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drawings/drawing6.xml" ContentType="application/vnd.openxmlformats-officedocument.drawing+xml"/>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9.xml" ContentType="application/vnd.openxmlformats-officedocument.drawing+xml"/>
  <Override PartName="/xl/customProperty14.bin" ContentType="application/vnd.openxmlformats-officedocument.spreadsheetml.customProperty"/>
  <Override PartName="/xl/drawings/drawing10.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11.xml" ContentType="application/vnd.openxmlformats-officedocument.drawing+xml"/>
  <Override PartName="/xl/charts/chart1.xml" ContentType="application/vnd.openxmlformats-officedocument.drawingml.chart+xml"/>
  <Override PartName="/xl/drawings/drawing12.xml" ContentType="application/vnd.openxmlformats-officedocument.drawingml.chartshapes+xml"/>
  <Override PartName="/xl/charts/chart2.xml" ContentType="application/vnd.openxmlformats-officedocument.drawingml.chart+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drawings/drawing1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ml.chartshapes+xml"/>
  <Override PartName="/xl/customProperty26.bin" ContentType="application/vnd.openxmlformats-officedocument.spreadsheetml.customProperty"/>
  <Override PartName="/xl/drawings/drawing15.xml" ContentType="application/vnd.openxmlformats-officedocument.drawing+xml"/>
  <Override PartName="/xl/drawings/drawing1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ustomProperty27.bin" ContentType="application/vnd.openxmlformats-officedocument.spreadsheetml.customProperty"/>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updateLinks="never" codeName="ThisWorkbook"/>
  <mc:AlternateContent xmlns:mc="http://schemas.openxmlformats.org/markup-compatibility/2006">
    <mc:Choice Requires="x15">
      <x15ac:absPath xmlns:x15ac="http://schemas.microsoft.com/office/spreadsheetml/2010/11/ac" url="https://nordea.sharepoint.com/sites/InvestorRelationsQreports/Shared Documents/Final/2022 Q2/"/>
    </mc:Choice>
  </mc:AlternateContent>
  <xr:revisionPtr revIDLastSave="8699" documentId="8_{9C01CE06-76B9-4063-AE64-1696EC1F7475}" xr6:coauthVersionLast="47" xr6:coauthVersionMax="47" xr10:uidLastSave="{EF238EF4-9BE4-4A65-9FD4-904D318C9734}"/>
  <bookViews>
    <workbookView xWindow="-110" yWindow="-110" windowWidth="19420" windowHeight="10420" tabRatio="771" firstSheet="34" activeTab="41" xr2:uid="{00000000-000D-0000-FFFF-FFFF00000000}"/>
  </bookViews>
  <sheets>
    <sheet name="Factbook Q2 2022" sheetId="2" r:id="rId1"/>
    <sheet name="Contents " sheetId="827" r:id="rId2"/>
    <sheet name="Nordea overview" sheetId="6" r:id="rId3"/>
    <sheet name="Key financials cover" sheetId="7" r:id="rId4"/>
    <sheet name="Key financial figures" sheetId="1236" r:id="rId5"/>
    <sheet name="Key financial figures 2" sheetId="1237" r:id="rId6"/>
    <sheet name="Key financial figures 3" sheetId="1238" r:id="rId7"/>
    <sheet name="Key financial figures 4" sheetId="1239" r:id="rId8"/>
    <sheet name="NII chg" sheetId="1190" r:id="rId9"/>
    <sheet name="NCI, Expenses" sheetId="1240" r:id="rId10"/>
    <sheet name="Net loan losses" sheetId="1241" r:id="rId11"/>
    <sheet name="PeB cover" sheetId="698" r:id="rId12"/>
    <sheet name="PeB Total &amp; Spec" sheetId="1242" r:id="rId13"/>
    <sheet name="BB cover " sheetId="719" r:id="rId14"/>
    <sheet name="BB Total and Spec" sheetId="1243" r:id="rId15"/>
    <sheet name="LCI cover" sheetId="720" r:id="rId16"/>
    <sheet name="LC&amp;I Total" sheetId="1244" r:id="rId17"/>
    <sheet name="A&amp;WM cover " sheetId="1213" r:id="rId18"/>
    <sheet name="AWM Total, AM &amp; PB" sheetId="1245" r:id="rId19"/>
    <sheet name="Life &amp; Pension" sheetId="1246" r:id="rId20"/>
    <sheet name="AuM" sheetId="1247" r:id="rId21"/>
    <sheet name="GF cover" sheetId="980" r:id="rId22"/>
    <sheet name="Group functions" sheetId="1248" r:id="rId23"/>
    <sheet name="Risk, liquidity, capital cover " sheetId="323" r:id="rId24"/>
    <sheet name="Lending by segment 6yrs" sheetId="1194" r:id="rId25"/>
    <sheet name="Lending by country &amp; industry" sheetId="1195" r:id="rId26"/>
    <sheet name="Loans and impairment Q2" sheetId="1196" r:id="rId27"/>
    <sheet name="Loans and impairment Q1" sheetId="1251" r:id="rId28"/>
    <sheet name="Credit portfolio by BA Q222 " sheetId="1198" r:id="rId29"/>
    <sheet name="Credit portfolio by BA Q122" sheetId="1197" r:id="rId30"/>
    <sheet name="Shipping offshore oil services" sheetId="1199" r:id="rId31"/>
    <sheet name="Impaired loans " sheetId="1200" r:id="rId32"/>
    <sheet name="Loan losses, impaired, past due" sheetId="1158" r:id="rId33"/>
    <sheet name="Rating, Market risk" sheetId="1249" r:id="rId34"/>
    <sheet name=" LTV  " sheetId="1030" r:id="rId35"/>
    <sheet name="Own funds &amp; Ratios" sheetId="1259" r:id="rId36"/>
    <sheet name="REA &amp; Risk weights" sheetId="1260" r:id="rId37"/>
    <sheet name="Requirement" sheetId="1261" r:id="rId38"/>
    <sheet name="Market risk" sheetId="1262" r:id="rId39"/>
    <sheet name="Own funds" sheetId="1263" r:id="rId40"/>
    <sheet name="IRB" sheetId="1264" r:id="rId41"/>
    <sheet name="REA - legal" sheetId="1265" r:id="rId42"/>
    <sheet name="Short-term Funding " sheetId="1189" r:id="rId43"/>
    <sheet name="Liquidity" sheetId="1235" r:id="rId44"/>
    <sheet name="Macro start" sheetId="64" r:id="rId45"/>
    <sheet name="Info - Macroeconomic data   " sheetId="1191" r:id="rId46"/>
    <sheet name="Contacts and financial calendar" sheetId="68"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s>
  <definedNames>
    <definedName name="___EUR2003" localSheetId="34">'[1]Calculated forecast'!$O$2</definedName>
    <definedName name="___EUR2003" localSheetId="29">'[1]Calculated forecast'!$O$2</definedName>
    <definedName name="___EUR2003" localSheetId="28">'[1]Calculated forecast'!$O$2</definedName>
    <definedName name="___EUR2003" localSheetId="31">'[1]Calculated forecast'!$O$2</definedName>
    <definedName name="___EUR2003" localSheetId="45">'[2]Calculated forecast'!$O$2</definedName>
    <definedName name="___EUR2003" localSheetId="25">'[1]Calculated forecast'!$O$2</definedName>
    <definedName name="___EUR2003" localSheetId="24">'[1]Calculated forecast'!$O$2</definedName>
    <definedName name="___EUR2003" localSheetId="43">'[3]Calculated forecast'!$O$2</definedName>
    <definedName name="___EUR2003" localSheetId="27">'[1]Calculated forecast'!$O$2</definedName>
    <definedName name="___EUR2003" localSheetId="26">'[1]Calculated forecast'!$O$2</definedName>
    <definedName name="___EUR2003" localSheetId="9">'[4]Calculated forecast'!$O$2</definedName>
    <definedName name="___EUR2003" localSheetId="10">'[4]Calculated forecast'!$O$2</definedName>
    <definedName name="___EUR2003" localSheetId="8">'[5]Calculated forecast'!$O$2</definedName>
    <definedName name="___EUR2003" localSheetId="30">'[1]Calculated forecast'!$O$2</definedName>
    <definedName name="___EUR2003" localSheetId="42">'[1]Calculated forecast'!$O$2</definedName>
    <definedName name="___EUR2003">'[6]Calculated forecast'!$O$2</definedName>
    <definedName name="__EUR2003" localSheetId="34">'[1]Calculated forecast'!$O$2</definedName>
    <definedName name="__EUR2003" localSheetId="29">'[1]Calculated forecast'!$O$2</definedName>
    <definedName name="__EUR2003" localSheetId="28">'[1]Calculated forecast'!$O$2</definedName>
    <definedName name="__EUR2003" localSheetId="31">'[1]Calculated forecast'!$O$2</definedName>
    <definedName name="__EUR2003" localSheetId="45">'[2]Calculated forecast'!$O$2</definedName>
    <definedName name="__EUR2003" localSheetId="25">'[1]Calculated forecast'!$O$2</definedName>
    <definedName name="__EUR2003" localSheetId="24">'[1]Calculated forecast'!$O$2</definedName>
    <definedName name="__EUR2003" localSheetId="43">'[3]Calculated forecast'!$O$2</definedName>
    <definedName name="__EUR2003" localSheetId="27">'[1]Calculated forecast'!$O$2</definedName>
    <definedName name="__EUR2003" localSheetId="26">'[1]Calculated forecast'!$O$2</definedName>
    <definedName name="__EUR2003" localSheetId="9">'[4]Calculated forecast'!$O$2</definedName>
    <definedName name="__EUR2003" localSheetId="10">'[4]Calculated forecast'!$O$2</definedName>
    <definedName name="__EUR2003" localSheetId="8">'[5]Calculated forecast'!$O$2</definedName>
    <definedName name="__EUR2003" localSheetId="30">'[1]Calculated forecast'!$O$2</definedName>
    <definedName name="__EUR2003" localSheetId="42">'[1]Calculated forecast'!$O$2</definedName>
    <definedName name="__EUR2003">'[6]Calculated forecast'!$O$2</definedName>
    <definedName name="__inv1" localSheetId="34">#REF!</definedName>
    <definedName name="__inv1" localSheetId="17">#REF!</definedName>
    <definedName name="__inv1" localSheetId="20">#REF!</definedName>
    <definedName name="__inv1" localSheetId="18">#REF!</definedName>
    <definedName name="__inv1" localSheetId="13">#REF!</definedName>
    <definedName name="__inv1" localSheetId="14">#REF!</definedName>
    <definedName name="__inv1" localSheetId="29">#REF!</definedName>
    <definedName name="__inv1" localSheetId="28">#REF!</definedName>
    <definedName name="__inv1" localSheetId="22">#REF!</definedName>
    <definedName name="__inv1" localSheetId="31">#REF!</definedName>
    <definedName name="__inv1" localSheetId="45">#REF!</definedName>
    <definedName name="__inv1" localSheetId="4">#REF!</definedName>
    <definedName name="__inv1" localSheetId="5">#REF!</definedName>
    <definedName name="__inv1" localSheetId="6">#REF!</definedName>
    <definedName name="__inv1" localSheetId="7">#REF!</definedName>
    <definedName name="__inv1" localSheetId="16">#REF!</definedName>
    <definedName name="__inv1" localSheetId="15">#REF!</definedName>
    <definedName name="__inv1" localSheetId="25">#REF!</definedName>
    <definedName name="__inv1" localSheetId="24">#REF!</definedName>
    <definedName name="__inv1" localSheetId="19">#REF!</definedName>
    <definedName name="__inv1" localSheetId="43">#REF!</definedName>
    <definedName name="__inv1" localSheetId="27">#REF!</definedName>
    <definedName name="__inv1" localSheetId="26">#REF!</definedName>
    <definedName name="__inv1" localSheetId="9">#REF!</definedName>
    <definedName name="__inv1" localSheetId="10">#REF!</definedName>
    <definedName name="__inv1" localSheetId="8">#REF!</definedName>
    <definedName name="__inv1" localSheetId="11">#REF!</definedName>
    <definedName name="__inv1" localSheetId="12">#REF!</definedName>
    <definedName name="__inv1" localSheetId="33">#REF!</definedName>
    <definedName name="__inv1" localSheetId="30">#REF!</definedName>
    <definedName name="__inv1" localSheetId="42">#REF!</definedName>
    <definedName name="__inv1">#REF!</definedName>
    <definedName name="__Key1" localSheetId="34">#REF!</definedName>
    <definedName name="__Key1" localSheetId="17">#REF!</definedName>
    <definedName name="__Key1" localSheetId="20">#REF!</definedName>
    <definedName name="__Key1" localSheetId="18">#REF!</definedName>
    <definedName name="__Key1" localSheetId="13">#REF!</definedName>
    <definedName name="__Key1" localSheetId="14">#REF!</definedName>
    <definedName name="__Key1" localSheetId="29">#REF!</definedName>
    <definedName name="__Key1" localSheetId="28">#REF!</definedName>
    <definedName name="__Key1" localSheetId="22">#REF!</definedName>
    <definedName name="__Key1" localSheetId="31">#REF!</definedName>
    <definedName name="__Key1" localSheetId="45">#REF!</definedName>
    <definedName name="__Key1" localSheetId="4">#REF!</definedName>
    <definedName name="__Key1" localSheetId="5">#REF!</definedName>
    <definedName name="__Key1" localSheetId="6">#REF!</definedName>
    <definedName name="__Key1" localSheetId="7">#REF!</definedName>
    <definedName name="__Key1" localSheetId="16">#REF!</definedName>
    <definedName name="__Key1" localSheetId="15">#REF!</definedName>
    <definedName name="__Key1" localSheetId="25">#REF!</definedName>
    <definedName name="__Key1" localSheetId="24">#REF!</definedName>
    <definedName name="__Key1" localSheetId="19">#REF!</definedName>
    <definedName name="__Key1" localSheetId="43">#REF!</definedName>
    <definedName name="__Key1" localSheetId="27">#REF!</definedName>
    <definedName name="__Key1" localSheetId="26">#REF!</definedName>
    <definedName name="__Key1" localSheetId="9">#REF!</definedName>
    <definedName name="__Key1" localSheetId="10">#REF!</definedName>
    <definedName name="__Key1" localSheetId="8">#REF!</definedName>
    <definedName name="__Key1" localSheetId="11">#REF!</definedName>
    <definedName name="__Key1" localSheetId="12">#REF!</definedName>
    <definedName name="__Key1" localSheetId="33">#REF!</definedName>
    <definedName name="__Key1" localSheetId="30">#REF!</definedName>
    <definedName name="__Key1" localSheetId="42">#REF!</definedName>
    <definedName name="__Key1">#REF!</definedName>
    <definedName name="__key2" localSheetId="34">#REF!</definedName>
    <definedName name="__key2" localSheetId="17">#REF!</definedName>
    <definedName name="__key2" localSheetId="20">#REF!</definedName>
    <definedName name="__key2" localSheetId="18">#REF!</definedName>
    <definedName name="__key2" localSheetId="13">#REF!</definedName>
    <definedName name="__key2" localSheetId="14">#REF!</definedName>
    <definedName name="__key2" localSheetId="29">#REF!</definedName>
    <definedName name="__key2" localSheetId="28">#REF!</definedName>
    <definedName name="__key2" localSheetId="22">#REF!</definedName>
    <definedName name="__key2" localSheetId="31">#REF!</definedName>
    <definedName name="__key2" localSheetId="45">#REF!</definedName>
    <definedName name="__key2" localSheetId="4">#REF!</definedName>
    <definedName name="__key2" localSheetId="5">#REF!</definedName>
    <definedName name="__key2" localSheetId="6">#REF!</definedName>
    <definedName name="__key2" localSheetId="7">#REF!</definedName>
    <definedName name="__key2" localSheetId="16">#REF!</definedName>
    <definedName name="__key2" localSheetId="15">#REF!</definedName>
    <definedName name="__key2" localSheetId="25">#REF!</definedName>
    <definedName name="__key2" localSheetId="24">#REF!</definedName>
    <definedName name="__key2" localSheetId="19">#REF!</definedName>
    <definedName name="__key2" localSheetId="43">#REF!</definedName>
    <definedName name="__key2" localSheetId="27">#REF!</definedName>
    <definedName name="__key2" localSheetId="26">#REF!</definedName>
    <definedName name="__key2" localSheetId="9">#REF!</definedName>
    <definedName name="__key2" localSheetId="10">#REF!</definedName>
    <definedName name="__key2" localSheetId="8">#REF!</definedName>
    <definedName name="__key2" localSheetId="11">#REF!</definedName>
    <definedName name="__key2" localSheetId="12">#REF!</definedName>
    <definedName name="__key2" localSheetId="33">#REF!</definedName>
    <definedName name="__key2" localSheetId="30">#REF!</definedName>
    <definedName name="__key2" localSheetId="42">#REF!</definedName>
    <definedName name="__key2">#REF!</definedName>
    <definedName name="_AMO_UniqueIdentifier" hidden="1">"'965a6ed6-3ee4-4d00-96d5-1559ea48fc0d'"</definedName>
    <definedName name="_aum2" localSheetId="34">#REF!</definedName>
    <definedName name="_aum2" localSheetId="17">#REF!</definedName>
    <definedName name="_aum2" localSheetId="20">#REF!</definedName>
    <definedName name="_aum2" localSheetId="18">#REF!</definedName>
    <definedName name="_aum2" localSheetId="13">#REF!</definedName>
    <definedName name="_aum2" localSheetId="14">#REF!</definedName>
    <definedName name="_aum2" localSheetId="29">#REF!</definedName>
    <definedName name="_aum2" localSheetId="28">#REF!</definedName>
    <definedName name="_aum2" localSheetId="22">#REF!</definedName>
    <definedName name="_aum2" localSheetId="31">#REF!</definedName>
    <definedName name="_aum2" localSheetId="45">#REF!</definedName>
    <definedName name="_aum2" localSheetId="4">#REF!</definedName>
    <definedName name="_aum2" localSheetId="5">#REF!</definedName>
    <definedName name="_aum2" localSheetId="6">#REF!</definedName>
    <definedName name="_aum2" localSheetId="7">#REF!</definedName>
    <definedName name="_aum2" localSheetId="16">#REF!</definedName>
    <definedName name="_aum2" localSheetId="15">#REF!</definedName>
    <definedName name="_aum2" localSheetId="25">#REF!</definedName>
    <definedName name="_aum2" localSheetId="24">#REF!</definedName>
    <definedName name="_aum2" localSheetId="19">#REF!</definedName>
    <definedName name="_aum2" localSheetId="43">#REF!</definedName>
    <definedName name="_aum2" localSheetId="27">#REF!</definedName>
    <definedName name="_aum2" localSheetId="26">#REF!</definedName>
    <definedName name="_aum2" localSheetId="9">#REF!</definedName>
    <definedName name="_aum2" localSheetId="10">#REF!</definedName>
    <definedName name="_aum2" localSheetId="8">#REF!</definedName>
    <definedName name="_aum2" localSheetId="11">#REF!</definedName>
    <definedName name="_aum2" localSheetId="12">#REF!</definedName>
    <definedName name="_aum2" localSheetId="33">#REF!</definedName>
    <definedName name="_aum2" localSheetId="30">#REF!</definedName>
    <definedName name="_aum2" localSheetId="42">#REF!</definedName>
    <definedName name="_aum2">#REF!</definedName>
    <definedName name="_EUR2003" localSheetId="34">'[1]Calculated forecast'!$O$2</definedName>
    <definedName name="_EUR2003" localSheetId="29">'[1]Calculated forecast'!$O$2</definedName>
    <definedName name="_EUR2003" localSheetId="28">'[1]Calculated forecast'!$O$2</definedName>
    <definedName name="_EUR2003" localSheetId="31">'[1]Calculated forecast'!$O$2</definedName>
    <definedName name="_EUR2003" localSheetId="45">'[2]Calculated forecast'!$O$2</definedName>
    <definedName name="_EUR2003" localSheetId="25">'[1]Calculated forecast'!$O$2</definedName>
    <definedName name="_EUR2003" localSheetId="24">'[1]Calculated forecast'!$O$2</definedName>
    <definedName name="_EUR2003" localSheetId="43">'[3]Calculated forecast'!$O$2</definedName>
    <definedName name="_EUR2003" localSheetId="27">'[1]Calculated forecast'!$O$2</definedName>
    <definedName name="_EUR2003" localSheetId="26">'[1]Calculated forecast'!$O$2</definedName>
    <definedName name="_EUR2003" localSheetId="9">'[4]Calculated forecast'!$O$2</definedName>
    <definedName name="_EUR2003" localSheetId="10">'[4]Calculated forecast'!$O$2</definedName>
    <definedName name="_EUR2003" localSheetId="8">'[5]Calculated forecast'!$O$2</definedName>
    <definedName name="_EUR2003" localSheetId="30">'[1]Calculated forecast'!$O$2</definedName>
    <definedName name="_EUR2003" localSheetId="42">'[1]Calculated forecast'!$O$2</definedName>
    <definedName name="_EUR2003">'[6]Calculated forecast'!$O$2</definedName>
    <definedName name="_xlnm._FilterDatabase" localSheetId="25" hidden="1">'Lending by country &amp; industry'!$A$2:$W$2</definedName>
    <definedName name="_xlnm._FilterDatabase" localSheetId="27" hidden="1">'Loans and impairment Q1'!#REF!</definedName>
    <definedName name="_xlnm._FilterDatabase" localSheetId="26" hidden="1">'Loans and impairment Q2'!$A$2:$M$2</definedName>
    <definedName name="_inv1" localSheetId="34">#REF!</definedName>
    <definedName name="_inv1" localSheetId="17">#REF!</definedName>
    <definedName name="_inv1" localSheetId="20">#REF!</definedName>
    <definedName name="_inv1" localSheetId="18">#REF!</definedName>
    <definedName name="_inv1" localSheetId="13">#REF!</definedName>
    <definedName name="_inv1" localSheetId="14">#REF!</definedName>
    <definedName name="_inv1" localSheetId="29">#REF!</definedName>
    <definedName name="_inv1" localSheetId="28">#REF!</definedName>
    <definedName name="_inv1" localSheetId="22">#REF!</definedName>
    <definedName name="_inv1" localSheetId="31">#REF!</definedName>
    <definedName name="_inv1" localSheetId="45">#REF!</definedName>
    <definedName name="_inv1" localSheetId="4">#REF!</definedName>
    <definedName name="_inv1" localSheetId="5">#REF!</definedName>
    <definedName name="_inv1" localSheetId="6">#REF!</definedName>
    <definedName name="_inv1" localSheetId="7">#REF!</definedName>
    <definedName name="_inv1" localSheetId="16">#REF!</definedName>
    <definedName name="_inv1" localSheetId="15">#REF!</definedName>
    <definedName name="_inv1" localSheetId="25">#REF!</definedName>
    <definedName name="_inv1" localSheetId="24">#REF!</definedName>
    <definedName name="_inv1" localSheetId="19">#REF!</definedName>
    <definedName name="_inv1" localSheetId="43">#REF!</definedName>
    <definedName name="_inv1" localSheetId="27">#REF!</definedName>
    <definedName name="_inv1" localSheetId="26">#REF!</definedName>
    <definedName name="_inv1" localSheetId="9">#REF!</definedName>
    <definedName name="_inv1" localSheetId="10">#REF!</definedName>
    <definedName name="_inv1" localSheetId="8">#REF!</definedName>
    <definedName name="_inv1" localSheetId="11">#REF!</definedName>
    <definedName name="_inv1" localSheetId="12">#REF!</definedName>
    <definedName name="_inv1" localSheetId="33">#REF!</definedName>
    <definedName name="_inv1" localSheetId="30">#REF!</definedName>
    <definedName name="_inv1" localSheetId="42">#REF!</definedName>
    <definedName name="_inv1">#REF!</definedName>
    <definedName name="_Key1" localSheetId="34">#REF!</definedName>
    <definedName name="_Key1" localSheetId="17">#REF!</definedName>
    <definedName name="_Key1" localSheetId="20">#REF!</definedName>
    <definedName name="_Key1" localSheetId="18">#REF!</definedName>
    <definedName name="_Key1" localSheetId="13">#REF!</definedName>
    <definedName name="_Key1" localSheetId="14">#REF!</definedName>
    <definedName name="_Key1" localSheetId="29">#REF!</definedName>
    <definedName name="_Key1" localSheetId="28">#REF!</definedName>
    <definedName name="_Key1" localSheetId="22">#REF!</definedName>
    <definedName name="_Key1" localSheetId="31">#REF!</definedName>
    <definedName name="_Key1" localSheetId="45">#REF!</definedName>
    <definedName name="_Key1" localSheetId="4">#REF!</definedName>
    <definedName name="_Key1" localSheetId="5">#REF!</definedName>
    <definedName name="_Key1" localSheetId="6">#REF!</definedName>
    <definedName name="_Key1" localSheetId="7">#REF!</definedName>
    <definedName name="_Key1" localSheetId="16">#REF!</definedName>
    <definedName name="_Key1" localSheetId="15">#REF!</definedName>
    <definedName name="_Key1" localSheetId="25">#REF!</definedName>
    <definedName name="_Key1" localSheetId="24">#REF!</definedName>
    <definedName name="_Key1" localSheetId="19">#REF!</definedName>
    <definedName name="_Key1" localSheetId="43">#REF!</definedName>
    <definedName name="_Key1" localSheetId="27">#REF!</definedName>
    <definedName name="_Key1" localSheetId="26">#REF!</definedName>
    <definedName name="_Key1" localSheetId="9">#REF!</definedName>
    <definedName name="_Key1" localSheetId="10">#REF!</definedName>
    <definedName name="_Key1" localSheetId="8">#REF!</definedName>
    <definedName name="_Key1" localSheetId="11">#REF!</definedName>
    <definedName name="_Key1" localSheetId="12">#REF!</definedName>
    <definedName name="_Key1" localSheetId="33">#REF!</definedName>
    <definedName name="_Key1" localSheetId="30">#REF!</definedName>
    <definedName name="_Key1" localSheetId="42">#REF!</definedName>
    <definedName name="_Key1">#REF!</definedName>
    <definedName name="_key2" localSheetId="34">#REF!</definedName>
    <definedName name="_key2" localSheetId="17">#REF!</definedName>
    <definedName name="_key2" localSheetId="20">#REF!</definedName>
    <definedName name="_key2" localSheetId="18">#REF!</definedName>
    <definedName name="_key2" localSheetId="13">#REF!</definedName>
    <definedName name="_key2" localSheetId="14">#REF!</definedName>
    <definedName name="_key2" localSheetId="29">#REF!</definedName>
    <definedName name="_key2" localSheetId="28">#REF!</definedName>
    <definedName name="_key2" localSheetId="22">#REF!</definedName>
    <definedName name="_key2" localSheetId="31">#REF!</definedName>
    <definedName name="_key2" localSheetId="45">#REF!</definedName>
    <definedName name="_key2" localSheetId="4">#REF!</definedName>
    <definedName name="_key2" localSheetId="5">#REF!</definedName>
    <definedName name="_key2" localSheetId="6">#REF!</definedName>
    <definedName name="_key2" localSheetId="7">#REF!</definedName>
    <definedName name="_key2" localSheetId="16">#REF!</definedName>
    <definedName name="_key2" localSheetId="15">#REF!</definedName>
    <definedName name="_key2" localSheetId="25">#REF!</definedName>
    <definedName name="_key2" localSheetId="24">#REF!</definedName>
    <definedName name="_key2" localSheetId="19">#REF!</definedName>
    <definedName name="_key2" localSheetId="43">#REF!</definedName>
    <definedName name="_key2" localSheetId="27">#REF!</definedName>
    <definedName name="_key2" localSheetId="26">#REF!</definedName>
    <definedName name="_key2" localSheetId="9">#REF!</definedName>
    <definedName name="_key2" localSheetId="10">#REF!</definedName>
    <definedName name="_key2" localSheetId="8">#REF!</definedName>
    <definedName name="_key2" localSheetId="11">#REF!</definedName>
    <definedName name="_key2" localSheetId="12">#REF!</definedName>
    <definedName name="_key2" localSheetId="33">#REF!</definedName>
    <definedName name="_key2" localSheetId="30">#REF!</definedName>
    <definedName name="_key2" localSheetId="42">#REF!</definedName>
    <definedName name="_key2">#REF!</definedName>
    <definedName name="_MM1" localSheetId="34">[7]XXX!$C$38</definedName>
    <definedName name="_MM1" localSheetId="29">[7]XXX!$C$38</definedName>
    <definedName name="_MM1" localSheetId="28">[7]XXX!$C$38</definedName>
    <definedName name="_MM1" localSheetId="31">[7]XXX!$C$38</definedName>
    <definedName name="_MM1" localSheetId="45">[8]XXX!$C$38</definedName>
    <definedName name="_MM1" localSheetId="25">[7]XXX!$C$38</definedName>
    <definedName name="_MM1" localSheetId="24">[7]XXX!$C$38</definedName>
    <definedName name="_MM1" localSheetId="43">[9]XXX!$C$38</definedName>
    <definedName name="_MM1" localSheetId="27">[7]XXX!$C$38</definedName>
    <definedName name="_MM1" localSheetId="26">[7]XXX!$C$38</definedName>
    <definedName name="_MM1" localSheetId="9">[10]XXX!$C$38</definedName>
    <definedName name="_MM1" localSheetId="10">[10]XXX!$C$38</definedName>
    <definedName name="_MM1" localSheetId="8">[11]XXX!$C$38</definedName>
    <definedName name="_MM1" localSheetId="30">[7]XXX!$C$38</definedName>
    <definedName name="_MM1" localSheetId="42">[7]XXX!$C$38</definedName>
    <definedName name="_MM1">[12]XXX!$C$38</definedName>
    <definedName name="_Order1" hidden="1">255</definedName>
    <definedName name="_Order2" hidden="1">255</definedName>
    <definedName name="_Sort" localSheetId="34" hidden="1">'[13]Work Sheet'!#REF!</definedName>
    <definedName name="_Sort" localSheetId="29" hidden="1">'[13]Work Sheet'!#REF!</definedName>
    <definedName name="_Sort" localSheetId="28" hidden="1">'[13]Work Sheet'!#REF!</definedName>
    <definedName name="_Sort" localSheetId="31" hidden="1">'[13]Work Sheet'!#REF!</definedName>
    <definedName name="_Sort" localSheetId="45" hidden="1">'[13]Work Sheet'!#REF!</definedName>
    <definedName name="_Sort" localSheetId="40" hidden="1">'[13]Work Sheet'!#REF!</definedName>
    <definedName name="_Sort" localSheetId="4" hidden="1">'[13]Work Sheet'!#REF!</definedName>
    <definedName name="_Sort" localSheetId="5" hidden="1">'[13]Work Sheet'!#REF!</definedName>
    <definedName name="_Sort" localSheetId="6" hidden="1">'[13]Work Sheet'!#REF!</definedName>
    <definedName name="_Sort" localSheetId="7" hidden="1">'[13]Work Sheet'!#REF!</definedName>
    <definedName name="_Sort" localSheetId="25" hidden="1">'[13]Work Sheet'!#REF!</definedName>
    <definedName name="_Sort" localSheetId="24" hidden="1">'[13]Work Sheet'!#REF!</definedName>
    <definedName name="_Sort" localSheetId="43" hidden="1">'[13]Work Sheet'!#REF!</definedName>
    <definedName name="_Sort" localSheetId="27" hidden="1">'[13]Work Sheet'!#REF!</definedName>
    <definedName name="_Sort" localSheetId="26" hidden="1">'[13]Work Sheet'!#REF!</definedName>
    <definedName name="_Sort" localSheetId="38" hidden="1">'[13]Work Sheet'!#REF!</definedName>
    <definedName name="_Sort" localSheetId="9" hidden="1">'[13]Work Sheet'!#REF!</definedName>
    <definedName name="_Sort" localSheetId="10" hidden="1">'[13]Work Sheet'!#REF!</definedName>
    <definedName name="_Sort" localSheetId="8" hidden="1">'[13]Work Sheet'!#REF!</definedName>
    <definedName name="_Sort" localSheetId="39" hidden="1">'[13]Work Sheet'!#REF!</definedName>
    <definedName name="_Sort" localSheetId="35" hidden="1">'[13]Work Sheet'!#REF!</definedName>
    <definedName name="_Sort" localSheetId="33" hidden="1">'[13]Work Sheet'!#REF!</definedName>
    <definedName name="_Sort" localSheetId="41" hidden="1">'[13]Work Sheet'!#REF!</definedName>
    <definedName name="_Sort" localSheetId="36" hidden="1">'[13]Work Sheet'!#REF!</definedName>
    <definedName name="_Sort" localSheetId="37" hidden="1">'[13]Work Sheet'!#REF!</definedName>
    <definedName name="_Sort" localSheetId="30" hidden="1">'[13]Work Sheet'!#REF!</definedName>
    <definedName name="_Sort" localSheetId="42" hidden="1">'[13]Work Sheet'!#REF!</definedName>
    <definedName name="_Sort" hidden="1">'[13]Work Sheet'!#REF!</definedName>
    <definedName name="_YY1" localSheetId="34">[7]XXX!$C$36</definedName>
    <definedName name="_YY1" localSheetId="29">[7]XXX!$C$36</definedName>
    <definedName name="_YY1" localSheetId="28">[7]XXX!$C$36</definedName>
    <definedName name="_YY1" localSheetId="31">[7]XXX!$C$36</definedName>
    <definedName name="_YY1" localSheetId="45">[8]XXX!$C$36</definedName>
    <definedName name="_YY1" localSheetId="25">[7]XXX!$C$36</definedName>
    <definedName name="_YY1" localSheetId="24">[7]XXX!$C$36</definedName>
    <definedName name="_YY1" localSheetId="43">[9]XXX!$C$36</definedName>
    <definedName name="_YY1" localSheetId="27">[7]XXX!$C$36</definedName>
    <definedName name="_YY1" localSheetId="26">[7]XXX!$C$36</definedName>
    <definedName name="_YY1" localSheetId="9">[10]XXX!$C$36</definedName>
    <definedName name="_YY1" localSheetId="10">[10]XXX!$C$36</definedName>
    <definedName name="_YY1" localSheetId="8">[11]XXX!$C$36</definedName>
    <definedName name="_YY1" localSheetId="30">[7]XXX!$C$36</definedName>
    <definedName name="_YY1" localSheetId="42">[7]XXX!$C$36</definedName>
    <definedName name="_YY1">[12]XXX!$C$36</definedName>
    <definedName name="A" localSheetId="34">#REF!</definedName>
    <definedName name="A" localSheetId="17">#REF!</definedName>
    <definedName name="A" localSheetId="20">#REF!</definedName>
    <definedName name="A" localSheetId="18">#REF!</definedName>
    <definedName name="A" localSheetId="13">#REF!</definedName>
    <definedName name="A" localSheetId="14">#REF!</definedName>
    <definedName name="A" localSheetId="29">#REF!</definedName>
    <definedName name="A" localSheetId="28">#REF!</definedName>
    <definedName name="A" localSheetId="22">#REF!</definedName>
    <definedName name="A" localSheetId="31">#REF!</definedName>
    <definedName name="A" localSheetId="45">#REF!</definedName>
    <definedName name="A" localSheetId="4">#REF!</definedName>
    <definedName name="A" localSheetId="5">#REF!</definedName>
    <definedName name="A" localSheetId="6">#REF!</definedName>
    <definedName name="A" localSheetId="7">#REF!</definedName>
    <definedName name="A" localSheetId="16">#REF!</definedName>
    <definedName name="A" localSheetId="15">#REF!</definedName>
    <definedName name="A" localSheetId="25">#REF!</definedName>
    <definedName name="A" localSheetId="24">#REF!</definedName>
    <definedName name="A" localSheetId="19">#REF!</definedName>
    <definedName name="A" localSheetId="43">#REF!</definedName>
    <definedName name="A" localSheetId="27">#REF!</definedName>
    <definedName name="A" localSheetId="26">#REF!</definedName>
    <definedName name="A" localSheetId="9">#REF!</definedName>
    <definedName name="A" localSheetId="10">#REF!</definedName>
    <definedName name="A" localSheetId="8">#REF!</definedName>
    <definedName name="A" localSheetId="11">#REF!</definedName>
    <definedName name="A" localSheetId="12">#REF!</definedName>
    <definedName name="A" localSheetId="33">#REF!</definedName>
    <definedName name="A" localSheetId="30">#REF!</definedName>
    <definedName name="A" localSheetId="42">#REF!</definedName>
    <definedName name="A">#REF!</definedName>
    <definedName name="abc" localSheetId="17">#REF!</definedName>
    <definedName name="abc" localSheetId="20">#REF!</definedName>
    <definedName name="abc" localSheetId="18">#REF!</definedName>
    <definedName name="abc" localSheetId="13">#REF!</definedName>
    <definedName name="abc" localSheetId="14">#REF!</definedName>
    <definedName name="abc" localSheetId="29">#REF!</definedName>
    <definedName name="abc" localSheetId="28">#REF!</definedName>
    <definedName name="abc" localSheetId="22">#REF!</definedName>
    <definedName name="abc" localSheetId="31">#REF!</definedName>
    <definedName name="abc" localSheetId="45">#REF!</definedName>
    <definedName name="abc" localSheetId="4">#REF!</definedName>
    <definedName name="abc" localSheetId="5">#REF!</definedName>
    <definedName name="abc" localSheetId="6">#REF!</definedName>
    <definedName name="abc" localSheetId="7">#REF!</definedName>
    <definedName name="abc" localSheetId="16">#REF!</definedName>
    <definedName name="abc" localSheetId="15">#REF!</definedName>
    <definedName name="abc" localSheetId="25">#REF!</definedName>
    <definedName name="abc" localSheetId="24">#REF!</definedName>
    <definedName name="abc" localSheetId="19">#REF!</definedName>
    <definedName name="abc" localSheetId="43">#REF!</definedName>
    <definedName name="abc" localSheetId="27">#REF!</definedName>
    <definedName name="abc" localSheetId="26">#REF!</definedName>
    <definedName name="abc" localSheetId="9">#REF!</definedName>
    <definedName name="abc" localSheetId="10">#REF!</definedName>
    <definedName name="abc" localSheetId="8">#REF!</definedName>
    <definedName name="abc" localSheetId="11">#REF!</definedName>
    <definedName name="abc" localSheetId="12">#REF!</definedName>
    <definedName name="abc" localSheetId="33">#REF!</definedName>
    <definedName name="abc" localSheetId="30">#REF!</definedName>
    <definedName name="abc" localSheetId="42">#REF!</definedName>
    <definedName name="abc">#REF!</definedName>
    <definedName name="Afr" localSheetId="34">#REF!</definedName>
    <definedName name="Afr" localSheetId="17">#REF!</definedName>
    <definedName name="Afr" localSheetId="20">#REF!</definedName>
    <definedName name="Afr" localSheetId="18">#REF!</definedName>
    <definedName name="Afr" localSheetId="13">#REF!</definedName>
    <definedName name="Afr" localSheetId="14">#REF!</definedName>
    <definedName name="Afr" localSheetId="29">#REF!</definedName>
    <definedName name="Afr" localSheetId="28">#REF!</definedName>
    <definedName name="Afr" localSheetId="22">#REF!</definedName>
    <definedName name="Afr" localSheetId="31">#REF!</definedName>
    <definedName name="Afr" localSheetId="45">#REF!</definedName>
    <definedName name="Afr" localSheetId="4">#REF!</definedName>
    <definedName name="Afr" localSheetId="5">#REF!</definedName>
    <definedName name="Afr" localSheetId="6">#REF!</definedName>
    <definedName name="Afr" localSheetId="7">#REF!</definedName>
    <definedName name="Afr" localSheetId="16">#REF!</definedName>
    <definedName name="Afr" localSheetId="15">#REF!</definedName>
    <definedName name="Afr" localSheetId="25">#REF!</definedName>
    <definedName name="Afr" localSheetId="24">#REF!</definedName>
    <definedName name="Afr" localSheetId="19">#REF!</definedName>
    <definedName name="Afr" localSheetId="43">#REF!</definedName>
    <definedName name="Afr" localSheetId="27">#REF!</definedName>
    <definedName name="Afr" localSheetId="26">#REF!</definedName>
    <definedName name="Afr" localSheetId="9">#REF!</definedName>
    <definedName name="Afr" localSheetId="10">#REF!</definedName>
    <definedName name="Afr" localSheetId="8">#REF!</definedName>
    <definedName name="Afr" localSheetId="11">#REF!</definedName>
    <definedName name="Afr" localSheetId="12">#REF!</definedName>
    <definedName name="Afr" localSheetId="33">#REF!</definedName>
    <definedName name="Afr" localSheetId="30">#REF!</definedName>
    <definedName name="Afr" localSheetId="42">#REF!</definedName>
    <definedName name="Afr">#REF!</definedName>
    <definedName name="AMKeyFig" localSheetId="34">#REF!</definedName>
    <definedName name="AMKeyFig" localSheetId="17">#REF!</definedName>
    <definedName name="AMKeyFig" localSheetId="20">#REF!</definedName>
    <definedName name="AMKeyFig" localSheetId="18">#REF!</definedName>
    <definedName name="AMKeyFig" localSheetId="13">#REF!</definedName>
    <definedName name="AMKeyFig" localSheetId="14">#REF!</definedName>
    <definedName name="AMKeyFig" localSheetId="29">#REF!</definedName>
    <definedName name="AMKeyFig" localSheetId="28">#REF!</definedName>
    <definedName name="AMKeyFig" localSheetId="22">#REF!</definedName>
    <definedName name="AMKeyFig" localSheetId="31">#REF!</definedName>
    <definedName name="AMKeyFig" localSheetId="45">#REF!</definedName>
    <definedName name="AMKeyFig" localSheetId="4">#REF!</definedName>
    <definedName name="AMKeyFig" localSheetId="5">#REF!</definedName>
    <definedName name="AMKeyFig" localSheetId="6">#REF!</definedName>
    <definedName name="AMKeyFig" localSheetId="7">#REF!</definedName>
    <definedName name="AMKeyFig" localSheetId="16">#REF!</definedName>
    <definedName name="AMKeyFig" localSheetId="15">#REF!</definedName>
    <definedName name="AMKeyFig" localSheetId="25">#REF!</definedName>
    <definedName name="AMKeyFig" localSheetId="24">#REF!</definedName>
    <definedName name="AMKeyFig" localSheetId="19">#REF!</definedName>
    <definedName name="AMKeyFig" localSheetId="43">#REF!</definedName>
    <definedName name="AMKeyFig" localSheetId="27">#REF!</definedName>
    <definedName name="AMKeyFig" localSheetId="26">#REF!</definedName>
    <definedName name="AMKeyFig" localSheetId="9">#REF!</definedName>
    <definedName name="AMKeyFig" localSheetId="10">#REF!</definedName>
    <definedName name="AMKeyFig" localSheetId="8">#REF!</definedName>
    <definedName name="AMKeyFig" localSheetId="11">#REF!</definedName>
    <definedName name="AMKeyFig" localSheetId="12">#REF!</definedName>
    <definedName name="AMKeyFig" localSheetId="33">#REF!</definedName>
    <definedName name="AMKeyFig" localSheetId="30">#REF!</definedName>
    <definedName name="AMKeyFig" localSheetId="42">#REF!</definedName>
    <definedName name="AMKeyFig">#REF!</definedName>
    <definedName name="AMKeyFigLife" localSheetId="34">#REF!</definedName>
    <definedName name="AMKeyFigLife" localSheetId="17">#REF!</definedName>
    <definedName name="AMKeyFigLife" localSheetId="20">#REF!</definedName>
    <definedName name="AMKeyFigLife" localSheetId="18">#REF!</definedName>
    <definedName name="AMKeyFigLife" localSheetId="13">#REF!</definedName>
    <definedName name="AMKeyFigLife" localSheetId="14">#REF!</definedName>
    <definedName name="AMKeyFigLife" localSheetId="29">#REF!</definedName>
    <definedName name="AMKeyFigLife" localSheetId="28">#REF!</definedName>
    <definedName name="AMKeyFigLife" localSheetId="22">#REF!</definedName>
    <definedName name="AMKeyFigLife" localSheetId="31">#REF!</definedName>
    <definedName name="AMKeyFigLife" localSheetId="45">#REF!</definedName>
    <definedName name="AMKeyFigLife" localSheetId="4">#REF!</definedName>
    <definedName name="AMKeyFigLife" localSheetId="5">#REF!</definedName>
    <definedName name="AMKeyFigLife" localSheetId="6">#REF!</definedName>
    <definedName name="AMKeyFigLife" localSheetId="7">#REF!</definedName>
    <definedName name="AMKeyFigLife" localSheetId="16">#REF!</definedName>
    <definedName name="AMKeyFigLife" localSheetId="15">#REF!</definedName>
    <definedName name="AMKeyFigLife" localSheetId="25">#REF!</definedName>
    <definedName name="AMKeyFigLife" localSheetId="24">#REF!</definedName>
    <definedName name="AMKeyFigLife" localSheetId="19">#REF!</definedName>
    <definedName name="AMKeyFigLife" localSheetId="43">#REF!</definedName>
    <definedName name="AMKeyFigLife" localSheetId="27">#REF!</definedName>
    <definedName name="AMKeyFigLife" localSheetId="26">#REF!</definedName>
    <definedName name="AMKeyFigLife" localSheetId="9">#REF!</definedName>
    <definedName name="AMKeyFigLife" localSheetId="10">#REF!</definedName>
    <definedName name="AMKeyFigLife" localSheetId="8">#REF!</definedName>
    <definedName name="AMKeyFigLife" localSheetId="11">#REF!</definedName>
    <definedName name="AMKeyFigLife" localSheetId="12">#REF!</definedName>
    <definedName name="AMKeyFigLife" localSheetId="33">#REF!</definedName>
    <definedName name="AMKeyFigLife" localSheetId="30">#REF!</definedName>
    <definedName name="AMKeyFigLife" localSheetId="42">#REF!</definedName>
    <definedName name="AMKeyFigLife">#REF!</definedName>
    <definedName name="AMVolume" localSheetId="34">#REF!</definedName>
    <definedName name="AMVolume" localSheetId="17">#REF!</definedName>
    <definedName name="AMVolume" localSheetId="20">#REF!</definedName>
    <definedName name="AMVolume" localSheetId="18">#REF!</definedName>
    <definedName name="AMVolume" localSheetId="13">#REF!</definedName>
    <definedName name="AMVolume" localSheetId="14">#REF!</definedName>
    <definedName name="AMVolume" localSheetId="29">#REF!</definedName>
    <definedName name="AMVolume" localSheetId="28">#REF!</definedName>
    <definedName name="AMVolume" localSheetId="22">#REF!</definedName>
    <definedName name="AMVolume" localSheetId="31">#REF!</definedName>
    <definedName name="AMVolume" localSheetId="45">#REF!</definedName>
    <definedName name="AMVolume" localSheetId="4">#REF!</definedName>
    <definedName name="AMVolume" localSheetId="5">#REF!</definedName>
    <definedName name="AMVolume" localSheetId="6">#REF!</definedName>
    <definedName name="AMVolume" localSheetId="7">#REF!</definedName>
    <definedName name="AMVolume" localSheetId="16">#REF!</definedName>
    <definedName name="AMVolume" localSheetId="15">#REF!</definedName>
    <definedName name="AMVolume" localSheetId="25">#REF!</definedName>
    <definedName name="AMVolume" localSheetId="24">#REF!</definedName>
    <definedName name="AMVolume" localSheetId="19">#REF!</definedName>
    <definedName name="AMVolume" localSheetId="43">#REF!</definedName>
    <definedName name="AMVolume" localSheetId="27">#REF!</definedName>
    <definedName name="AMVolume" localSheetId="26">#REF!</definedName>
    <definedName name="AMVolume" localSheetId="9">#REF!</definedName>
    <definedName name="AMVolume" localSheetId="10">#REF!</definedName>
    <definedName name="AMVolume" localSheetId="8">#REF!</definedName>
    <definedName name="AMVolume" localSheetId="11">#REF!</definedName>
    <definedName name="AMVolume" localSheetId="12">#REF!</definedName>
    <definedName name="AMVolume" localSheetId="33">#REF!</definedName>
    <definedName name="AMVolume" localSheetId="30">#REF!</definedName>
    <definedName name="AMVolume" localSheetId="42">#REF!</definedName>
    <definedName name="AMVolume">#REF!</definedName>
    <definedName name="as" localSheetId="34" hidden="1">{"5 * utfall + budget",#N/A,FALSE,"T-0298";"5 * bolag",#N/A,FALSE,"T-0298";"Unibank, utfall alla",#N/A,FALSE,"T-0298";#N/A,#N/A,FALSE,"Koncernskulder";#N/A,#N/A,FALSE,"Koncernfakturering"}</definedName>
    <definedName name="as" localSheetId="17" hidden="1">{"5 * utfall + budget",#N/A,FALSE,"T-0298";"5 * bolag",#N/A,FALSE,"T-0298";"Unibank, utfall alla",#N/A,FALSE,"T-0298";#N/A,#N/A,FALSE,"Koncernskulder";#N/A,#N/A,FALSE,"Koncernfakturering"}</definedName>
    <definedName name="as" localSheetId="20" hidden="1">{"5 * utfall + budget",#N/A,FALSE,"T-0298";"5 * bolag",#N/A,FALSE,"T-0298";"Unibank, utfall alla",#N/A,FALSE,"T-0298";#N/A,#N/A,FALSE,"Koncernskulder";#N/A,#N/A,FALSE,"Koncernfakturering"}</definedName>
    <definedName name="as" localSheetId="18" hidden="1">{"5 * utfall + budget",#N/A,FALSE,"T-0298";"5 * bolag",#N/A,FALSE,"T-0298";"Unibank, utfall alla",#N/A,FALSE,"T-0298";#N/A,#N/A,FALSE,"Koncernskulder";#N/A,#N/A,FALSE,"Koncernfakturering"}</definedName>
    <definedName name="as" localSheetId="13" hidden="1">{"5 * utfall + budget",#N/A,FALSE,"T-0298";"5 * bolag",#N/A,FALSE,"T-0298";"Unibank, utfall alla",#N/A,FALSE,"T-0298";#N/A,#N/A,FALSE,"Koncernskulder";#N/A,#N/A,FALSE,"Koncernfakturering"}</definedName>
    <definedName name="as" localSheetId="14" hidden="1">{"5 * utfall + budget",#N/A,FALSE,"T-0298";"5 * bolag",#N/A,FALSE,"T-0298";"Unibank, utfall alla",#N/A,FALSE,"T-0298";#N/A,#N/A,FALSE,"Koncernskulder";#N/A,#N/A,FALSE,"Koncernfakturering"}</definedName>
    <definedName name="as" localSheetId="1" hidden="1">{"5 * utfall + budget",#N/A,FALSE,"T-0298";"5 * bolag",#N/A,FALSE,"T-0298";"Unibank, utfall alla",#N/A,FALSE,"T-0298";#N/A,#N/A,FALSE,"Koncernskulder";#N/A,#N/A,FALSE,"Koncernfakturering"}</definedName>
    <definedName name="as" localSheetId="29" hidden="1">{"5 * utfall + budget",#N/A,FALSE,"T-0298";"5 * bolag",#N/A,FALSE,"T-0298";"Unibank, utfall alla",#N/A,FALSE,"T-0298";#N/A,#N/A,FALSE,"Koncernskulder";#N/A,#N/A,FALSE,"Koncernfakturering"}</definedName>
    <definedName name="as" localSheetId="28" hidden="1">{"5 * utfall + budget",#N/A,FALSE,"T-0298";"5 * bolag",#N/A,FALSE,"T-0298";"Unibank, utfall alla",#N/A,FALSE,"T-0298";#N/A,#N/A,FALSE,"Koncernskulder";#N/A,#N/A,FALSE,"Koncernfakturering"}</definedName>
    <definedName name="as" localSheetId="22" hidden="1">{"5 * utfall + budget",#N/A,FALSE,"T-0298";"5 * bolag",#N/A,FALSE,"T-0298";"Unibank, utfall alla",#N/A,FALSE,"T-0298";#N/A,#N/A,FALSE,"Koncernskulder";#N/A,#N/A,FALSE,"Koncernfakturering"}</definedName>
    <definedName name="as" localSheetId="31" hidden="1">{"5 * utfall + budget",#N/A,FALSE,"T-0298";"5 * bolag",#N/A,FALSE,"T-0298";"Unibank, utfall alla",#N/A,FALSE,"T-0298";#N/A,#N/A,FALSE,"Koncernskulder";#N/A,#N/A,FALSE,"Koncernfakturering"}</definedName>
    <definedName name="as" localSheetId="45" hidden="1">{"5 * utfall + budget",#N/A,FALSE,"T-0298";"5 * bolag",#N/A,FALSE,"T-0298";"Unibank, utfall alla",#N/A,FALSE,"T-0298";#N/A,#N/A,FALSE,"Koncernskulder";#N/A,#N/A,FALSE,"Koncernfakturering"}</definedName>
    <definedName name="as" localSheetId="40" hidden="1">{"5 * utfall + budget",#N/A,FALSE,"T-0298";"5 * bolag",#N/A,FALSE,"T-0298";"Unibank, utfall alla",#N/A,FALSE,"T-0298";#N/A,#N/A,FALSE,"Koncernskulder";#N/A,#N/A,FALSE,"Koncernfakturering"}</definedName>
    <definedName name="as" localSheetId="4" hidden="1">{"5 * utfall + budget",#N/A,FALSE,"T-0298";"5 * bolag",#N/A,FALSE,"T-0298";"Unibank, utfall alla",#N/A,FALSE,"T-0298";#N/A,#N/A,FALSE,"Koncernskulder";#N/A,#N/A,FALSE,"Koncernfakturering"}</definedName>
    <definedName name="as" localSheetId="5"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16" hidden="1">{"5 * utfall + budget",#N/A,FALSE,"T-0298";"5 * bolag",#N/A,FALSE,"T-0298";"Unibank, utfall alla",#N/A,FALSE,"T-0298";#N/A,#N/A,FALSE,"Koncernskulder";#N/A,#N/A,FALSE,"Koncernfakturering"}</definedName>
    <definedName name="as" localSheetId="15" hidden="1">{"5 * utfall + budget",#N/A,FALSE,"T-0298";"5 * bolag",#N/A,FALSE,"T-0298";"Unibank, utfall alla",#N/A,FALSE,"T-0298";#N/A,#N/A,FALSE,"Koncernskulder";#N/A,#N/A,FALSE,"Koncernfakturering"}</definedName>
    <definedName name="as" localSheetId="25" hidden="1">{"5 * utfall + budget",#N/A,FALSE,"T-0298";"5 * bolag",#N/A,FALSE,"T-0298";"Unibank, utfall alla",#N/A,FALSE,"T-0298";#N/A,#N/A,FALSE,"Koncernskulder";#N/A,#N/A,FALSE,"Koncernfakturering"}</definedName>
    <definedName name="as" localSheetId="24" hidden="1">{"5 * utfall + budget",#N/A,FALSE,"T-0298";"5 * bolag",#N/A,FALSE,"T-0298";"Unibank, utfall alla",#N/A,FALSE,"T-0298";#N/A,#N/A,FALSE,"Koncernskulder";#N/A,#N/A,FALSE,"Koncernfakturering"}</definedName>
    <definedName name="as" localSheetId="19" hidden="1">{"5 * utfall + budget",#N/A,FALSE,"T-0298";"5 * bolag",#N/A,FALSE,"T-0298";"Unibank, utfall alla",#N/A,FALSE,"T-0298";#N/A,#N/A,FALSE,"Koncernskulder";#N/A,#N/A,FALSE,"Koncernfakturering"}</definedName>
    <definedName name="as" localSheetId="43" hidden="1">{"5 * utfall + budget",#N/A,FALSE,"T-0298";"5 * bolag",#N/A,FALSE,"T-0298";"Unibank, utfall alla",#N/A,FALSE,"T-0298";#N/A,#N/A,FALSE,"Koncernskulder";#N/A,#N/A,FALSE,"Koncernfakturering"}</definedName>
    <definedName name="as" localSheetId="27" hidden="1">{"5 * utfall + budget",#N/A,FALSE,"T-0298";"5 * bolag",#N/A,FALSE,"T-0298";"Unibank, utfall alla",#N/A,FALSE,"T-0298";#N/A,#N/A,FALSE,"Koncernskulder";#N/A,#N/A,FALSE,"Koncernfakturering"}</definedName>
    <definedName name="as" localSheetId="26" hidden="1">{"5 * utfall + budget",#N/A,FALSE,"T-0298";"5 * bolag",#N/A,FALSE,"T-0298";"Unibank, utfall alla",#N/A,FALSE,"T-0298";#N/A,#N/A,FALSE,"Koncernskulder";#N/A,#N/A,FALSE,"Koncernfakturering"}</definedName>
    <definedName name="as" localSheetId="38" hidden="1">{"5 * utfall + budget",#N/A,FALSE,"T-0298";"5 * bolag",#N/A,FALSE,"T-0298";"Unibank, utfall alla",#N/A,FALSE,"T-0298";#N/A,#N/A,FALSE,"Koncernskulder";#N/A,#N/A,FALSE,"Koncernfakturering"}</definedName>
    <definedName name="as" localSheetId="9" hidden="1">{"5 * utfall + budget",#N/A,FALSE,"T-0298";"5 * bolag",#N/A,FALSE,"T-0298";"Unibank, utfall alla",#N/A,FALSE,"T-0298";#N/A,#N/A,FALSE,"Koncernskulder";#N/A,#N/A,FALSE,"Koncernfakturering"}</definedName>
    <definedName name="as" localSheetId="10" hidden="1">{"5 * utfall + budget",#N/A,FALSE,"T-0298";"5 * bolag",#N/A,FALSE,"T-0298";"Unibank, utfall alla",#N/A,FALSE,"T-0298";#N/A,#N/A,FALSE,"Koncernskulder";#N/A,#N/A,FALSE,"Koncernfakturering"}</definedName>
    <definedName name="as" localSheetId="8" hidden="1">{"5 * utfall + budget",#N/A,FALSE,"T-0298";"5 * bolag",#N/A,FALSE,"T-0298";"Unibank, utfall alla",#N/A,FALSE,"T-0298";#N/A,#N/A,FALSE,"Koncernskulder";#N/A,#N/A,FALSE,"Koncernfakturering"}</definedName>
    <definedName name="as" localSheetId="39" hidden="1">{"5 * utfall + budget",#N/A,FALSE,"T-0298";"5 * bolag",#N/A,FALSE,"T-0298";"Unibank, utfall alla",#N/A,FALSE,"T-0298";#N/A,#N/A,FALSE,"Koncernskulder";#N/A,#N/A,FALSE,"Koncernfakturering"}</definedName>
    <definedName name="as" localSheetId="35" hidden="1">{"5 * utfall + budget",#N/A,FALSE,"T-0298";"5 * bolag",#N/A,FALSE,"T-0298";"Unibank, utfall alla",#N/A,FALSE,"T-0298";#N/A,#N/A,FALSE,"Koncernskulder";#N/A,#N/A,FALSE,"Koncernfakturering"}</definedName>
    <definedName name="as" localSheetId="11" hidden="1">{"5 * utfall + budget",#N/A,FALSE,"T-0298";"5 * bolag",#N/A,FALSE,"T-0298";"Unibank, utfall alla",#N/A,FALSE,"T-0298";#N/A,#N/A,FALSE,"Koncernskulder";#N/A,#N/A,FALSE,"Koncernfakturering"}</definedName>
    <definedName name="as" localSheetId="12" hidden="1">{"5 * utfall + budget",#N/A,FALSE,"T-0298";"5 * bolag",#N/A,FALSE,"T-0298";"Unibank, utfall alla",#N/A,FALSE,"T-0298";#N/A,#N/A,FALSE,"Koncernskulder";#N/A,#N/A,FALSE,"Koncernfakturering"}</definedName>
    <definedName name="as" localSheetId="33" hidden="1">{"5 * utfall + budget",#N/A,FALSE,"T-0298";"5 * bolag",#N/A,FALSE,"T-0298";"Unibank, utfall alla",#N/A,FALSE,"T-0298";#N/A,#N/A,FALSE,"Koncernskulder";#N/A,#N/A,FALSE,"Koncernfakturering"}</definedName>
    <definedName name="as" localSheetId="41" hidden="1">{"5 * utfall + budget",#N/A,FALSE,"T-0298";"5 * bolag",#N/A,FALSE,"T-0298";"Unibank, utfall alla",#N/A,FALSE,"T-0298";#N/A,#N/A,FALSE,"Koncernskulder";#N/A,#N/A,FALSE,"Koncernfakturering"}</definedName>
    <definedName name="as" localSheetId="36" hidden="1">{"5 * utfall + budget",#N/A,FALSE,"T-0298";"5 * bolag",#N/A,FALSE,"T-0298";"Unibank, utfall alla",#N/A,FALSE,"T-0298";#N/A,#N/A,FALSE,"Koncernskulder";#N/A,#N/A,FALSE,"Koncernfakturering"}</definedName>
    <definedName name="as" localSheetId="37" hidden="1">{"5 * utfall + budget",#N/A,FALSE,"T-0298";"5 * bolag",#N/A,FALSE,"T-0298";"Unibank, utfall alla",#N/A,FALSE,"T-0298";#N/A,#N/A,FALSE,"Koncernskulder";#N/A,#N/A,FALSE,"Koncernfakturering"}</definedName>
    <definedName name="as" localSheetId="30" hidden="1">{"5 * utfall + budget",#N/A,FALSE,"T-0298";"5 * bolag",#N/A,FALSE,"T-0298";"Unibank, utfall alla",#N/A,FALSE,"T-0298";#N/A,#N/A,FALSE,"Koncernskulder";#N/A,#N/A,FALSE,"Koncernfakturering"}</definedName>
    <definedName name="as" localSheetId="42"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34">#REF!</definedName>
    <definedName name="asset" localSheetId="17">#REF!</definedName>
    <definedName name="asset" localSheetId="20">#REF!</definedName>
    <definedName name="asset" localSheetId="18">#REF!</definedName>
    <definedName name="asset" localSheetId="13">#REF!</definedName>
    <definedName name="asset" localSheetId="14">#REF!</definedName>
    <definedName name="asset" localSheetId="29">#REF!</definedName>
    <definedName name="asset" localSheetId="28">#REF!</definedName>
    <definedName name="asset" localSheetId="22">#REF!</definedName>
    <definedName name="asset" localSheetId="31">#REF!</definedName>
    <definedName name="asset" localSheetId="45">#REF!</definedName>
    <definedName name="asset" localSheetId="4">#REF!</definedName>
    <definedName name="asset" localSheetId="5">#REF!</definedName>
    <definedName name="asset" localSheetId="6">#REF!</definedName>
    <definedName name="asset" localSheetId="7">#REF!</definedName>
    <definedName name="asset" localSheetId="16">#REF!</definedName>
    <definedName name="asset" localSheetId="15">#REF!</definedName>
    <definedName name="asset" localSheetId="25">#REF!</definedName>
    <definedName name="asset" localSheetId="24">#REF!</definedName>
    <definedName name="asset" localSheetId="19">#REF!</definedName>
    <definedName name="asset" localSheetId="43">#REF!</definedName>
    <definedName name="asset" localSheetId="27">#REF!</definedName>
    <definedName name="asset" localSheetId="26">#REF!</definedName>
    <definedName name="asset" localSheetId="9">#REF!</definedName>
    <definedName name="asset" localSheetId="10">#REF!</definedName>
    <definedName name="asset" localSheetId="8">#REF!</definedName>
    <definedName name="asset" localSheetId="11">#REF!</definedName>
    <definedName name="asset" localSheetId="12">#REF!</definedName>
    <definedName name="asset" localSheetId="33">#REF!</definedName>
    <definedName name="asset" localSheetId="30">#REF!</definedName>
    <definedName name="asset" localSheetId="42">#REF!</definedName>
    <definedName name="asset">#REF!</definedName>
    <definedName name="asset1" localSheetId="34">#REF!</definedName>
    <definedName name="asset1" localSheetId="17">#REF!</definedName>
    <definedName name="asset1" localSheetId="20">#REF!</definedName>
    <definedName name="asset1" localSheetId="18">#REF!</definedName>
    <definedName name="asset1" localSheetId="13">#REF!</definedName>
    <definedName name="asset1" localSheetId="14">#REF!</definedName>
    <definedName name="asset1" localSheetId="29">#REF!</definedName>
    <definedName name="asset1" localSheetId="28">#REF!</definedName>
    <definedName name="asset1" localSheetId="22">#REF!</definedName>
    <definedName name="asset1" localSheetId="31">#REF!</definedName>
    <definedName name="asset1" localSheetId="45">#REF!</definedName>
    <definedName name="asset1" localSheetId="4">#REF!</definedName>
    <definedName name="asset1" localSheetId="5">#REF!</definedName>
    <definedName name="asset1" localSheetId="6">#REF!</definedName>
    <definedName name="asset1" localSheetId="7">#REF!</definedName>
    <definedName name="asset1" localSheetId="16">#REF!</definedName>
    <definedName name="asset1" localSheetId="15">#REF!</definedName>
    <definedName name="asset1" localSheetId="25">#REF!</definedName>
    <definedName name="asset1" localSheetId="24">#REF!</definedName>
    <definedName name="asset1" localSheetId="19">#REF!</definedName>
    <definedName name="asset1" localSheetId="43">#REF!</definedName>
    <definedName name="asset1" localSheetId="27">#REF!</definedName>
    <definedName name="asset1" localSheetId="26">#REF!</definedName>
    <definedName name="asset1" localSheetId="9">#REF!</definedName>
    <definedName name="asset1" localSheetId="10">#REF!</definedName>
    <definedName name="asset1" localSheetId="8">#REF!</definedName>
    <definedName name="asset1" localSheetId="11">#REF!</definedName>
    <definedName name="asset1" localSheetId="12">#REF!</definedName>
    <definedName name="asset1" localSheetId="33">#REF!</definedName>
    <definedName name="asset1" localSheetId="30">#REF!</definedName>
    <definedName name="asset1" localSheetId="42">#REF!</definedName>
    <definedName name="asset1">#REF!</definedName>
    <definedName name="aum" localSheetId="34">#REF!</definedName>
    <definedName name="aum" localSheetId="17">#REF!</definedName>
    <definedName name="aum" localSheetId="20">#REF!</definedName>
    <definedName name="aum" localSheetId="18">#REF!</definedName>
    <definedName name="aum" localSheetId="13">#REF!</definedName>
    <definedName name="aum" localSheetId="14">#REF!</definedName>
    <definedName name="aum" localSheetId="29">#REF!</definedName>
    <definedName name="aum" localSheetId="28">#REF!</definedName>
    <definedName name="aum" localSheetId="22">#REF!</definedName>
    <definedName name="aum" localSheetId="31">#REF!</definedName>
    <definedName name="aum" localSheetId="45">#REF!</definedName>
    <definedName name="aum" localSheetId="4">#REF!</definedName>
    <definedName name="aum" localSheetId="5">#REF!</definedName>
    <definedName name="aum" localSheetId="6">#REF!</definedName>
    <definedName name="aum" localSheetId="7">#REF!</definedName>
    <definedName name="aum" localSheetId="16">#REF!</definedName>
    <definedName name="aum" localSheetId="15">#REF!</definedName>
    <definedName name="aum" localSheetId="25">#REF!</definedName>
    <definedName name="aum" localSheetId="24">#REF!</definedName>
    <definedName name="aum" localSheetId="19">#REF!</definedName>
    <definedName name="aum" localSheetId="43">#REF!</definedName>
    <definedName name="aum" localSheetId="27">#REF!</definedName>
    <definedName name="aum" localSheetId="26">#REF!</definedName>
    <definedName name="aum" localSheetId="9">#REF!</definedName>
    <definedName name="aum" localSheetId="10">#REF!</definedName>
    <definedName name="aum" localSheetId="8">#REF!</definedName>
    <definedName name="aum" localSheetId="11">#REF!</definedName>
    <definedName name="aum" localSheetId="12">#REF!</definedName>
    <definedName name="aum" localSheetId="33">#REF!</definedName>
    <definedName name="aum" localSheetId="30">#REF!</definedName>
    <definedName name="aum" localSheetId="42">#REF!</definedName>
    <definedName name="aum">#REF!</definedName>
    <definedName name="AUMs" localSheetId="34">#REF!</definedName>
    <definedName name="AUMs" localSheetId="17">#REF!</definedName>
    <definedName name="AUMs" localSheetId="20">#REF!</definedName>
    <definedName name="AUMs" localSheetId="18">#REF!</definedName>
    <definedName name="AUMs" localSheetId="13">#REF!</definedName>
    <definedName name="AUMs" localSheetId="14">#REF!</definedName>
    <definedName name="AUMs" localSheetId="29">#REF!</definedName>
    <definedName name="AUMs" localSheetId="28">#REF!</definedName>
    <definedName name="AUMs" localSheetId="22">#REF!</definedName>
    <definedName name="AUMs" localSheetId="31">#REF!</definedName>
    <definedName name="AUMs" localSheetId="45">#REF!</definedName>
    <definedName name="AUMs" localSheetId="4">#REF!</definedName>
    <definedName name="AUMs" localSheetId="5">#REF!</definedName>
    <definedName name="AUMs" localSheetId="6">#REF!</definedName>
    <definedName name="AUMs" localSheetId="7">#REF!</definedName>
    <definedName name="AUMs" localSheetId="16">#REF!</definedName>
    <definedName name="AUMs" localSheetId="15">#REF!</definedName>
    <definedName name="AUMs" localSheetId="25">#REF!</definedName>
    <definedName name="AUMs" localSheetId="24">#REF!</definedName>
    <definedName name="AUMs" localSheetId="19">#REF!</definedName>
    <definedName name="AUMs" localSheetId="43">#REF!</definedName>
    <definedName name="AUMs" localSheetId="27">#REF!</definedName>
    <definedName name="AUMs" localSheetId="26">#REF!</definedName>
    <definedName name="AUMs" localSheetId="9">#REF!</definedName>
    <definedName name="AUMs" localSheetId="10">#REF!</definedName>
    <definedName name="AUMs" localSheetId="8">#REF!</definedName>
    <definedName name="AUMs" localSheetId="11">#REF!</definedName>
    <definedName name="AUMs" localSheetId="12">#REF!</definedName>
    <definedName name="AUMs" localSheetId="33">#REF!</definedName>
    <definedName name="AUMs" localSheetId="30">#REF!</definedName>
    <definedName name="AUMs" localSheetId="42">#REF!</definedName>
    <definedName name="AUMs">#REF!</definedName>
    <definedName name="balance" localSheetId="34">#REF!</definedName>
    <definedName name="balance" localSheetId="17">#REF!</definedName>
    <definedName name="balance" localSheetId="20">#REF!</definedName>
    <definedName name="balance" localSheetId="18">#REF!</definedName>
    <definedName name="balance" localSheetId="13">#REF!</definedName>
    <definedName name="balance" localSheetId="14">#REF!</definedName>
    <definedName name="balance" localSheetId="29">#REF!</definedName>
    <definedName name="balance" localSheetId="28">#REF!</definedName>
    <definedName name="balance" localSheetId="22">#REF!</definedName>
    <definedName name="balance" localSheetId="31">#REF!</definedName>
    <definedName name="balance" localSheetId="45">#REF!</definedName>
    <definedName name="balance" localSheetId="4">#REF!</definedName>
    <definedName name="balance" localSheetId="5">#REF!</definedName>
    <definedName name="balance" localSheetId="6">#REF!</definedName>
    <definedName name="balance" localSheetId="7">#REF!</definedName>
    <definedName name="balance" localSheetId="16">#REF!</definedName>
    <definedName name="balance" localSheetId="15">#REF!</definedName>
    <definedName name="balance" localSheetId="25">#REF!</definedName>
    <definedName name="balance" localSheetId="24">#REF!</definedName>
    <definedName name="balance" localSheetId="19">#REF!</definedName>
    <definedName name="balance" localSheetId="43">#REF!</definedName>
    <definedName name="balance" localSheetId="27">#REF!</definedName>
    <definedName name="balance" localSheetId="26">#REF!</definedName>
    <definedName name="balance" localSheetId="9">#REF!</definedName>
    <definedName name="balance" localSheetId="10">#REF!</definedName>
    <definedName name="balance" localSheetId="8">#REF!</definedName>
    <definedName name="balance" localSheetId="11">#REF!</definedName>
    <definedName name="balance" localSheetId="12">#REF!</definedName>
    <definedName name="balance" localSheetId="33">#REF!</definedName>
    <definedName name="balance" localSheetId="30">#REF!</definedName>
    <definedName name="balance" localSheetId="42">#REF!</definedName>
    <definedName name="balance">#REF!</definedName>
    <definedName name="Balance_sheet__end_of_period" localSheetId="34">#REF!</definedName>
    <definedName name="Balance_sheet__end_of_period" localSheetId="17">#REF!</definedName>
    <definedName name="Balance_sheet__end_of_period" localSheetId="20">#REF!</definedName>
    <definedName name="Balance_sheet__end_of_period" localSheetId="18">#REF!</definedName>
    <definedName name="Balance_sheet__end_of_period" localSheetId="13">#REF!</definedName>
    <definedName name="Balance_sheet__end_of_period" localSheetId="14">#REF!</definedName>
    <definedName name="Balance_sheet__end_of_period" localSheetId="29">#REF!</definedName>
    <definedName name="Balance_sheet__end_of_period" localSheetId="28">#REF!</definedName>
    <definedName name="Balance_sheet__end_of_period" localSheetId="22">#REF!</definedName>
    <definedName name="Balance_sheet__end_of_period" localSheetId="31">#REF!</definedName>
    <definedName name="Balance_sheet__end_of_period" localSheetId="45">#REF!</definedName>
    <definedName name="Balance_sheet__end_of_period" localSheetId="4">#REF!</definedName>
    <definedName name="Balance_sheet__end_of_period" localSheetId="5">#REF!</definedName>
    <definedName name="Balance_sheet__end_of_period" localSheetId="6">#REF!</definedName>
    <definedName name="Balance_sheet__end_of_period" localSheetId="7">#REF!</definedName>
    <definedName name="Balance_sheet__end_of_period" localSheetId="16">#REF!</definedName>
    <definedName name="Balance_sheet__end_of_period" localSheetId="15">#REF!</definedName>
    <definedName name="Balance_sheet__end_of_period" localSheetId="25">#REF!</definedName>
    <definedName name="Balance_sheet__end_of_period" localSheetId="24">#REF!</definedName>
    <definedName name="Balance_sheet__end_of_period" localSheetId="19">#REF!</definedName>
    <definedName name="Balance_sheet__end_of_period" localSheetId="43">#REF!</definedName>
    <definedName name="Balance_sheet__end_of_period" localSheetId="27">#REF!</definedName>
    <definedName name="Balance_sheet__end_of_period" localSheetId="26">#REF!</definedName>
    <definedName name="Balance_sheet__end_of_period" localSheetId="9">#REF!</definedName>
    <definedName name="Balance_sheet__end_of_period" localSheetId="10">#REF!</definedName>
    <definedName name="Balance_sheet__end_of_period" localSheetId="8">#REF!</definedName>
    <definedName name="Balance_sheet__end_of_period" localSheetId="11">#REF!</definedName>
    <definedName name="Balance_sheet__end_of_period" localSheetId="12">#REF!</definedName>
    <definedName name="Balance_sheet__end_of_period" localSheetId="33">#REF!</definedName>
    <definedName name="Balance_sheet__end_of_period" localSheetId="30">#REF!</definedName>
    <definedName name="Balance_sheet__end_of_period" localSheetId="42">#REF!</definedName>
    <definedName name="Balance_sheet__end_of_period">#REF!</definedName>
    <definedName name="balancesheet" localSheetId="34">#REF!</definedName>
    <definedName name="balancesheet" localSheetId="17">#REF!</definedName>
    <definedName name="balancesheet" localSheetId="20">#REF!</definedName>
    <definedName name="balancesheet" localSheetId="18">#REF!</definedName>
    <definedName name="balancesheet" localSheetId="13">#REF!</definedName>
    <definedName name="balancesheet" localSheetId="14">#REF!</definedName>
    <definedName name="balancesheet" localSheetId="29">#REF!</definedName>
    <definedName name="balancesheet" localSheetId="28">#REF!</definedName>
    <definedName name="balancesheet" localSheetId="22">#REF!</definedName>
    <definedName name="balancesheet" localSheetId="31">#REF!</definedName>
    <definedName name="balancesheet" localSheetId="45">#REF!</definedName>
    <definedName name="balancesheet" localSheetId="4">#REF!</definedName>
    <definedName name="balancesheet" localSheetId="5">#REF!</definedName>
    <definedName name="balancesheet" localSheetId="6">#REF!</definedName>
    <definedName name="balancesheet" localSheetId="7">#REF!</definedName>
    <definedName name="balancesheet" localSheetId="16">#REF!</definedName>
    <definedName name="balancesheet" localSheetId="15">#REF!</definedName>
    <definedName name="balancesheet" localSheetId="25">#REF!</definedName>
    <definedName name="balancesheet" localSheetId="24">#REF!</definedName>
    <definedName name="balancesheet" localSheetId="19">#REF!</definedName>
    <definedName name="balancesheet" localSheetId="43">#REF!</definedName>
    <definedName name="balancesheet" localSheetId="27">#REF!</definedName>
    <definedName name="balancesheet" localSheetId="26">#REF!</definedName>
    <definedName name="balancesheet" localSheetId="9">#REF!</definedName>
    <definedName name="balancesheet" localSheetId="10">#REF!</definedName>
    <definedName name="balancesheet" localSheetId="8">#REF!</definedName>
    <definedName name="balancesheet" localSheetId="11">#REF!</definedName>
    <definedName name="balancesheet" localSheetId="12">#REF!</definedName>
    <definedName name="balancesheet" localSheetId="33">#REF!</definedName>
    <definedName name="balancesheet" localSheetId="30">#REF!</definedName>
    <definedName name="balancesheet" localSheetId="42">#REF!</definedName>
    <definedName name="balancesheet">#REF!</definedName>
    <definedName name="bankBaltics" localSheetId="34">#REF!</definedName>
    <definedName name="bankBaltics" localSheetId="17">#REF!</definedName>
    <definedName name="bankBaltics" localSheetId="20">#REF!</definedName>
    <definedName name="bankBaltics" localSheetId="18">#REF!</definedName>
    <definedName name="bankBaltics" localSheetId="13">#REF!</definedName>
    <definedName name="bankBaltics" localSheetId="14">#REF!</definedName>
    <definedName name="bankBaltics" localSheetId="29">#REF!</definedName>
    <definedName name="bankBaltics" localSheetId="28">#REF!</definedName>
    <definedName name="bankBaltics" localSheetId="22">#REF!</definedName>
    <definedName name="bankBaltics" localSheetId="31">#REF!</definedName>
    <definedName name="bankBaltics" localSheetId="45">#REF!</definedName>
    <definedName name="bankBaltics" localSheetId="4">#REF!</definedName>
    <definedName name="bankBaltics" localSheetId="5">#REF!</definedName>
    <definedName name="bankBaltics" localSheetId="6">#REF!</definedName>
    <definedName name="bankBaltics" localSheetId="7">#REF!</definedName>
    <definedName name="bankBaltics" localSheetId="16">#REF!</definedName>
    <definedName name="bankBaltics" localSheetId="15">#REF!</definedName>
    <definedName name="bankBaltics" localSheetId="25">#REF!</definedName>
    <definedName name="bankBaltics" localSheetId="24">#REF!</definedName>
    <definedName name="bankBaltics" localSheetId="19">#REF!</definedName>
    <definedName name="bankBaltics" localSheetId="43">#REF!</definedName>
    <definedName name="bankBaltics" localSheetId="27">#REF!</definedName>
    <definedName name="bankBaltics" localSheetId="26">#REF!</definedName>
    <definedName name="bankBaltics" localSheetId="9">#REF!</definedName>
    <definedName name="bankBaltics" localSheetId="10">#REF!</definedName>
    <definedName name="bankBaltics" localSheetId="8">#REF!</definedName>
    <definedName name="bankBaltics" localSheetId="11">#REF!</definedName>
    <definedName name="bankBaltics" localSheetId="12">#REF!</definedName>
    <definedName name="bankBaltics" localSheetId="33">#REF!</definedName>
    <definedName name="bankBaltics" localSheetId="30">#REF!</definedName>
    <definedName name="bankBaltics" localSheetId="42">#REF!</definedName>
    <definedName name="bankBaltics">#REF!</definedName>
    <definedName name="bankingRussia" localSheetId="34">#REF!</definedName>
    <definedName name="bankingRussia" localSheetId="17">#REF!</definedName>
    <definedName name="bankingRussia" localSheetId="20">#REF!</definedName>
    <definedName name="bankingRussia" localSheetId="18">#REF!</definedName>
    <definedName name="bankingRussia" localSheetId="13">#REF!</definedName>
    <definedName name="bankingRussia" localSheetId="14">#REF!</definedName>
    <definedName name="bankingRussia" localSheetId="29">#REF!</definedName>
    <definedName name="bankingRussia" localSheetId="28">#REF!</definedName>
    <definedName name="bankingRussia" localSheetId="22">#REF!</definedName>
    <definedName name="bankingRussia" localSheetId="31">#REF!</definedName>
    <definedName name="bankingRussia" localSheetId="45">#REF!</definedName>
    <definedName name="bankingRussia" localSheetId="4">#REF!</definedName>
    <definedName name="bankingRussia" localSheetId="5">#REF!</definedName>
    <definedName name="bankingRussia" localSheetId="6">#REF!</definedName>
    <definedName name="bankingRussia" localSheetId="7">#REF!</definedName>
    <definedName name="bankingRussia" localSheetId="16">#REF!</definedName>
    <definedName name="bankingRussia" localSheetId="15">#REF!</definedName>
    <definedName name="bankingRussia" localSheetId="25">#REF!</definedName>
    <definedName name="bankingRussia" localSheetId="24">#REF!</definedName>
    <definedName name="bankingRussia" localSheetId="19">#REF!</definedName>
    <definedName name="bankingRussia" localSheetId="43">#REF!</definedName>
    <definedName name="bankingRussia" localSheetId="27">#REF!</definedName>
    <definedName name="bankingRussia" localSheetId="26">#REF!</definedName>
    <definedName name="bankingRussia" localSheetId="9">#REF!</definedName>
    <definedName name="bankingRussia" localSheetId="10">#REF!</definedName>
    <definedName name="bankingRussia" localSheetId="8">#REF!</definedName>
    <definedName name="bankingRussia" localSheetId="11">#REF!</definedName>
    <definedName name="bankingRussia" localSheetId="12">#REF!</definedName>
    <definedName name="bankingRussia" localSheetId="33">#REF!</definedName>
    <definedName name="bankingRussia" localSheetId="30">#REF!</definedName>
    <definedName name="bankingRussia" localSheetId="42">#REF!</definedName>
    <definedName name="bankingRussia">#REF!</definedName>
    <definedName name="bankPoland" localSheetId="34">#REF!</definedName>
    <definedName name="bankPoland" localSheetId="17">#REF!</definedName>
    <definedName name="bankPoland" localSheetId="20">#REF!</definedName>
    <definedName name="bankPoland" localSheetId="18">#REF!</definedName>
    <definedName name="bankPoland" localSheetId="13">#REF!</definedName>
    <definedName name="bankPoland" localSheetId="14">#REF!</definedName>
    <definedName name="bankPoland" localSheetId="29">#REF!</definedName>
    <definedName name="bankPoland" localSheetId="28">#REF!</definedName>
    <definedName name="bankPoland" localSheetId="22">#REF!</definedName>
    <definedName name="bankPoland" localSheetId="31">#REF!</definedName>
    <definedName name="bankPoland" localSheetId="45">#REF!</definedName>
    <definedName name="bankPoland" localSheetId="4">#REF!</definedName>
    <definedName name="bankPoland" localSheetId="5">#REF!</definedName>
    <definedName name="bankPoland" localSheetId="6">#REF!</definedName>
    <definedName name="bankPoland" localSheetId="7">#REF!</definedName>
    <definedName name="bankPoland" localSheetId="16">#REF!</definedName>
    <definedName name="bankPoland" localSheetId="15">#REF!</definedName>
    <definedName name="bankPoland" localSheetId="25">#REF!</definedName>
    <definedName name="bankPoland" localSheetId="24">#REF!</definedName>
    <definedName name="bankPoland" localSheetId="19">#REF!</definedName>
    <definedName name="bankPoland" localSheetId="43">#REF!</definedName>
    <definedName name="bankPoland" localSheetId="27">#REF!</definedName>
    <definedName name="bankPoland" localSheetId="26">#REF!</definedName>
    <definedName name="bankPoland" localSheetId="9">#REF!</definedName>
    <definedName name="bankPoland" localSheetId="10">#REF!</definedName>
    <definedName name="bankPoland" localSheetId="8">#REF!</definedName>
    <definedName name="bankPoland" localSheetId="11">#REF!</definedName>
    <definedName name="bankPoland" localSheetId="12">#REF!</definedName>
    <definedName name="bankPoland" localSheetId="33">#REF!</definedName>
    <definedName name="bankPoland" localSheetId="30">#REF!</definedName>
    <definedName name="bankPoland" localSheetId="42">#REF!</definedName>
    <definedName name="bankPoland">#REF!</definedName>
    <definedName name="BAtable" localSheetId="34">#REF!</definedName>
    <definedName name="BAtable" localSheetId="17">#REF!</definedName>
    <definedName name="BAtable" localSheetId="20">#REF!</definedName>
    <definedName name="BAtable" localSheetId="18">#REF!</definedName>
    <definedName name="BAtable" localSheetId="13">#REF!</definedName>
    <definedName name="BAtable" localSheetId="14">#REF!</definedName>
    <definedName name="BAtable" localSheetId="29">#REF!</definedName>
    <definedName name="BAtable" localSheetId="28">#REF!</definedName>
    <definedName name="BAtable" localSheetId="22">#REF!</definedName>
    <definedName name="BAtable" localSheetId="31">#REF!</definedName>
    <definedName name="BAtable" localSheetId="45">#REF!</definedName>
    <definedName name="BAtable" localSheetId="4">#REF!</definedName>
    <definedName name="BAtable" localSheetId="5">#REF!</definedName>
    <definedName name="BAtable" localSheetId="6">#REF!</definedName>
    <definedName name="BAtable" localSheetId="7">#REF!</definedName>
    <definedName name="BAtable" localSheetId="16">#REF!</definedName>
    <definedName name="BAtable" localSheetId="15">#REF!</definedName>
    <definedName name="BAtable" localSheetId="25">#REF!</definedName>
    <definedName name="BAtable" localSheetId="24">#REF!</definedName>
    <definedName name="BAtable" localSheetId="19">#REF!</definedName>
    <definedName name="BAtable" localSheetId="43">#REF!</definedName>
    <definedName name="BAtable" localSheetId="27">#REF!</definedName>
    <definedName name="BAtable" localSheetId="26">#REF!</definedName>
    <definedName name="BAtable" localSheetId="9">#REF!</definedName>
    <definedName name="BAtable" localSheetId="10">#REF!</definedName>
    <definedName name="BAtable" localSheetId="8">#REF!</definedName>
    <definedName name="BAtable" localSheetId="11">#REF!</definedName>
    <definedName name="BAtable" localSheetId="12">#REF!</definedName>
    <definedName name="BAtable" localSheetId="33">#REF!</definedName>
    <definedName name="BAtable" localSheetId="30">#REF!</definedName>
    <definedName name="BAtable" localSheetId="42">#REF!</definedName>
    <definedName name="BAtable">#REF!</definedName>
    <definedName name="BB" localSheetId="34">[14]Försäkringar!$AD$2</definedName>
    <definedName name="BB" localSheetId="29">[14]Försäkringar!$AD$2</definedName>
    <definedName name="BB" localSheetId="28">[14]Försäkringar!$AD$2</definedName>
    <definedName name="BB" localSheetId="31">[14]Försäkringar!$AD$2</definedName>
    <definedName name="BB" localSheetId="45">[15]Försäkringar!$AD$2</definedName>
    <definedName name="BB" localSheetId="25">[14]Försäkringar!$AD$2</definedName>
    <definedName name="BB" localSheetId="24">[14]Försäkringar!$AD$2</definedName>
    <definedName name="BB" localSheetId="43">[16]Försäkringar!$AD$2</definedName>
    <definedName name="BB" localSheetId="27">[14]Försäkringar!$AD$2</definedName>
    <definedName name="BB" localSheetId="26">[14]Försäkringar!$AD$2</definedName>
    <definedName name="BB" localSheetId="9">[17]Försäkringar!$AD$2</definedName>
    <definedName name="BB" localSheetId="10">[17]Försäkringar!$AD$2</definedName>
    <definedName name="BB" localSheetId="8">[18]Försäkringar!$AD$2</definedName>
    <definedName name="BB" localSheetId="30">[14]Försäkringar!$AD$2</definedName>
    <definedName name="BB" localSheetId="42">[14]Försäkringar!$AD$2</definedName>
    <definedName name="BB">[19]Försäkringar!$AD$2</definedName>
    <definedName name="Bol" localSheetId="34">'[14]Konto koncern'!$A$6:$A$337</definedName>
    <definedName name="Bol" localSheetId="29">'[14]Konto koncern'!$A$6:$A$337</definedName>
    <definedName name="Bol" localSheetId="28">'[14]Konto koncern'!$A$6:$A$337</definedName>
    <definedName name="Bol" localSheetId="31">'[14]Konto koncern'!$A$6:$A$337</definedName>
    <definedName name="Bol" localSheetId="45">'[15]Konto koncern'!$A$6:$A$337</definedName>
    <definedName name="Bol" localSheetId="25">'[14]Konto koncern'!$A$6:$A$337</definedName>
    <definedName name="Bol" localSheetId="24">'[14]Konto koncern'!$A$6:$A$337</definedName>
    <definedName name="Bol" localSheetId="43">'[16]Konto koncern'!$A$6:$A$337</definedName>
    <definedName name="Bol" localSheetId="27">'[14]Konto koncern'!$A$6:$A$337</definedName>
    <definedName name="Bol" localSheetId="26">'[14]Konto koncern'!$A$6:$A$337</definedName>
    <definedName name="Bol" localSheetId="9">'[17]Konto koncern'!$A$6:$A$337</definedName>
    <definedName name="Bol" localSheetId="10">'[17]Konto koncern'!$A$6:$A$337</definedName>
    <definedName name="Bol" localSheetId="8">'[18]Konto koncern'!$A$6:$A$337</definedName>
    <definedName name="Bol" localSheetId="30">'[14]Konto koncern'!$A$6:$A$337</definedName>
    <definedName name="Bol" localSheetId="42">'[14]Konto koncern'!$A$6:$A$337</definedName>
    <definedName name="Bol">'[19]Konto koncern'!$A$6:$A$337</definedName>
    <definedName name="BPS" localSheetId="34">OFFSET([20]Chart!$Z$11,1,0,COUNTA([20]Chart!$Z$11:$Z$38)-1,1)</definedName>
    <definedName name="BPS" localSheetId="29">OFFSET([21]Chart!$Z$11,1,0,COUNTA([21]Chart!$Z$11:$Z$38)-1,1)</definedName>
    <definedName name="BPS" localSheetId="28">OFFSET([21]Chart!$Z$11,1,0,COUNTA([21]Chart!$Z$11:$Z$38)-1,1)</definedName>
    <definedName name="BPS" localSheetId="31">OFFSET([21]Chart!$Z$11,1,0,COUNTA([21]Chart!$Z$11:$Z$38)-1,1)</definedName>
    <definedName name="BPS" localSheetId="45">OFFSET([22]Chart!$Z$11,1,0,COUNTA([22]Chart!$Z$11:$Z$38)-1,1)</definedName>
    <definedName name="BPS" localSheetId="25">OFFSET([21]Chart!$Z$11,1,0,COUNTA([21]Chart!$Z$11:$Z$38)-1,1)</definedName>
    <definedName name="BPS" localSheetId="24">OFFSET([21]Chart!$Z$11,1,0,COUNTA([21]Chart!$Z$11:$Z$38)-1,1)</definedName>
    <definedName name="BPS" localSheetId="43">OFFSET([21]Chart!$Z$11,1,0,COUNTA([21]Chart!$Z$11:$Z$38)-1,1)</definedName>
    <definedName name="BPS" localSheetId="27">OFFSET([21]Chart!$Z$11,1,0,COUNTA([21]Chart!$Z$11:$Z$38)-1,1)</definedName>
    <definedName name="BPS" localSheetId="26">OFFSET([21]Chart!$Z$11,1,0,COUNTA([21]Chart!$Z$11:$Z$38)-1,1)</definedName>
    <definedName name="BPS" localSheetId="9">OFFSET([23]Chart!$Z$11,1,0,COUNTA([23]Chart!$Z$11:$Z$38)-1,1)</definedName>
    <definedName name="BPS" localSheetId="10">OFFSET([23]Chart!$Z$11,1,0,COUNTA([23]Chart!$Z$11:$Z$38)-1,1)</definedName>
    <definedName name="BPS" localSheetId="8">OFFSET([24]Chart!$Z$11,1,0,COUNTA([24]Chart!$Z$11:$Z$38)-1,1)</definedName>
    <definedName name="BPS" localSheetId="30">OFFSET([21]Chart!$Z$11,1,0,COUNTA([21]Chart!$Z$11:$Z$38)-1,1)</definedName>
    <definedName name="BPS" localSheetId="42">OFFSET([20]Chart!$Z$11,1,0,COUNTA([20]Chart!$Z$11:$Z$38)-1,1)</definedName>
    <definedName name="BPS">OFFSET([25]Chart!$Z$11,1,0,COUNTA([25]Chart!$Z$11:$Z$38)-1,1)</definedName>
    <definedName name="BPSVerticalchart" localSheetId="34">IF([20]Chart!$AG$16=1,OFFSET([20]Chart!$Z$11,1,0,COUNTA([20]Chart!$Z$11:$Z$33)-1,1),IF([20]Chart!$AG$16=2,OFFSET([20]Chart!$Z$11,1,0,COUNTA([20]Chart!$Z$11:$Z$38)-1,1),IF([20]Chart!$AG$16=3,OFFSET([20]Chart!$Z$11,1,0,COUNTA([20]Chart!$Z$11:$Z$21)-1,1),IF([20]Chart!$AG$16=4,OFFSET([20]Chart!$Z$11,1,0,COUNTA([20]Chart!$Z$11:$Z$28)-1,1)))))</definedName>
    <definedName name="BPSVerticalchart" localSheetId="29">IF([21]Chart!$AG$16=1,OFFSET([21]Chart!$Z$11,1,0,COUNTA([21]Chart!$Z$11:$Z$33)-1,1),IF([21]Chart!$AG$16=2,OFFSET([21]Chart!$Z$11,1,0,COUNTA([21]Chart!$Z$11:$Z$38)-1,1),IF([21]Chart!$AG$16=3,OFFSET([21]Chart!$Z$11,1,0,COUNTA([21]Chart!$Z$11:$Z$21)-1,1),IF([21]Chart!$AG$16=4,OFFSET([21]Chart!$Z$11,1,0,COUNTA([21]Chart!$Z$11:$Z$28)-1,1)))))</definedName>
    <definedName name="BPSVerticalchart" localSheetId="28">IF([21]Chart!$AG$16=1,OFFSET([21]Chart!$Z$11,1,0,COUNTA([21]Chart!$Z$11:$Z$33)-1,1),IF([21]Chart!$AG$16=2,OFFSET([21]Chart!$Z$11,1,0,COUNTA([21]Chart!$Z$11:$Z$38)-1,1),IF([21]Chart!$AG$16=3,OFFSET([21]Chart!$Z$11,1,0,COUNTA([21]Chart!$Z$11:$Z$21)-1,1),IF([21]Chart!$AG$16=4,OFFSET([21]Chart!$Z$11,1,0,COUNTA([21]Chart!$Z$11:$Z$28)-1,1)))))</definedName>
    <definedName name="BPSVerticalchart" localSheetId="31">IF([21]Chart!$AG$16=1,OFFSET([21]Chart!$Z$11,1,0,COUNTA([21]Chart!$Z$11:$Z$33)-1,1),IF([21]Chart!$AG$16=2,OFFSET([21]Chart!$Z$11,1,0,COUNTA([21]Chart!$Z$11:$Z$38)-1,1),IF([21]Chart!$AG$16=3,OFFSET([21]Chart!$Z$11,1,0,COUNTA([21]Chart!$Z$11:$Z$21)-1,1),IF([21]Chart!$AG$16=4,OFFSET([21]Chart!$Z$11,1,0,COUNTA([21]Chart!$Z$11:$Z$28)-1,1)))))</definedName>
    <definedName name="BPSVerticalchart" localSheetId="45">IF([22]Chart!$AG$16=1,OFFSET([22]Chart!$Z$11,1,0,COUNTA([22]Chart!$Z$11:$Z$33)-1,1),IF([22]Chart!$AG$16=2,OFFSET([22]Chart!$Z$11,1,0,COUNTA([22]Chart!$Z$11:$Z$38)-1,1),IF([22]Chart!$AG$16=3,OFFSET([22]Chart!$Z$11,1,0,COUNTA([22]Chart!$Z$11:$Z$21)-1,1),IF([22]Chart!$AG$16=4,OFFSET([22]Chart!$Z$11,1,0,COUNTA([22]Chart!$Z$11:$Z$28)-1,1)))))</definedName>
    <definedName name="BPSVerticalchart" localSheetId="25">IF([21]Chart!$AG$16=1,OFFSET([21]Chart!$Z$11,1,0,COUNTA([21]Chart!$Z$11:$Z$33)-1,1),IF([21]Chart!$AG$16=2,OFFSET([21]Chart!$Z$11,1,0,COUNTA([21]Chart!$Z$11:$Z$38)-1,1),IF([21]Chart!$AG$16=3,OFFSET([21]Chart!$Z$11,1,0,COUNTA([21]Chart!$Z$11:$Z$21)-1,1),IF([21]Chart!$AG$16=4,OFFSET([21]Chart!$Z$11,1,0,COUNTA([21]Chart!$Z$11:$Z$28)-1,1)))))</definedName>
    <definedName name="BPSVerticalchart" localSheetId="24">IF([21]Chart!$AG$16=1,OFFSET([21]Chart!$Z$11,1,0,COUNTA([21]Chart!$Z$11:$Z$33)-1,1),IF([21]Chart!$AG$16=2,OFFSET([21]Chart!$Z$11,1,0,COUNTA([21]Chart!$Z$11:$Z$38)-1,1),IF([21]Chart!$AG$16=3,OFFSET([21]Chart!$Z$11,1,0,COUNTA([21]Chart!$Z$11:$Z$21)-1,1),IF([21]Chart!$AG$16=4,OFFSET([21]Chart!$Z$11,1,0,COUNTA([21]Chart!$Z$11:$Z$28)-1,1)))))</definedName>
    <definedName name="BPSVerticalchart" localSheetId="43">IF([21]Chart!$AG$16=1,OFFSET([21]Chart!$Z$11,1,0,COUNTA([21]Chart!$Z$11:$Z$33)-1,1),IF([21]Chart!$AG$16=2,OFFSET([21]Chart!$Z$11,1,0,COUNTA([21]Chart!$Z$11:$Z$38)-1,1),IF([21]Chart!$AG$16=3,OFFSET([21]Chart!$Z$11,1,0,COUNTA([21]Chart!$Z$11:$Z$21)-1,1),IF([21]Chart!$AG$16=4,OFFSET([21]Chart!$Z$11,1,0,COUNTA([21]Chart!$Z$11:$Z$28)-1,1)))))</definedName>
    <definedName name="BPSVerticalchart" localSheetId="27">IF([21]Chart!$AG$16=1,OFFSET([21]Chart!$Z$11,1,0,COUNTA([21]Chart!$Z$11:$Z$33)-1,1),IF([21]Chart!$AG$16=2,OFFSET([21]Chart!$Z$11,1,0,COUNTA([21]Chart!$Z$11:$Z$38)-1,1),IF([21]Chart!$AG$16=3,OFFSET([21]Chart!$Z$11,1,0,COUNTA([21]Chart!$Z$11:$Z$21)-1,1),IF([21]Chart!$AG$16=4,OFFSET([21]Chart!$Z$11,1,0,COUNTA([21]Chart!$Z$11:$Z$28)-1,1)))))</definedName>
    <definedName name="BPSVerticalchart" localSheetId="26">IF([21]Chart!$AG$16=1,OFFSET([21]Chart!$Z$11,1,0,COUNTA([21]Chart!$Z$11:$Z$33)-1,1),IF([21]Chart!$AG$16=2,OFFSET([21]Chart!$Z$11,1,0,COUNTA([21]Chart!$Z$11:$Z$38)-1,1),IF([21]Chart!$AG$16=3,OFFSET([21]Chart!$Z$11,1,0,COUNTA([21]Chart!$Z$11:$Z$21)-1,1),IF([21]Chart!$AG$16=4,OFFSET([21]Chart!$Z$11,1,0,COUNTA([21]Chart!$Z$11:$Z$28)-1,1)))))</definedName>
    <definedName name="BPSVerticalchart" localSheetId="9">IF([23]Chart!$AG$16=1,OFFSET([23]Chart!$Z$11,1,0,COUNTA([23]Chart!$Z$11:$Z$33)-1,1),IF([23]Chart!$AG$16=2,OFFSET([23]Chart!$Z$11,1,0,COUNTA([23]Chart!$Z$11:$Z$38)-1,1),IF([23]Chart!$AG$16=3,OFFSET([23]Chart!$Z$11,1,0,COUNTA([23]Chart!$Z$11:$Z$21)-1,1),IF([23]Chart!$AG$16=4,OFFSET([23]Chart!$Z$11,1,0,COUNTA([23]Chart!$Z$11:$Z$28)-1,1)))))</definedName>
    <definedName name="BPSVerticalchart" localSheetId="10">IF([23]Chart!$AG$16=1,OFFSET([23]Chart!$Z$11,1,0,COUNTA([23]Chart!$Z$11:$Z$33)-1,1),IF([23]Chart!$AG$16=2,OFFSET([23]Chart!$Z$11,1,0,COUNTA([23]Chart!$Z$11:$Z$38)-1,1),IF([23]Chart!$AG$16=3,OFFSET([23]Chart!$Z$11,1,0,COUNTA([23]Chart!$Z$11:$Z$21)-1,1),IF([23]Chart!$AG$16=4,OFFSET([23]Chart!$Z$11,1,0,COUNTA([23]Chart!$Z$11:$Z$28)-1,1)))))</definedName>
    <definedName name="BPSVerticalchart" localSheetId="8">IF([24]Chart!$AG$16=1,OFFSET([24]Chart!$Z$11,1,0,COUNTA([24]Chart!$Z$11:$Z$33)-1,1),IF([24]Chart!$AG$16=2,OFFSET([24]Chart!$Z$11,1,0,COUNTA([24]Chart!$Z$11:$Z$38)-1,1),IF([24]Chart!$AG$16=3,OFFSET([24]Chart!$Z$11,1,0,COUNTA([24]Chart!$Z$11:$Z$21)-1,1),IF([24]Chart!$AG$16=4,OFFSET([24]Chart!$Z$11,1,0,COUNTA([24]Chart!$Z$11:$Z$28)-1,1)))))</definedName>
    <definedName name="BPSVerticalchart" localSheetId="30">IF([21]Chart!$AG$16=1,OFFSET([21]Chart!$Z$11,1,0,COUNTA([21]Chart!$Z$11:$Z$33)-1,1),IF([21]Chart!$AG$16=2,OFFSET([21]Chart!$Z$11,1,0,COUNTA([21]Chart!$Z$11:$Z$38)-1,1),IF([21]Chart!$AG$16=3,OFFSET([21]Chart!$Z$11,1,0,COUNTA([21]Chart!$Z$11:$Z$21)-1,1),IF([21]Chart!$AG$16=4,OFFSET([21]Chart!$Z$11,1,0,COUNTA([21]Chart!$Z$11:$Z$28)-1,1)))))</definedName>
    <definedName name="BPSVerticalchart" localSheetId="42">IF([20]Chart!$AG$16=1,OFFSET([20]Chart!$Z$11,1,0,COUNTA([20]Chart!$Z$11:$Z$33)-1,1),IF([20]Chart!$AG$16=2,OFFSET([20]Chart!$Z$11,1,0,COUNTA([20]Chart!$Z$11:$Z$38)-1,1),IF([20]Chart!$AG$16=3,OFFSET([20]Chart!$Z$11,1,0,COUNTA([20]Chart!$Z$11:$Z$21)-1,1),IF([20]Chart!$AG$16=4,OFFSET([20]Chart!$Z$11,1,0,COUNTA([20]Chart!$Z$11:$Z$28)-1,1)))))</definedName>
    <definedName name="BPSVerticalchart">IF([25]Chart!$AG$16=1,OFFSET([25]Chart!$Z$11,1,0,COUNTA([25]Chart!$Z$11:$Z$33)-1,1),IF([25]Chart!$AG$16=2,OFFSET([25]Chart!$Z$11,1,0,COUNTA([25]Chart!$Z$11:$Z$38)-1,1),IF([25]Chart!$AG$16=3,OFFSET([25]Chart!$Z$11,1,0,COUNTA([25]Chart!$Z$11:$Z$21)-1,1),IF([25]Chart!$AG$16=4,OFFSET([25]Chart!$Z$11,1,0,COUNTA([25]Chart!$Z$11:$Z$28)-1,1)))))</definedName>
    <definedName name="business" localSheetId="34">#REF!</definedName>
    <definedName name="business" localSheetId="17">#REF!</definedName>
    <definedName name="business" localSheetId="20">#REF!</definedName>
    <definedName name="business" localSheetId="18">#REF!</definedName>
    <definedName name="business" localSheetId="13">#REF!</definedName>
    <definedName name="business" localSheetId="14">#REF!</definedName>
    <definedName name="business" localSheetId="29">#REF!</definedName>
    <definedName name="business" localSheetId="28">#REF!</definedName>
    <definedName name="business" localSheetId="22">#REF!</definedName>
    <definedName name="business" localSheetId="31">#REF!</definedName>
    <definedName name="business" localSheetId="45">#REF!</definedName>
    <definedName name="business" localSheetId="4">#REF!</definedName>
    <definedName name="business" localSheetId="5">#REF!</definedName>
    <definedName name="business" localSheetId="6">#REF!</definedName>
    <definedName name="business" localSheetId="7">#REF!</definedName>
    <definedName name="business" localSheetId="16">#REF!</definedName>
    <definedName name="business" localSheetId="15">#REF!</definedName>
    <definedName name="business" localSheetId="25">#REF!</definedName>
    <definedName name="business" localSheetId="24">#REF!</definedName>
    <definedName name="business" localSheetId="19">#REF!</definedName>
    <definedName name="business" localSheetId="43">#REF!</definedName>
    <definedName name="business" localSheetId="27">#REF!</definedName>
    <definedName name="business" localSheetId="26">#REF!</definedName>
    <definedName name="business" localSheetId="9">#REF!</definedName>
    <definedName name="business" localSheetId="10">#REF!</definedName>
    <definedName name="business" localSheetId="8">#REF!</definedName>
    <definedName name="business" localSheetId="11">#REF!</definedName>
    <definedName name="business" localSheetId="12">#REF!</definedName>
    <definedName name="business" localSheetId="33">#REF!</definedName>
    <definedName name="business" localSheetId="30">#REF!</definedName>
    <definedName name="business" localSheetId="42">#REF!</definedName>
    <definedName name="business">#REF!</definedName>
    <definedName name="cap.adequacy" localSheetId="34">#REF!</definedName>
    <definedName name="cap.adequacy" localSheetId="17">#REF!</definedName>
    <definedName name="cap.adequacy" localSheetId="20">#REF!</definedName>
    <definedName name="cap.adequacy" localSheetId="18">#REF!</definedName>
    <definedName name="cap.adequacy" localSheetId="13">#REF!</definedName>
    <definedName name="cap.adequacy" localSheetId="14">#REF!</definedName>
    <definedName name="cap.adequacy" localSheetId="29">#REF!</definedName>
    <definedName name="cap.adequacy" localSheetId="28">#REF!</definedName>
    <definedName name="cap.adequacy" localSheetId="22">#REF!</definedName>
    <definedName name="cap.adequacy" localSheetId="31">#REF!</definedName>
    <definedName name="cap.adequacy" localSheetId="45">#REF!</definedName>
    <definedName name="cap.adequacy" localSheetId="4">#REF!</definedName>
    <definedName name="cap.adequacy" localSheetId="5">#REF!</definedName>
    <definedName name="cap.adequacy" localSheetId="6">#REF!</definedName>
    <definedName name="cap.adequacy" localSheetId="7">#REF!</definedName>
    <definedName name="cap.adequacy" localSheetId="16">#REF!</definedName>
    <definedName name="cap.adequacy" localSheetId="15">#REF!</definedName>
    <definedName name="cap.adequacy" localSheetId="25">#REF!</definedName>
    <definedName name="cap.adequacy" localSheetId="24">#REF!</definedName>
    <definedName name="cap.adequacy" localSheetId="19">#REF!</definedName>
    <definedName name="cap.adequacy" localSheetId="43">#REF!</definedName>
    <definedName name="cap.adequacy" localSheetId="27">#REF!</definedName>
    <definedName name="cap.adequacy" localSheetId="26">#REF!</definedName>
    <definedName name="cap.adequacy" localSheetId="9">#REF!</definedName>
    <definedName name="cap.adequacy" localSheetId="10">#REF!</definedName>
    <definedName name="cap.adequacy" localSheetId="8">#REF!</definedName>
    <definedName name="cap.adequacy" localSheetId="11">#REF!</definedName>
    <definedName name="cap.adequacy" localSheetId="12">#REF!</definedName>
    <definedName name="cap.adequacy" localSheetId="33">#REF!</definedName>
    <definedName name="cap.adequacy" localSheetId="30">#REF!</definedName>
    <definedName name="cap.adequacy" localSheetId="42">#REF!</definedName>
    <definedName name="cap.adequacy">#REF!</definedName>
    <definedName name="Capital_adequacy" localSheetId="34">#REF!</definedName>
    <definedName name="Capital_adequacy" localSheetId="17">#REF!</definedName>
    <definedName name="Capital_adequacy" localSheetId="20">#REF!</definedName>
    <definedName name="Capital_adequacy" localSheetId="18">#REF!</definedName>
    <definedName name="Capital_adequacy" localSheetId="13">#REF!</definedName>
    <definedName name="Capital_adequacy" localSheetId="14">#REF!</definedName>
    <definedName name="Capital_adequacy" localSheetId="29">#REF!</definedName>
    <definedName name="Capital_adequacy" localSheetId="28">#REF!</definedName>
    <definedName name="Capital_adequacy" localSheetId="22">#REF!</definedName>
    <definedName name="Capital_adequacy" localSheetId="31">#REF!</definedName>
    <definedName name="Capital_adequacy" localSheetId="45">#REF!</definedName>
    <definedName name="Capital_adequacy" localSheetId="4">#REF!</definedName>
    <definedName name="Capital_adequacy" localSheetId="5">#REF!</definedName>
    <definedName name="Capital_adequacy" localSheetId="6">#REF!</definedName>
    <definedName name="Capital_adequacy" localSheetId="7">#REF!</definedName>
    <definedName name="Capital_adequacy" localSheetId="16">#REF!</definedName>
    <definedName name="Capital_adequacy" localSheetId="15">#REF!</definedName>
    <definedName name="Capital_adequacy" localSheetId="25">#REF!</definedName>
    <definedName name="Capital_adequacy" localSheetId="24">#REF!</definedName>
    <definedName name="Capital_adequacy" localSheetId="19">#REF!</definedName>
    <definedName name="Capital_adequacy" localSheetId="43">#REF!</definedName>
    <definedName name="Capital_adequacy" localSheetId="27">#REF!</definedName>
    <definedName name="Capital_adequacy" localSheetId="26">#REF!</definedName>
    <definedName name="Capital_adequacy" localSheetId="9">#REF!</definedName>
    <definedName name="Capital_adequacy" localSheetId="10">#REF!</definedName>
    <definedName name="Capital_adequacy" localSheetId="8">#REF!</definedName>
    <definedName name="Capital_adequacy" localSheetId="11">#REF!</definedName>
    <definedName name="Capital_adequacy" localSheetId="12">#REF!</definedName>
    <definedName name="Capital_adequacy" localSheetId="33">#REF!</definedName>
    <definedName name="Capital_adequacy" localSheetId="30">#REF!</definedName>
    <definedName name="Capital_adequacy" localSheetId="42">#REF!</definedName>
    <definedName name="Capital_adequacy">#REF!</definedName>
    <definedName name="Carol" localSheetId="17">#REF!</definedName>
    <definedName name="Carol" localSheetId="20">#REF!</definedName>
    <definedName name="Carol" localSheetId="18">#REF!</definedName>
    <definedName name="Carol" localSheetId="13">#REF!</definedName>
    <definedName name="Carol" localSheetId="14">#REF!</definedName>
    <definedName name="Carol" localSheetId="29">#REF!</definedName>
    <definedName name="Carol" localSheetId="28">#REF!</definedName>
    <definedName name="Carol" localSheetId="22">#REF!</definedName>
    <definedName name="Carol" localSheetId="31">#REF!</definedName>
    <definedName name="Carol" localSheetId="45">#REF!</definedName>
    <definedName name="Carol" localSheetId="4">#REF!</definedName>
    <definedName name="Carol" localSheetId="5">#REF!</definedName>
    <definedName name="Carol" localSheetId="6">#REF!</definedName>
    <definedName name="Carol" localSheetId="7">#REF!</definedName>
    <definedName name="Carol" localSheetId="16">#REF!</definedName>
    <definedName name="Carol" localSheetId="15">#REF!</definedName>
    <definedName name="Carol" localSheetId="25">#REF!</definedName>
    <definedName name="Carol" localSheetId="24">#REF!</definedName>
    <definedName name="Carol" localSheetId="19">#REF!</definedName>
    <definedName name="Carol" localSheetId="43">#REF!</definedName>
    <definedName name="Carol" localSheetId="27">#REF!</definedName>
    <definedName name="Carol" localSheetId="26">#REF!</definedName>
    <definedName name="Carol" localSheetId="9">#REF!</definedName>
    <definedName name="Carol" localSheetId="10">#REF!</definedName>
    <definedName name="Carol" localSheetId="8">#REF!</definedName>
    <definedName name="Carol" localSheetId="11">#REF!</definedName>
    <definedName name="Carol" localSheetId="12">#REF!</definedName>
    <definedName name="Carol" localSheetId="33">#REF!</definedName>
    <definedName name="Carol" localSheetId="30">#REF!</definedName>
    <definedName name="Carol" localSheetId="42">#REF!</definedName>
    <definedName name="Carol">#REF!</definedName>
    <definedName name="cashflow" localSheetId="34">#REF!</definedName>
    <definedName name="cashflow" localSheetId="17">#REF!</definedName>
    <definedName name="cashflow" localSheetId="20">#REF!</definedName>
    <definedName name="cashflow" localSheetId="18">#REF!</definedName>
    <definedName name="cashflow" localSheetId="13">#REF!</definedName>
    <definedName name="cashflow" localSheetId="14">#REF!</definedName>
    <definedName name="cashflow" localSheetId="29">#REF!</definedName>
    <definedName name="cashflow" localSheetId="28">#REF!</definedName>
    <definedName name="cashflow" localSheetId="22">#REF!</definedName>
    <definedName name="cashflow" localSheetId="31">#REF!</definedName>
    <definedName name="cashflow" localSheetId="45">#REF!</definedName>
    <definedName name="cashflow" localSheetId="4">#REF!</definedName>
    <definedName name="cashflow" localSheetId="5">#REF!</definedName>
    <definedName name="cashflow" localSheetId="6">#REF!</definedName>
    <definedName name="cashflow" localSheetId="7">#REF!</definedName>
    <definedName name="cashflow" localSheetId="16">#REF!</definedName>
    <definedName name="cashflow" localSheetId="15">#REF!</definedName>
    <definedName name="cashflow" localSheetId="25">#REF!</definedName>
    <definedName name="cashflow" localSheetId="24">#REF!</definedName>
    <definedName name="cashflow" localSheetId="19">#REF!</definedName>
    <definedName name="cashflow" localSheetId="43">#REF!</definedName>
    <definedName name="cashflow" localSheetId="27">#REF!</definedName>
    <definedName name="cashflow" localSheetId="26">#REF!</definedName>
    <definedName name="cashflow" localSheetId="9">#REF!</definedName>
    <definedName name="cashflow" localSheetId="10">#REF!</definedName>
    <definedName name="cashflow" localSheetId="8">#REF!</definedName>
    <definedName name="cashflow" localSheetId="11">#REF!</definedName>
    <definedName name="cashflow" localSheetId="12">#REF!</definedName>
    <definedName name="cashflow" localSheetId="33">#REF!</definedName>
    <definedName name="cashflow" localSheetId="30">#REF!</definedName>
    <definedName name="cashflow" localSheetId="42">#REF!</definedName>
    <definedName name="cashflow">#REF!</definedName>
    <definedName name="CIBKeyFig" localSheetId="34">#REF!</definedName>
    <definedName name="CIBKeyFig" localSheetId="17">#REF!</definedName>
    <definedName name="CIBKeyFig" localSheetId="20">#REF!</definedName>
    <definedName name="CIBKeyFig" localSheetId="18">#REF!</definedName>
    <definedName name="CIBKeyFig" localSheetId="13">#REF!</definedName>
    <definedName name="CIBKeyFig" localSheetId="14">#REF!</definedName>
    <definedName name="CIBKeyFig" localSheetId="29">#REF!</definedName>
    <definedName name="CIBKeyFig" localSheetId="28">#REF!</definedName>
    <definedName name="CIBKeyFig" localSheetId="22">#REF!</definedName>
    <definedName name="CIBKeyFig" localSheetId="31">#REF!</definedName>
    <definedName name="CIBKeyFig" localSheetId="45">#REF!</definedName>
    <definedName name="CIBKeyFig" localSheetId="4">#REF!</definedName>
    <definedName name="CIBKeyFig" localSheetId="5">#REF!</definedName>
    <definedName name="CIBKeyFig" localSheetId="6">#REF!</definedName>
    <definedName name="CIBKeyFig" localSheetId="7">#REF!</definedName>
    <definedName name="CIBKeyFig" localSheetId="16">#REF!</definedName>
    <definedName name="CIBKeyFig" localSheetId="15">#REF!</definedName>
    <definedName name="CIBKeyFig" localSheetId="25">#REF!</definedName>
    <definedName name="CIBKeyFig" localSheetId="24">#REF!</definedName>
    <definedName name="CIBKeyFig" localSheetId="19">#REF!</definedName>
    <definedName name="CIBKeyFig" localSheetId="43">#REF!</definedName>
    <definedName name="CIBKeyFig" localSheetId="27">#REF!</definedName>
    <definedName name="CIBKeyFig" localSheetId="26">#REF!</definedName>
    <definedName name="CIBKeyFig" localSheetId="9">#REF!</definedName>
    <definedName name="CIBKeyFig" localSheetId="10">#REF!</definedName>
    <definedName name="CIBKeyFig" localSheetId="8">#REF!</definedName>
    <definedName name="CIBKeyFig" localSheetId="11">#REF!</definedName>
    <definedName name="CIBKeyFig" localSheetId="12">#REF!</definedName>
    <definedName name="CIBKeyFig" localSheetId="33">#REF!</definedName>
    <definedName name="CIBKeyFig" localSheetId="30">#REF!</definedName>
    <definedName name="CIBKeyFig" localSheetId="42">#REF!</definedName>
    <definedName name="CIBKeyFig">#REF!</definedName>
    <definedName name="CIBOP" localSheetId="34">#REF!</definedName>
    <definedName name="CIBOP" localSheetId="17">#REF!</definedName>
    <definedName name="CIBOP" localSheetId="20">#REF!</definedName>
    <definedName name="CIBOP" localSheetId="18">#REF!</definedName>
    <definedName name="CIBOP" localSheetId="13">#REF!</definedName>
    <definedName name="CIBOP" localSheetId="14">#REF!</definedName>
    <definedName name="CIBOP" localSheetId="29">#REF!</definedName>
    <definedName name="CIBOP" localSheetId="28">#REF!</definedName>
    <definedName name="CIBOP" localSheetId="22">#REF!</definedName>
    <definedName name="CIBOP" localSheetId="31">#REF!</definedName>
    <definedName name="CIBOP" localSheetId="45">#REF!</definedName>
    <definedName name="CIBOP" localSheetId="4">#REF!</definedName>
    <definedName name="CIBOP" localSheetId="5">#REF!</definedName>
    <definedName name="CIBOP" localSheetId="6">#REF!</definedName>
    <definedName name="CIBOP" localSheetId="7">#REF!</definedName>
    <definedName name="CIBOP" localSheetId="16">#REF!</definedName>
    <definedName name="CIBOP" localSheetId="15">#REF!</definedName>
    <definedName name="CIBOP" localSheetId="25">#REF!</definedName>
    <definedName name="CIBOP" localSheetId="24">#REF!</definedName>
    <definedName name="CIBOP" localSheetId="19">#REF!</definedName>
    <definedName name="CIBOP" localSheetId="43">#REF!</definedName>
    <definedName name="CIBOP" localSheetId="27">#REF!</definedName>
    <definedName name="CIBOP" localSheetId="26">#REF!</definedName>
    <definedName name="CIBOP" localSheetId="9">#REF!</definedName>
    <definedName name="CIBOP" localSheetId="10">#REF!</definedName>
    <definedName name="CIBOP" localSheetId="8">#REF!</definedName>
    <definedName name="CIBOP" localSheetId="11">#REF!</definedName>
    <definedName name="CIBOP" localSheetId="12">#REF!</definedName>
    <definedName name="CIBOP" localSheetId="33">#REF!</definedName>
    <definedName name="CIBOP" localSheetId="30">#REF!</definedName>
    <definedName name="CIBOP" localSheetId="42">#REF!</definedName>
    <definedName name="CIBOP">#REF!</definedName>
    <definedName name="cmb" localSheetId="34">#REF!</definedName>
    <definedName name="cmb" localSheetId="17">#REF!</definedName>
    <definedName name="cmb" localSheetId="20">#REF!</definedName>
    <definedName name="cmb" localSheetId="18">#REF!</definedName>
    <definedName name="cmb" localSheetId="13">#REF!</definedName>
    <definedName name="cmb" localSheetId="14">#REF!</definedName>
    <definedName name="cmb" localSheetId="29">#REF!</definedName>
    <definedName name="cmb" localSheetId="28">#REF!</definedName>
    <definedName name="cmb" localSheetId="22">#REF!</definedName>
    <definedName name="cmb" localSheetId="31">#REF!</definedName>
    <definedName name="cmb" localSheetId="45">#REF!</definedName>
    <definedName name="cmb" localSheetId="4">#REF!</definedName>
    <definedName name="cmb" localSheetId="5">#REF!</definedName>
    <definedName name="cmb" localSheetId="6">#REF!</definedName>
    <definedName name="cmb" localSheetId="7">#REF!</definedName>
    <definedName name="cmb" localSheetId="16">#REF!</definedName>
    <definedName name="cmb" localSheetId="15">#REF!</definedName>
    <definedName name="cmb" localSheetId="25">#REF!</definedName>
    <definedName name="cmb" localSheetId="24">#REF!</definedName>
    <definedName name="cmb" localSheetId="19">#REF!</definedName>
    <definedName name="cmb" localSheetId="43">#REF!</definedName>
    <definedName name="cmb" localSheetId="27">#REF!</definedName>
    <definedName name="cmb" localSheetId="26">#REF!</definedName>
    <definedName name="cmb" localSheetId="9">#REF!</definedName>
    <definedName name="cmb" localSheetId="10">#REF!</definedName>
    <definedName name="cmb" localSheetId="8">#REF!</definedName>
    <definedName name="cmb" localSheetId="11">#REF!</definedName>
    <definedName name="cmb" localSheetId="12">#REF!</definedName>
    <definedName name="cmb" localSheetId="33">#REF!</definedName>
    <definedName name="cmb" localSheetId="30">#REF!</definedName>
    <definedName name="cmb" localSheetId="42">#REF!</definedName>
    <definedName name="cmb">#REF!</definedName>
    <definedName name="cmb_cmb" localSheetId="34">#REF!</definedName>
    <definedName name="cmb_cmb" localSheetId="17">#REF!</definedName>
    <definedName name="cmb_cmb" localSheetId="20">#REF!</definedName>
    <definedName name="cmb_cmb" localSheetId="18">#REF!</definedName>
    <definedName name="cmb_cmb" localSheetId="13">#REF!</definedName>
    <definedName name="cmb_cmb" localSheetId="14">#REF!</definedName>
    <definedName name="cmb_cmb" localSheetId="29">#REF!</definedName>
    <definedName name="cmb_cmb" localSheetId="28">#REF!</definedName>
    <definedName name="cmb_cmb" localSheetId="22">#REF!</definedName>
    <definedName name="cmb_cmb" localSheetId="31">#REF!</definedName>
    <definedName name="cmb_cmb" localSheetId="45">#REF!</definedName>
    <definedName name="cmb_cmb" localSheetId="4">#REF!</definedName>
    <definedName name="cmb_cmb" localSheetId="5">#REF!</definedName>
    <definedName name="cmb_cmb" localSheetId="6">#REF!</definedName>
    <definedName name="cmb_cmb" localSheetId="7">#REF!</definedName>
    <definedName name="cmb_cmb" localSheetId="16">#REF!</definedName>
    <definedName name="cmb_cmb" localSheetId="15">#REF!</definedName>
    <definedName name="cmb_cmb" localSheetId="25">#REF!</definedName>
    <definedName name="cmb_cmb" localSheetId="24">#REF!</definedName>
    <definedName name="cmb_cmb" localSheetId="19">#REF!</definedName>
    <definedName name="cmb_cmb" localSheetId="43">#REF!</definedName>
    <definedName name="cmb_cmb" localSheetId="27">#REF!</definedName>
    <definedName name="cmb_cmb" localSheetId="26">#REF!</definedName>
    <definedName name="cmb_cmb" localSheetId="9">#REF!</definedName>
    <definedName name="cmb_cmb" localSheetId="10">#REF!</definedName>
    <definedName name="cmb_cmb" localSheetId="8">#REF!</definedName>
    <definedName name="cmb_cmb" localSheetId="11">#REF!</definedName>
    <definedName name="cmb_cmb" localSheetId="12">#REF!</definedName>
    <definedName name="cmb_cmb" localSheetId="33">#REF!</definedName>
    <definedName name="cmb_cmb" localSheetId="30">#REF!</definedName>
    <definedName name="cmb_cmb" localSheetId="42">#REF!</definedName>
    <definedName name="cmb_cmb">#REF!</definedName>
    <definedName name="cmp" localSheetId="34">#REF!</definedName>
    <definedName name="cmp" localSheetId="17">#REF!</definedName>
    <definedName name="cmp" localSheetId="20">#REF!</definedName>
    <definedName name="cmp" localSheetId="18">#REF!</definedName>
    <definedName name="cmp" localSheetId="13">#REF!</definedName>
    <definedName name="cmp" localSheetId="14">#REF!</definedName>
    <definedName name="cmp" localSheetId="29">#REF!</definedName>
    <definedName name="cmp" localSheetId="28">#REF!</definedName>
    <definedName name="cmp" localSheetId="22">#REF!</definedName>
    <definedName name="cmp" localSheetId="31">#REF!</definedName>
    <definedName name="cmp" localSheetId="45">#REF!</definedName>
    <definedName name="cmp" localSheetId="4">#REF!</definedName>
    <definedName name="cmp" localSheetId="5">#REF!</definedName>
    <definedName name="cmp" localSheetId="6">#REF!</definedName>
    <definedName name="cmp" localSheetId="7">#REF!</definedName>
    <definedName name="cmp" localSheetId="16">#REF!</definedName>
    <definedName name="cmp" localSheetId="15">#REF!</definedName>
    <definedName name="cmp" localSheetId="25">#REF!</definedName>
    <definedName name="cmp" localSheetId="24">#REF!</definedName>
    <definedName name="cmp" localSheetId="19">#REF!</definedName>
    <definedName name="cmp" localSheetId="43">#REF!</definedName>
    <definedName name="cmp" localSheetId="27">#REF!</definedName>
    <definedName name="cmp" localSheetId="26">#REF!</definedName>
    <definedName name="cmp" localSheetId="9">#REF!</definedName>
    <definedName name="cmp" localSheetId="10">#REF!</definedName>
    <definedName name="cmp" localSheetId="8">#REF!</definedName>
    <definedName name="cmp" localSheetId="11">#REF!</definedName>
    <definedName name="cmp" localSheetId="12">#REF!</definedName>
    <definedName name="cmp" localSheetId="33">#REF!</definedName>
    <definedName name="cmp" localSheetId="30">#REF!</definedName>
    <definedName name="cmp" localSheetId="42">#REF!</definedName>
    <definedName name="cmp">#REF!</definedName>
    <definedName name="CONS" localSheetId="34">OFFSET('[26]Chart Losses'!$M$7,COUNT('[26]Chart Losses'!$M$7:$M$50)-'[26]Chart Losses'!$H$1,,'[26]Chart Losses'!$H$1)</definedName>
    <definedName name="CONS" localSheetId="29">OFFSET('[27]Chart Losses'!$M$7,COUNT('[27]Chart Losses'!$M$7:$M$50)-'[27]Chart Losses'!$H$1,,'[27]Chart Losses'!$H$1)</definedName>
    <definedName name="CONS" localSheetId="28">OFFSET('[27]Chart Losses'!$M$7,COUNT('[27]Chart Losses'!$M$7:$M$50)-'[27]Chart Losses'!$H$1,,'[27]Chart Losses'!$H$1)</definedName>
    <definedName name="CONS" localSheetId="31">OFFSET('[27]Chart Losses'!$M$7,COUNT('[27]Chart Losses'!$M$7:$M$50)-'[27]Chart Losses'!$H$1,,'[27]Chart Losses'!$H$1)</definedName>
    <definedName name="CONS" localSheetId="45">OFFSET('[28]Chart Losses'!$M$7,COUNT('[28]Chart Losses'!$M$7:$M$50)-'[28]Chart Losses'!$H$1,,'[28]Chart Losses'!$H$1)</definedName>
    <definedName name="CONS" localSheetId="25">OFFSET('[27]Chart Losses'!$M$7,COUNT('[27]Chart Losses'!$M$7:$M$50)-'[27]Chart Losses'!$H$1,,'[27]Chart Losses'!$H$1)</definedName>
    <definedName name="CONS" localSheetId="24">OFFSET('[27]Chart Losses'!$M$7,COUNT('[27]Chart Losses'!$M$7:$M$50)-'[27]Chart Losses'!$H$1,,'[27]Chart Losses'!$H$1)</definedName>
    <definedName name="CONS" localSheetId="43">OFFSET('[27]Chart Losses'!$M$7,COUNT('[27]Chart Losses'!$M$7:$M$50)-'[27]Chart Losses'!$H$1,,'[27]Chart Losses'!$H$1)</definedName>
    <definedName name="CONS" localSheetId="27">OFFSET('[27]Chart Losses'!$M$7,COUNT('[27]Chart Losses'!$M$7:$M$50)-'[27]Chart Losses'!$H$1,,'[27]Chart Losses'!$H$1)</definedName>
    <definedName name="CONS" localSheetId="26">OFFSET('[27]Chart Losses'!$M$7,COUNT('[27]Chart Losses'!$M$7:$M$50)-'[27]Chart Losses'!$H$1,,'[27]Chart Losses'!$H$1)</definedName>
    <definedName name="CONS" localSheetId="9">OFFSET('[29]Chart Losses'!$M$7,COUNT('[29]Chart Losses'!$M$7:$M$50)-'[29]Chart Losses'!$H$1,,'[29]Chart Losses'!$H$1)</definedName>
    <definedName name="CONS" localSheetId="10">OFFSET('[29]Chart Losses'!$M$7,COUNT('[29]Chart Losses'!$M$7:$M$50)-'[29]Chart Losses'!$H$1,,'[29]Chart Losses'!$H$1)</definedName>
    <definedName name="CONS" localSheetId="8">OFFSET('[30]Chart Losses'!$M$7,COUNT('[30]Chart Losses'!$M$7:$M$50)-'[30]Chart Losses'!$H$1,,'[30]Chart Losses'!$H$1)</definedName>
    <definedName name="CONS" localSheetId="30">OFFSET('[27]Chart Losses'!$M$7,COUNT('[27]Chart Losses'!$M$7:$M$50)-'[27]Chart Losses'!$H$1,,'[27]Chart Losses'!$H$1)</definedName>
    <definedName name="CONS" localSheetId="42">OFFSET('[26]Chart Losses'!$M$7,COUNT('[26]Chart Losses'!$M$7:$M$50)-'[26]Chart Losses'!$H$1,,'[26]Chart Losses'!$H$1)</definedName>
    <definedName name="CONS">OFFSET('[31]Chart Losses'!$M$7,COUNT('[31]Chart Losses'!$M$7:$M$50)-'[31]Chart Losses'!$H$1,,'[31]Chart Losses'!$H$1)</definedName>
    <definedName name="CORP" localSheetId="34">OFFSET('[26]Chart Losses'!$J$7,COUNT('[26]Chart Losses'!$J$7:$J$50)-'[26]Chart Losses'!$H$1,,'[26]Chart Losses'!$H$1)</definedName>
    <definedName name="CORP" localSheetId="29">OFFSET('[27]Chart Losses'!$J$7,COUNT('[27]Chart Losses'!$J$7:$J$50)-'[27]Chart Losses'!$H$1,,'[27]Chart Losses'!$H$1)</definedName>
    <definedName name="CORP" localSheetId="28">OFFSET('[27]Chart Losses'!$J$7,COUNT('[27]Chart Losses'!$J$7:$J$50)-'[27]Chart Losses'!$H$1,,'[27]Chart Losses'!$H$1)</definedName>
    <definedName name="CORP" localSheetId="31">OFFSET('[27]Chart Losses'!$J$7,COUNT('[27]Chart Losses'!$J$7:$J$50)-'[27]Chart Losses'!$H$1,,'[27]Chart Losses'!$H$1)</definedName>
    <definedName name="CORP" localSheetId="45">OFFSET('[28]Chart Losses'!$J$7,COUNT('[28]Chart Losses'!$J$7:$J$50)-'[28]Chart Losses'!$H$1,,'[28]Chart Losses'!$H$1)</definedName>
    <definedName name="CORP" localSheetId="25">OFFSET('[27]Chart Losses'!$J$7,COUNT('[27]Chart Losses'!$J$7:$J$50)-'[27]Chart Losses'!$H$1,,'[27]Chart Losses'!$H$1)</definedName>
    <definedName name="CORP" localSheetId="24">OFFSET('[27]Chart Losses'!$J$7,COUNT('[27]Chart Losses'!$J$7:$J$50)-'[27]Chart Losses'!$H$1,,'[27]Chart Losses'!$H$1)</definedName>
    <definedName name="CORP" localSheetId="43">OFFSET('[27]Chart Losses'!$J$7,COUNT('[27]Chart Losses'!$J$7:$J$50)-'[27]Chart Losses'!$H$1,,'[27]Chart Losses'!$H$1)</definedName>
    <definedName name="CORP" localSheetId="27">OFFSET('[27]Chart Losses'!$J$7,COUNT('[27]Chart Losses'!$J$7:$J$50)-'[27]Chart Losses'!$H$1,,'[27]Chart Losses'!$H$1)</definedName>
    <definedName name="CORP" localSheetId="26">OFFSET('[27]Chart Losses'!$J$7,COUNT('[27]Chart Losses'!$J$7:$J$50)-'[27]Chart Losses'!$H$1,,'[27]Chart Losses'!$H$1)</definedName>
    <definedName name="CORP" localSheetId="9">OFFSET('[29]Chart Losses'!$J$7,COUNT('[29]Chart Losses'!$J$7:$J$50)-'[29]Chart Losses'!$H$1,,'[29]Chart Losses'!$H$1)</definedName>
    <definedName name="CORP" localSheetId="10">OFFSET('[29]Chart Losses'!$J$7,COUNT('[29]Chart Losses'!$J$7:$J$50)-'[29]Chart Losses'!$H$1,,'[29]Chart Losses'!$H$1)</definedName>
    <definedName name="CORP" localSheetId="8">OFFSET('[30]Chart Losses'!$J$7,COUNT('[30]Chart Losses'!$J$7:$J$50)-'[30]Chart Losses'!$H$1,,'[30]Chart Losses'!$H$1)</definedName>
    <definedName name="CORP" localSheetId="30">OFFSET('[27]Chart Losses'!$J$7,COUNT('[27]Chart Losses'!$J$7:$J$50)-'[27]Chart Losses'!$H$1,,'[27]Chart Losses'!$H$1)</definedName>
    <definedName name="CORP" localSheetId="42">OFFSET('[26]Chart Losses'!$J$7,COUNT('[26]Chart Losses'!$J$7:$J$50)-'[26]Chart Losses'!$H$1,,'[26]Chart Losses'!$H$1)</definedName>
    <definedName name="CORP">OFFSET('[31]Chart Losses'!$J$7,COUNT('[31]Chart Losses'!$J$7:$J$50)-'[31]Chart Losses'!$H$1,,'[31]Chart Losses'!$H$1)</definedName>
    <definedName name="corp.inst" localSheetId="34">#REF!</definedName>
    <definedName name="corp.inst" localSheetId="17">#REF!</definedName>
    <definedName name="corp.inst" localSheetId="20">#REF!</definedName>
    <definedName name="corp.inst" localSheetId="18">#REF!</definedName>
    <definedName name="corp.inst" localSheetId="13">#REF!</definedName>
    <definedName name="corp.inst" localSheetId="14">#REF!</definedName>
    <definedName name="corp.inst" localSheetId="29">#REF!</definedName>
    <definedName name="corp.inst" localSheetId="28">#REF!</definedName>
    <definedName name="corp.inst" localSheetId="22">#REF!</definedName>
    <definedName name="corp.inst" localSheetId="31">#REF!</definedName>
    <definedName name="corp.inst" localSheetId="45">#REF!</definedName>
    <definedName name="corp.inst" localSheetId="4">#REF!</definedName>
    <definedName name="corp.inst" localSheetId="5">#REF!</definedName>
    <definedName name="corp.inst" localSheetId="6">#REF!</definedName>
    <definedName name="corp.inst" localSheetId="7">#REF!</definedName>
    <definedName name="corp.inst" localSheetId="16">#REF!</definedName>
    <definedName name="corp.inst" localSheetId="15">#REF!</definedName>
    <definedName name="corp.inst" localSheetId="25">#REF!</definedName>
    <definedName name="corp.inst" localSheetId="24">#REF!</definedName>
    <definedName name="corp.inst" localSheetId="19">#REF!</definedName>
    <definedName name="corp.inst" localSheetId="43">#REF!</definedName>
    <definedName name="corp.inst" localSheetId="27">#REF!</definedName>
    <definedName name="corp.inst" localSheetId="26">#REF!</definedName>
    <definedName name="corp.inst" localSheetId="9">#REF!</definedName>
    <definedName name="corp.inst" localSheetId="10">#REF!</definedName>
    <definedName name="corp.inst" localSheetId="8">#REF!</definedName>
    <definedName name="corp.inst" localSheetId="11">#REF!</definedName>
    <definedName name="corp.inst" localSheetId="12">#REF!</definedName>
    <definedName name="corp.inst" localSheetId="33">#REF!</definedName>
    <definedName name="corp.inst" localSheetId="30">#REF!</definedName>
    <definedName name="corp.inst" localSheetId="42">#REF!</definedName>
    <definedName name="corp.inst">#REF!</definedName>
    <definedName name="corp1" localSheetId="34">#REF!</definedName>
    <definedName name="corp1" localSheetId="17">#REF!</definedName>
    <definedName name="corp1" localSheetId="20">#REF!</definedName>
    <definedName name="corp1" localSheetId="18">#REF!</definedName>
    <definedName name="corp1" localSheetId="13">#REF!</definedName>
    <definedName name="corp1" localSheetId="14">#REF!</definedName>
    <definedName name="corp1" localSheetId="29">#REF!</definedName>
    <definedName name="corp1" localSheetId="28">#REF!</definedName>
    <definedName name="corp1" localSheetId="22">#REF!</definedName>
    <definedName name="corp1" localSheetId="31">#REF!</definedName>
    <definedName name="corp1" localSheetId="45">#REF!</definedName>
    <definedName name="corp1" localSheetId="4">#REF!</definedName>
    <definedName name="corp1" localSheetId="5">#REF!</definedName>
    <definedName name="corp1" localSheetId="6">#REF!</definedName>
    <definedName name="corp1" localSheetId="7">#REF!</definedName>
    <definedName name="corp1" localSheetId="16">#REF!</definedName>
    <definedName name="corp1" localSheetId="15">#REF!</definedName>
    <definedName name="corp1" localSheetId="25">#REF!</definedName>
    <definedName name="corp1" localSheetId="24">#REF!</definedName>
    <definedName name="corp1" localSheetId="19">#REF!</definedName>
    <definedName name="corp1" localSheetId="43">#REF!</definedName>
    <definedName name="corp1" localSheetId="27">#REF!</definedName>
    <definedName name="corp1" localSheetId="26">#REF!</definedName>
    <definedName name="corp1" localSheetId="9">#REF!</definedName>
    <definedName name="corp1" localSheetId="10">#REF!</definedName>
    <definedName name="corp1" localSheetId="8">#REF!</definedName>
    <definedName name="corp1" localSheetId="11">#REF!</definedName>
    <definedName name="corp1" localSheetId="12">#REF!</definedName>
    <definedName name="corp1" localSheetId="33">#REF!</definedName>
    <definedName name="corp1" localSheetId="30">#REF!</definedName>
    <definedName name="corp1" localSheetId="42">#REF!</definedName>
    <definedName name="corp1">#REF!</definedName>
    <definedName name="_xlnm.Criteria" localSheetId="34">#REF!</definedName>
    <definedName name="_xlnm.Criteria" localSheetId="17">#REF!</definedName>
    <definedName name="_xlnm.Criteria" localSheetId="20">#REF!</definedName>
    <definedName name="_xlnm.Criteria" localSheetId="18">#REF!</definedName>
    <definedName name="_xlnm.Criteria" localSheetId="13">#REF!</definedName>
    <definedName name="_xlnm.Criteria" localSheetId="14">#REF!</definedName>
    <definedName name="_xlnm.Criteria" localSheetId="29">#REF!</definedName>
    <definedName name="_xlnm.Criteria" localSheetId="28">#REF!</definedName>
    <definedName name="_xlnm.Criteria" localSheetId="22">#REF!</definedName>
    <definedName name="_xlnm.Criteria" localSheetId="31">#REF!</definedName>
    <definedName name="_xlnm.Criteria" localSheetId="45">#REF!</definedName>
    <definedName name="_xlnm.Criteria" localSheetId="4">#REF!</definedName>
    <definedName name="_xlnm.Criteria" localSheetId="5">#REF!</definedName>
    <definedName name="_xlnm.Criteria" localSheetId="6">#REF!</definedName>
    <definedName name="_xlnm.Criteria" localSheetId="7">#REF!</definedName>
    <definedName name="_xlnm.Criteria" localSheetId="16">#REF!</definedName>
    <definedName name="_xlnm.Criteria" localSheetId="15">#REF!</definedName>
    <definedName name="_xlnm.Criteria" localSheetId="25">#REF!</definedName>
    <definedName name="_xlnm.Criteria" localSheetId="24">#REF!</definedName>
    <definedName name="_xlnm.Criteria" localSheetId="19">#REF!</definedName>
    <definedName name="_xlnm.Criteria" localSheetId="43">#REF!</definedName>
    <definedName name="_xlnm.Criteria" localSheetId="27">#REF!</definedName>
    <definedName name="_xlnm.Criteria" localSheetId="26">#REF!</definedName>
    <definedName name="_xlnm.Criteria" localSheetId="9">#REF!</definedName>
    <definedName name="_xlnm.Criteria" localSheetId="10">#REF!</definedName>
    <definedName name="_xlnm.Criteria" localSheetId="8">#REF!</definedName>
    <definedName name="_xlnm.Criteria" localSheetId="11">#REF!</definedName>
    <definedName name="_xlnm.Criteria" localSheetId="12">#REF!</definedName>
    <definedName name="_xlnm.Criteria" localSheetId="33">#REF!</definedName>
    <definedName name="_xlnm.Criteria" localSheetId="30">#REF!</definedName>
    <definedName name="_xlnm.Criteria" localSheetId="42">#REF!</definedName>
    <definedName name="_xlnm.Criteria">#REF!</definedName>
    <definedName name="cru_ytd" localSheetId="34">#REF!</definedName>
    <definedName name="cru_ytd" localSheetId="17">#REF!</definedName>
    <definedName name="cru_ytd" localSheetId="20">#REF!</definedName>
    <definedName name="cru_ytd" localSheetId="18">#REF!</definedName>
    <definedName name="cru_ytd" localSheetId="13">#REF!</definedName>
    <definedName name="cru_ytd" localSheetId="14">#REF!</definedName>
    <definedName name="cru_ytd" localSheetId="29">#REF!</definedName>
    <definedName name="cru_ytd" localSheetId="28">#REF!</definedName>
    <definedName name="cru_ytd" localSheetId="22">#REF!</definedName>
    <definedName name="cru_ytd" localSheetId="31">#REF!</definedName>
    <definedName name="cru_ytd" localSheetId="45">#REF!</definedName>
    <definedName name="cru_ytd" localSheetId="4">#REF!</definedName>
    <definedName name="cru_ytd" localSheetId="5">#REF!</definedName>
    <definedName name="cru_ytd" localSheetId="6">#REF!</definedName>
    <definedName name="cru_ytd" localSheetId="7">#REF!</definedName>
    <definedName name="cru_ytd" localSheetId="16">#REF!</definedName>
    <definedName name="cru_ytd" localSheetId="15">#REF!</definedName>
    <definedName name="cru_ytd" localSheetId="25">#REF!</definedName>
    <definedName name="cru_ytd" localSheetId="24">#REF!</definedName>
    <definedName name="cru_ytd" localSheetId="19">#REF!</definedName>
    <definedName name="cru_ytd" localSheetId="43">#REF!</definedName>
    <definedName name="cru_ytd" localSheetId="27">#REF!</definedName>
    <definedName name="cru_ytd" localSheetId="26">#REF!</definedName>
    <definedName name="cru_ytd" localSheetId="9">#REF!</definedName>
    <definedName name="cru_ytd" localSheetId="10">#REF!</definedName>
    <definedName name="cru_ytd" localSheetId="8">#REF!</definedName>
    <definedName name="cru_ytd" localSheetId="11">#REF!</definedName>
    <definedName name="cru_ytd" localSheetId="12">#REF!</definedName>
    <definedName name="cru_ytd" localSheetId="33">#REF!</definedName>
    <definedName name="cru_ytd" localSheetId="30">#REF!</definedName>
    <definedName name="cru_ytd" localSheetId="42">#REF!</definedName>
    <definedName name="cru_ytd">#REF!</definedName>
    <definedName name="cru_ytd_eng" localSheetId="34">#REF!</definedName>
    <definedName name="cru_ytd_eng" localSheetId="17">#REF!</definedName>
    <definedName name="cru_ytd_eng" localSheetId="20">#REF!</definedName>
    <definedName name="cru_ytd_eng" localSheetId="18">#REF!</definedName>
    <definedName name="cru_ytd_eng" localSheetId="13">#REF!</definedName>
    <definedName name="cru_ytd_eng" localSheetId="14">#REF!</definedName>
    <definedName name="cru_ytd_eng" localSheetId="29">#REF!</definedName>
    <definedName name="cru_ytd_eng" localSheetId="28">#REF!</definedName>
    <definedName name="cru_ytd_eng" localSheetId="22">#REF!</definedName>
    <definedName name="cru_ytd_eng" localSheetId="31">#REF!</definedName>
    <definedName name="cru_ytd_eng" localSheetId="45">#REF!</definedName>
    <definedName name="cru_ytd_eng" localSheetId="4">#REF!</definedName>
    <definedName name="cru_ytd_eng" localSheetId="5">#REF!</definedName>
    <definedName name="cru_ytd_eng" localSheetId="6">#REF!</definedName>
    <definedName name="cru_ytd_eng" localSheetId="7">#REF!</definedName>
    <definedName name="cru_ytd_eng" localSheetId="16">#REF!</definedName>
    <definedName name="cru_ytd_eng" localSheetId="15">#REF!</definedName>
    <definedName name="cru_ytd_eng" localSheetId="25">#REF!</definedName>
    <definedName name="cru_ytd_eng" localSheetId="24">#REF!</definedName>
    <definedName name="cru_ytd_eng" localSheetId="19">#REF!</definedName>
    <definedName name="cru_ytd_eng" localSheetId="43">#REF!</definedName>
    <definedName name="cru_ytd_eng" localSheetId="27">#REF!</definedName>
    <definedName name="cru_ytd_eng" localSheetId="26">#REF!</definedName>
    <definedName name="cru_ytd_eng" localSheetId="9">#REF!</definedName>
    <definedName name="cru_ytd_eng" localSheetId="10">#REF!</definedName>
    <definedName name="cru_ytd_eng" localSheetId="8">#REF!</definedName>
    <definedName name="cru_ytd_eng" localSheetId="11">#REF!</definedName>
    <definedName name="cru_ytd_eng" localSheetId="12">#REF!</definedName>
    <definedName name="cru_ytd_eng" localSheetId="33">#REF!</definedName>
    <definedName name="cru_ytd_eng" localSheetId="30">#REF!</definedName>
    <definedName name="cru_ytd_eng" localSheetId="42">#REF!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34">#REF!</definedName>
    <definedName name="csNFC_XL_Pensionfunds_Dim11" localSheetId="17">#REF!</definedName>
    <definedName name="csNFC_XL_Pensionfunds_Dim11" localSheetId="20">#REF!</definedName>
    <definedName name="csNFC_XL_Pensionfunds_Dim11" localSheetId="18">#REF!</definedName>
    <definedName name="csNFC_XL_Pensionfunds_Dim11" localSheetId="13">#REF!</definedName>
    <definedName name="csNFC_XL_Pensionfunds_Dim11" localSheetId="14">#REF!</definedName>
    <definedName name="csNFC_XL_Pensionfunds_Dim11" localSheetId="29">#REF!</definedName>
    <definedName name="csNFC_XL_Pensionfunds_Dim11" localSheetId="28">#REF!</definedName>
    <definedName name="csNFC_XL_Pensionfunds_Dim11" localSheetId="22">#REF!</definedName>
    <definedName name="csNFC_XL_Pensionfunds_Dim11" localSheetId="31">#REF!</definedName>
    <definedName name="csNFC_XL_Pensionfunds_Dim11" localSheetId="45">#REF!</definedName>
    <definedName name="csNFC_XL_Pensionfunds_Dim11" localSheetId="4">#REF!</definedName>
    <definedName name="csNFC_XL_Pensionfunds_Dim11" localSheetId="5">#REF!</definedName>
    <definedName name="csNFC_XL_Pensionfunds_Dim11" localSheetId="6">#REF!</definedName>
    <definedName name="csNFC_XL_Pensionfunds_Dim11" localSheetId="7">#REF!</definedName>
    <definedName name="csNFC_XL_Pensionfunds_Dim11" localSheetId="16">#REF!</definedName>
    <definedName name="csNFC_XL_Pensionfunds_Dim11" localSheetId="15">#REF!</definedName>
    <definedName name="csNFC_XL_Pensionfunds_Dim11" localSheetId="25">#REF!</definedName>
    <definedName name="csNFC_XL_Pensionfunds_Dim11" localSheetId="24">#REF!</definedName>
    <definedName name="csNFC_XL_Pensionfunds_Dim11" localSheetId="19">#REF!</definedName>
    <definedName name="csNFC_XL_Pensionfunds_Dim11" localSheetId="43">#REF!</definedName>
    <definedName name="csNFC_XL_Pensionfunds_Dim11" localSheetId="27">#REF!</definedName>
    <definedName name="csNFC_XL_Pensionfunds_Dim11" localSheetId="26">#REF!</definedName>
    <definedName name="csNFC_XL_Pensionfunds_Dim11" localSheetId="9">#REF!</definedName>
    <definedName name="csNFC_XL_Pensionfunds_Dim11" localSheetId="10">#REF!</definedName>
    <definedName name="csNFC_XL_Pensionfunds_Dim11" localSheetId="8">#REF!</definedName>
    <definedName name="csNFC_XL_Pensionfunds_Dim11" localSheetId="11">#REF!</definedName>
    <definedName name="csNFC_XL_Pensionfunds_Dim11" localSheetId="12">#REF!</definedName>
    <definedName name="csNFC_XL_Pensionfunds_Dim11" localSheetId="33">#REF!</definedName>
    <definedName name="csNFC_XL_Pensionfunds_Dim11" localSheetId="30">#REF!</definedName>
    <definedName name="csNFC_XL_Pensionfunds_Dim11" localSheetId="42">#REF!</definedName>
    <definedName name="csNFC_XL_Pensionfunds_Dim11">#REF!</definedName>
    <definedName name="csNFC_XL_Pensionfunds_Dim12">"="</definedName>
    <definedName name="csNFC_XL_PensionfundsAnchor" localSheetId="34">#REF!</definedName>
    <definedName name="csNFC_XL_PensionfundsAnchor" localSheetId="17">#REF!</definedName>
    <definedName name="csNFC_XL_PensionfundsAnchor" localSheetId="20">#REF!</definedName>
    <definedName name="csNFC_XL_PensionfundsAnchor" localSheetId="18">#REF!</definedName>
    <definedName name="csNFC_XL_PensionfundsAnchor" localSheetId="13">#REF!</definedName>
    <definedName name="csNFC_XL_PensionfundsAnchor" localSheetId="14">#REF!</definedName>
    <definedName name="csNFC_XL_PensionfundsAnchor" localSheetId="29">#REF!</definedName>
    <definedName name="csNFC_XL_PensionfundsAnchor" localSheetId="28">#REF!</definedName>
    <definedName name="csNFC_XL_PensionfundsAnchor" localSheetId="22">#REF!</definedName>
    <definedName name="csNFC_XL_PensionfundsAnchor" localSheetId="31">#REF!</definedName>
    <definedName name="csNFC_XL_PensionfundsAnchor" localSheetId="45">#REF!</definedName>
    <definedName name="csNFC_XL_PensionfundsAnchor" localSheetId="4">#REF!</definedName>
    <definedName name="csNFC_XL_PensionfundsAnchor" localSheetId="5">#REF!</definedName>
    <definedName name="csNFC_XL_PensionfundsAnchor" localSheetId="6">#REF!</definedName>
    <definedName name="csNFC_XL_PensionfundsAnchor" localSheetId="7">#REF!</definedName>
    <definedName name="csNFC_XL_PensionfundsAnchor" localSheetId="16">#REF!</definedName>
    <definedName name="csNFC_XL_PensionfundsAnchor" localSheetId="15">#REF!</definedName>
    <definedName name="csNFC_XL_PensionfundsAnchor" localSheetId="25">#REF!</definedName>
    <definedName name="csNFC_XL_PensionfundsAnchor" localSheetId="24">#REF!</definedName>
    <definedName name="csNFC_XL_PensionfundsAnchor" localSheetId="19">#REF!</definedName>
    <definedName name="csNFC_XL_PensionfundsAnchor" localSheetId="43">#REF!</definedName>
    <definedName name="csNFC_XL_PensionfundsAnchor" localSheetId="27">#REF!</definedName>
    <definedName name="csNFC_XL_PensionfundsAnchor" localSheetId="26">#REF!</definedName>
    <definedName name="csNFC_XL_PensionfundsAnchor" localSheetId="9">#REF!</definedName>
    <definedName name="csNFC_XL_PensionfundsAnchor" localSheetId="10">#REF!</definedName>
    <definedName name="csNFC_XL_PensionfundsAnchor" localSheetId="8">#REF!</definedName>
    <definedName name="csNFC_XL_PensionfundsAnchor" localSheetId="11">#REF!</definedName>
    <definedName name="csNFC_XL_PensionfundsAnchor" localSheetId="12">#REF!</definedName>
    <definedName name="csNFC_XL_PensionfundsAnchor" localSheetId="33">#REF!</definedName>
    <definedName name="csNFC_XL_PensionfundsAnchor" localSheetId="30">#REF!</definedName>
    <definedName name="csNFC_XL_PensionfundsAnchor" localSheetId="42">#REF!</definedName>
    <definedName name="csNFC_XL_PensionfundsAnchor">#REF!</definedName>
    <definedName name="csRefreshOnOpen">1</definedName>
    <definedName name="csRefreshOnRotate">1</definedName>
    <definedName name="Currency" localSheetId="34">[32]Factors!$B$13</definedName>
    <definedName name="Currency" localSheetId="29">[32]Factors!$B$13</definedName>
    <definedName name="Currency" localSheetId="28">[32]Factors!$B$13</definedName>
    <definedName name="Currency" localSheetId="31">[32]Factors!$B$13</definedName>
    <definedName name="Currency" localSheetId="45">[33]Factors!$B$13</definedName>
    <definedName name="Currency" localSheetId="25">[32]Factors!$B$13</definedName>
    <definedName name="Currency" localSheetId="24">[32]Factors!$B$13</definedName>
    <definedName name="Currency" localSheetId="43">[34]Factors!$B$13</definedName>
    <definedName name="Currency" localSheetId="27">[32]Factors!$B$13</definedName>
    <definedName name="Currency" localSheetId="26">[32]Factors!$B$13</definedName>
    <definedName name="Currency" localSheetId="9">[35]Factors!$B$13</definedName>
    <definedName name="Currency" localSheetId="10">[35]Factors!$B$13</definedName>
    <definedName name="Currency" localSheetId="8">[36]Factors!$B$13</definedName>
    <definedName name="Currency" localSheetId="30">[32]Factors!$B$13</definedName>
    <definedName name="Currency" localSheetId="42">[32]Factors!$B$13</definedName>
    <definedName name="Currency">[37]Factors!$B$13</definedName>
    <definedName name="cust" localSheetId="34">#REF!</definedName>
    <definedName name="cust" localSheetId="17">#REF!</definedName>
    <definedName name="cust" localSheetId="20">#REF!</definedName>
    <definedName name="cust" localSheetId="18">#REF!</definedName>
    <definedName name="cust" localSheetId="13">#REF!</definedName>
    <definedName name="cust" localSheetId="14">#REF!</definedName>
    <definedName name="cust" localSheetId="29">#REF!</definedName>
    <definedName name="cust" localSheetId="28">#REF!</definedName>
    <definedName name="cust" localSheetId="22">#REF!</definedName>
    <definedName name="cust" localSheetId="31">#REF!</definedName>
    <definedName name="cust" localSheetId="45">#REF!</definedName>
    <definedName name="cust" localSheetId="4">#REF!</definedName>
    <definedName name="cust" localSheetId="5">#REF!</definedName>
    <definedName name="cust" localSheetId="6">#REF!</definedName>
    <definedName name="cust" localSheetId="7">#REF!</definedName>
    <definedName name="cust" localSheetId="16">#REF!</definedName>
    <definedName name="cust" localSheetId="15">#REF!</definedName>
    <definedName name="cust" localSheetId="25">#REF!</definedName>
    <definedName name="cust" localSheetId="24">#REF!</definedName>
    <definedName name="cust" localSheetId="19">#REF!</definedName>
    <definedName name="cust" localSheetId="43">#REF!</definedName>
    <definedName name="cust" localSheetId="27">#REF!</definedName>
    <definedName name="cust" localSheetId="26">#REF!</definedName>
    <definedName name="cust" localSheetId="9">#REF!</definedName>
    <definedName name="cust" localSheetId="10">#REF!</definedName>
    <definedName name="cust" localSheetId="8">#REF!</definedName>
    <definedName name="cust" localSheetId="11">#REF!</definedName>
    <definedName name="cust" localSheetId="12">#REF!</definedName>
    <definedName name="cust" localSheetId="33">#REF!</definedName>
    <definedName name="cust" localSheetId="30">#REF!</definedName>
    <definedName name="cust" localSheetId="42">#REF!</definedName>
    <definedName name="cust">#REF!</definedName>
    <definedName name="cust_segm" localSheetId="34">#REF!</definedName>
    <definedName name="cust_segm" localSheetId="17">#REF!</definedName>
    <definedName name="cust_segm" localSheetId="20">#REF!</definedName>
    <definedName name="cust_segm" localSheetId="18">#REF!</definedName>
    <definedName name="cust_segm" localSheetId="13">#REF!</definedName>
    <definedName name="cust_segm" localSheetId="14">#REF!</definedName>
    <definedName name="cust_segm" localSheetId="29">#REF!</definedName>
    <definedName name="cust_segm" localSheetId="28">#REF!</definedName>
    <definedName name="cust_segm" localSheetId="22">#REF!</definedName>
    <definedName name="cust_segm" localSheetId="31">#REF!</definedName>
    <definedName name="cust_segm" localSheetId="45">#REF!</definedName>
    <definedName name="cust_segm" localSheetId="4">#REF!</definedName>
    <definedName name="cust_segm" localSheetId="5">#REF!</definedName>
    <definedName name="cust_segm" localSheetId="6">#REF!</definedName>
    <definedName name="cust_segm" localSheetId="7">#REF!</definedName>
    <definedName name="cust_segm" localSheetId="16">#REF!</definedName>
    <definedName name="cust_segm" localSheetId="15">#REF!</definedName>
    <definedName name="cust_segm" localSheetId="25">#REF!</definedName>
    <definedName name="cust_segm" localSheetId="24">#REF!</definedName>
    <definedName name="cust_segm" localSheetId="19">#REF!</definedName>
    <definedName name="cust_segm" localSheetId="43">#REF!</definedName>
    <definedName name="cust_segm" localSheetId="27">#REF!</definedName>
    <definedName name="cust_segm" localSheetId="26">#REF!</definedName>
    <definedName name="cust_segm" localSheetId="9">#REF!</definedName>
    <definedName name="cust_segm" localSheetId="10">#REF!</definedName>
    <definedName name="cust_segm" localSheetId="8">#REF!</definedName>
    <definedName name="cust_segm" localSheetId="11">#REF!</definedName>
    <definedName name="cust_segm" localSheetId="12">#REF!</definedName>
    <definedName name="cust_segm" localSheetId="33">#REF!</definedName>
    <definedName name="cust_segm" localSheetId="30">#REF!</definedName>
    <definedName name="cust_segm" localSheetId="42">#REF!</definedName>
    <definedName name="cust_segm">#REF!</definedName>
    <definedName name="DanskMdRapport" localSheetId="34">[38]Månedsrapport!$A$1:$F$103</definedName>
    <definedName name="DanskMdRapport" localSheetId="29">[38]Månedsrapport!$A$1:$F$103</definedName>
    <definedName name="DanskMdRapport" localSheetId="28">[38]Månedsrapport!$A$1:$F$103</definedName>
    <definedName name="DanskMdRapport" localSheetId="31">[38]Månedsrapport!$A$1:$F$103</definedName>
    <definedName name="DanskMdRapport" localSheetId="45">[39]Månedsrapport!$A$1:$F$103</definedName>
    <definedName name="DanskMdRapport" localSheetId="25">[38]Månedsrapport!$A$1:$F$103</definedName>
    <definedName name="DanskMdRapport" localSheetId="24">[38]Månedsrapport!$A$1:$F$103</definedName>
    <definedName name="DanskMdRapport" localSheetId="43">[40]Månedsrapport!$A$1:$F$103</definedName>
    <definedName name="DanskMdRapport" localSheetId="27">[38]Månedsrapport!$A$1:$F$103</definedName>
    <definedName name="DanskMdRapport" localSheetId="26">[38]Månedsrapport!$A$1:$F$103</definedName>
    <definedName name="DanskMdRapport" localSheetId="9">[41]Månedsrapport!$A$1:$F$103</definedName>
    <definedName name="DanskMdRapport" localSheetId="10">[41]Månedsrapport!$A$1:$F$103</definedName>
    <definedName name="DanskMdRapport" localSheetId="8">[42]Månedsrapport!$A$1:$F$103</definedName>
    <definedName name="DanskMdRapport" localSheetId="30">[38]Månedsrapport!$A$1:$F$103</definedName>
    <definedName name="DanskMdRapport" localSheetId="42">[38]Månedsrapport!$A$1:$F$103</definedName>
    <definedName name="DanskMdRapport">[43]Månedsrapport!$A$1:$F$103</definedName>
    <definedName name="data_imp_start" localSheetId="34">[44]Beholdningsdata!#REF!</definedName>
    <definedName name="data_imp_start" localSheetId="29">[44]Beholdningsdata!#REF!</definedName>
    <definedName name="data_imp_start" localSheetId="28">[44]Beholdningsdata!#REF!</definedName>
    <definedName name="data_imp_start" localSheetId="31">[44]Beholdningsdata!#REF!</definedName>
    <definedName name="data_imp_start" localSheetId="45">[44]Beholdningsdata!#REF!</definedName>
    <definedName name="data_imp_start" localSheetId="4">[44]Beholdningsdata!#REF!</definedName>
    <definedName name="data_imp_start" localSheetId="5">[44]Beholdningsdata!#REF!</definedName>
    <definedName name="data_imp_start" localSheetId="6">[44]Beholdningsdata!#REF!</definedName>
    <definedName name="data_imp_start" localSheetId="7">[44]Beholdningsdata!#REF!</definedName>
    <definedName name="data_imp_start" localSheetId="25">[44]Beholdningsdata!#REF!</definedName>
    <definedName name="data_imp_start" localSheetId="24">[44]Beholdningsdata!#REF!</definedName>
    <definedName name="data_imp_start" localSheetId="43">[44]Beholdningsdata!#REF!</definedName>
    <definedName name="data_imp_start" localSheetId="27">[44]Beholdningsdata!#REF!</definedName>
    <definedName name="data_imp_start" localSheetId="26">[44]Beholdningsdata!#REF!</definedName>
    <definedName name="data_imp_start" localSheetId="9">[44]Beholdningsdata!#REF!</definedName>
    <definedName name="data_imp_start" localSheetId="10">[44]Beholdningsdata!#REF!</definedName>
    <definedName name="data_imp_start" localSheetId="8">[44]Beholdningsdata!#REF!</definedName>
    <definedName name="data_imp_start" localSheetId="33">[44]Beholdningsdata!#REF!</definedName>
    <definedName name="data_imp_start" localSheetId="30">[44]Beholdningsdata!#REF!</definedName>
    <definedName name="data_imp_start" localSheetId="42">[44]Beholdningsdata!#REF!</definedName>
    <definedName name="data_imp_start">[44]Beholdningsdata!#REF!</definedName>
    <definedName name="_xlnm.Database" localSheetId="34">#REF!</definedName>
    <definedName name="_xlnm.Database" localSheetId="17">#REF!</definedName>
    <definedName name="_xlnm.Database" localSheetId="20">#REF!</definedName>
    <definedName name="_xlnm.Database" localSheetId="18">#REF!</definedName>
    <definedName name="_xlnm.Database" localSheetId="13">#REF!</definedName>
    <definedName name="_xlnm.Database" localSheetId="14">#REF!</definedName>
    <definedName name="_xlnm.Database" localSheetId="29">#REF!</definedName>
    <definedName name="_xlnm.Database" localSheetId="28">#REF!</definedName>
    <definedName name="_xlnm.Database" localSheetId="22">#REF!</definedName>
    <definedName name="_xlnm.Database" localSheetId="31">#REF!</definedName>
    <definedName name="_xlnm.Database" localSheetId="45">#REF!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16">#REF!</definedName>
    <definedName name="_xlnm.Database" localSheetId="15">#REF!</definedName>
    <definedName name="_xlnm.Database" localSheetId="25">#REF!</definedName>
    <definedName name="_xlnm.Database" localSheetId="24">#REF!</definedName>
    <definedName name="_xlnm.Database" localSheetId="19">#REF!</definedName>
    <definedName name="_xlnm.Database" localSheetId="43">#REF!</definedName>
    <definedName name="_xlnm.Database" localSheetId="27">#REF!</definedName>
    <definedName name="_xlnm.Database" localSheetId="26">#REF!</definedName>
    <definedName name="_xlnm.Database" localSheetId="9">#REF!</definedName>
    <definedName name="_xlnm.Database" localSheetId="10">#REF!</definedName>
    <definedName name="_xlnm.Database" localSheetId="8">#REF!</definedName>
    <definedName name="_xlnm.Database" localSheetId="11">#REF!</definedName>
    <definedName name="_xlnm.Database" localSheetId="12">#REF!</definedName>
    <definedName name="_xlnm.Database" localSheetId="33">#REF!</definedName>
    <definedName name="_xlnm.Database" localSheetId="30">#REF!</definedName>
    <definedName name="_xlnm.Database" localSheetId="42">#REF!</definedName>
    <definedName name="_xlnm.Database">#REF!</definedName>
    <definedName name="Date" localSheetId="34">'[45]Input Sheet'!$A$1</definedName>
    <definedName name="Date" localSheetId="29">'[45]Input Sheet'!$A$1</definedName>
    <definedName name="Date" localSheetId="28">'[45]Input Sheet'!$A$1</definedName>
    <definedName name="Date" localSheetId="31">'[45]Input Sheet'!$A$1</definedName>
    <definedName name="Date" localSheetId="45">'[46]Input Sheet'!$A$1</definedName>
    <definedName name="Date" localSheetId="25">'[45]Input Sheet'!$A$1</definedName>
    <definedName name="Date" localSheetId="24">'[45]Input Sheet'!$A$1</definedName>
    <definedName name="Date" localSheetId="43">'[47]Input Sheet'!$A$1</definedName>
    <definedName name="Date" localSheetId="27">'[45]Input Sheet'!$A$1</definedName>
    <definedName name="Date" localSheetId="26">'[45]Input Sheet'!$A$1</definedName>
    <definedName name="Date" localSheetId="9">'[48]Input Sheet'!$A$1</definedName>
    <definedName name="Date" localSheetId="10">'[48]Input Sheet'!$A$1</definedName>
    <definedName name="Date" localSheetId="8">'[49]Input Sheet'!$A$1</definedName>
    <definedName name="Date" localSheetId="30">'[45]Input Sheet'!$A$1</definedName>
    <definedName name="Date" localSheetId="42">'[45]Input Sheet'!$A$1</definedName>
    <definedName name="Date">'[50]Input Sheet'!$A$1</definedName>
    <definedName name="DatoValg" localSheetId="34">[38]HelpSheet!$C$5:$C$16</definedName>
    <definedName name="DatoValg" localSheetId="29">[38]HelpSheet!$C$5:$C$16</definedName>
    <definedName name="DatoValg" localSheetId="28">[38]HelpSheet!$C$5:$C$16</definedName>
    <definedName name="DatoValg" localSheetId="31">[38]HelpSheet!$C$5:$C$16</definedName>
    <definedName name="DatoValg" localSheetId="45">[39]HelpSheet!$C$5:$C$16</definedName>
    <definedName name="DatoValg" localSheetId="25">[38]HelpSheet!$C$5:$C$16</definedName>
    <definedName name="DatoValg" localSheetId="24">[38]HelpSheet!$C$5:$C$16</definedName>
    <definedName name="DatoValg" localSheetId="43">[40]HelpSheet!$C$5:$C$16</definedName>
    <definedName name="DatoValg" localSheetId="27">[38]HelpSheet!$C$5:$C$16</definedName>
    <definedName name="DatoValg" localSheetId="26">[38]HelpSheet!$C$5:$C$16</definedName>
    <definedName name="DatoValg" localSheetId="9">[41]HelpSheet!$C$5:$C$16</definedName>
    <definedName name="DatoValg" localSheetId="10">[41]HelpSheet!$C$5:$C$16</definedName>
    <definedName name="DatoValg" localSheetId="8">[42]HelpSheet!$C$5:$C$16</definedName>
    <definedName name="DatoValg" localSheetId="30">[38]HelpSheet!$C$5:$C$16</definedName>
    <definedName name="DatoValg" localSheetId="42">[38]HelpSheet!$C$5:$C$16</definedName>
    <definedName name="DatoValg">[43]HelpSheet!$C$5:$C$16</definedName>
    <definedName name="DATUM" localSheetId="34">OFFSET('[26]Chart Losses'!$H$7,COUNT('[26]Chart Losses'!$H$7:$H$50)-'[26]Chart Losses'!$H$1,,'[26]Chart Losses'!$H$1)</definedName>
    <definedName name="DATUM" localSheetId="29">OFFSET('[27]Chart Losses'!$H$7,COUNT('[27]Chart Losses'!$H$7:$H$50)-'[27]Chart Losses'!$H$1,,'[27]Chart Losses'!$H$1)</definedName>
    <definedName name="DATUM" localSheetId="28">OFFSET('[27]Chart Losses'!$H$7,COUNT('[27]Chart Losses'!$H$7:$H$50)-'[27]Chart Losses'!$H$1,,'[27]Chart Losses'!$H$1)</definedName>
    <definedName name="DATUM" localSheetId="31">OFFSET('[27]Chart Losses'!$H$7,COUNT('[27]Chart Losses'!$H$7:$H$50)-'[27]Chart Losses'!$H$1,,'[27]Chart Losses'!$H$1)</definedName>
    <definedName name="DATUM" localSheetId="45">OFFSET('[28]Chart Losses'!$H$7,COUNT('[28]Chart Losses'!$H$7:$H$50)-'[28]Chart Losses'!$H$1,,'[28]Chart Losses'!$H$1)</definedName>
    <definedName name="DATUM" localSheetId="25">OFFSET('[27]Chart Losses'!$H$7,COUNT('[27]Chart Losses'!$H$7:$H$50)-'[27]Chart Losses'!$H$1,,'[27]Chart Losses'!$H$1)</definedName>
    <definedName name="DATUM" localSheetId="24">OFFSET('[27]Chart Losses'!$H$7,COUNT('[27]Chart Losses'!$H$7:$H$50)-'[27]Chart Losses'!$H$1,,'[27]Chart Losses'!$H$1)</definedName>
    <definedName name="DATUM" localSheetId="43">OFFSET('[27]Chart Losses'!$H$7,COUNT('[27]Chart Losses'!$H$7:$H$50)-'[27]Chart Losses'!$H$1,,'[27]Chart Losses'!$H$1)</definedName>
    <definedName name="DATUM" localSheetId="27">OFFSET('[27]Chart Losses'!$H$7,COUNT('[27]Chart Losses'!$H$7:$H$50)-'[27]Chart Losses'!$H$1,,'[27]Chart Losses'!$H$1)</definedName>
    <definedName name="DATUM" localSheetId="26">OFFSET('[27]Chart Losses'!$H$7,COUNT('[27]Chart Losses'!$H$7:$H$50)-'[27]Chart Losses'!$H$1,,'[27]Chart Losses'!$H$1)</definedName>
    <definedName name="DATUM" localSheetId="9">OFFSET('[29]Chart Losses'!$H$7,COUNT('[29]Chart Losses'!$H$7:$H$50)-'[29]Chart Losses'!$H$1,,'[29]Chart Losses'!$H$1)</definedName>
    <definedName name="DATUM" localSheetId="10">OFFSET('[29]Chart Losses'!$H$7,COUNT('[29]Chart Losses'!$H$7:$H$50)-'[29]Chart Losses'!$H$1,,'[29]Chart Losses'!$H$1)</definedName>
    <definedName name="DATUM" localSheetId="8">OFFSET('[30]Chart Losses'!$H$7,COUNT('[30]Chart Losses'!$H$7:$H$50)-'[30]Chart Losses'!$H$1,,'[30]Chart Losses'!$H$1)</definedName>
    <definedName name="DATUM" localSheetId="30">OFFSET('[27]Chart Losses'!$H$7,COUNT('[27]Chart Losses'!$H$7:$H$50)-'[27]Chart Losses'!$H$1,,'[27]Chart Losses'!$H$1)</definedName>
    <definedName name="DATUM" localSheetId="42">OFFSET('[26]Chart Losses'!$H$7,COUNT('[26]Chart Losses'!$H$7:$H$50)-'[26]Chart Losses'!$H$1,,'[26]Chart Losses'!$H$1)</definedName>
    <definedName name="DATUM">OFFSET('[31]Chart Losses'!$H$7,COUNT('[31]Chart Losses'!$H$7:$H$50)-'[31]Chart Losses'!$H$1,,'[31]Chart Losses'!$H$1)</definedName>
    <definedName name="DB" localSheetId="34">'[14]Konto koncern'!$A$3:$O$335</definedName>
    <definedName name="DB" localSheetId="29">'[14]Konto koncern'!$A$3:$O$335</definedName>
    <definedName name="DB" localSheetId="28">'[14]Konto koncern'!$A$3:$O$335</definedName>
    <definedName name="DB" localSheetId="31">'[14]Konto koncern'!$A$3:$O$335</definedName>
    <definedName name="DB" localSheetId="45">'[15]Konto koncern'!$A$3:$O$335</definedName>
    <definedName name="DB" localSheetId="25">'[14]Konto koncern'!$A$3:$O$335</definedName>
    <definedName name="DB" localSheetId="24">'[14]Konto koncern'!$A$3:$O$335</definedName>
    <definedName name="DB" localSheetId="43">'[16]Konto koncern'!$A$3:$O$335</definedName>
    <definedName name="DB" localSheetId="27">'[14]Konto koncern'!$A$3:$O$335</definedName>
    <definedName name="DB" localSheetId="26">'[14]Konto koncern'!$A$3:$O$335</definedName>
    <definedName name="DB" localSheetId="9">'[17]Konto koncern'!$A$3:$O$335</definedName>
    <definedName name="DB" localSheetId="10">'[17]Konto koncern'!$A$3:$O$335</definedName>
    <definedName name="DB" localSheetId="8">'[18]Konto koncern'!$A$3:$O$335</definedName>
    <definedName name="DB" localSheetId="30">'[14]Konto koncern'!$A$3:$O$335</definedName>
    <definedName name="DB" localSheetId="42">'[14]Konto koncern'!$A$3:$O$335</definedName>
    <definedName name="DB">'[19]Konto koncern'!$A$3:$O$335</definedName>
    <definedName name="dddd" localSheetId="34" hidden="1">{#N/A,#N/A,TRUE,"Forside";#N/A,#N/A,TRUE,"Contents";#N/A,#N/A,TRUE,"Opera. income stat.";#N/A,#N/A,TRUE,"Business area ";#N/A,#N/A,TRUE,"Statutory income statem."}</definedName>
    <definedName name="dddd" localSheetId="17" hidden="1">{#N/A,#N/A,TRUE,"Forside";#N/A,#N/A,TRUE,"Contents";#N/A,#N/A,TRUE,"Opera. income stat.";#N/A,#N/A,TRUE,"Business area ";#N/A,#N/A,TRUE,"Statutory income statem."}</definedName>
    <definedName name="dddd" localSheetId="20" hidden="1">{#N/A,#N/A,TRUE,"Forside";#N/A,#N/A,TRUE,"Contents";#N/A,#N/A,TRUE,"Opera. income stat.";#N/A,#N/A,TRUE,"Business area ";#N/A,#N/A,TRUE,"Statutory income statem."}</definedName>
    <definedName name="dddd" localSheetId="18" hidden="1">{#N/A,#N/A,TRUE,"Forside";#N/A,#N/A,TRUE,"Contents";#N/A,#N/A,TRUE,"Opera. income stat.";#N/A,#N/A,TRUE,"Business area ";#N/A,#N/A,TRUE,"Statutory income statem."}</definedName>
    <definedName name="dddd" localSheetId="13" hidden="1">{#N/A,#N/A,TRUE,"Forside";#N/A,#N/A,TRUE,"Contents";#N/A,#N/A,TRUE,"Opera. income stat.";#N/A,#N/A,TRUE,"Business area ";#N/A,#N/A,TRUE,"Statutory income statem."}</definedName>
    <definedName name="dddd" localSheetId="14" hidden="1">{#N/A,#N/A,TRUE,"Forside";#N/A,#N/A,TRUE,"Contents";#N/A,#N/A,TRUE,"Opera. income stat.";#N/A,#N/A,TRUE,"Business area ";#N/A,#N/A,TRUE,"Statutory income statem."}</definedName>
    <definedName name="dddd" localSheetId="1" hidden="1">{#N/A,#N/A,TRUE,"Forside";#N/A,#N/A,TRUE,"Contents";#N/A,#N/A,TRUE,"Opera. income stat.";#N/A,#N/A,TRUE,"Business area ";#N/A,#N/A,TRUE,"Statutory income statem."}</definedName>
    <definedName name="dddd" localSheetId="29" hidden="1">{#N/A,#N/A,TRUE,"Forside";#N/A,#N/A,TRUE,"Contents";#N/A,#N/A,TRUE,"Opera. income stat.";#N/A,#N/A,TRUE,"Business area ";#N/A,#N/A,TRUE,"Statutory income statem."}</definedName>
    <definedName name="dddd" localSheetId="28" hidden="1">{#N/A,#N/A,TRUE,"Forside";#N/A,#N/A,TRUE,"Contents";#N/A,#N/A,TRUE,"Opera. income stat.";#N/A,#N/A,TRUE,"Business area ";#N/A,#N/A,TRUE,"Statutory income statem."}</definedName>
    <definedName name="dddd" localSheetId="22" hidden="1">{#N/A,#N/A,TRUE,"Forside";#N/A,#N/A,TRUE,"Contents";#N/A,#N/A,TRUE,"Opera. income stat.";#N/A,#N/A,TRUE,"Business area ";#N/A,#N/A,TRUE,"Statutory income statem."}</definedName>
    <definedName name="dddd" localSheetId="31" hidden="1">{#N/A,#N/A,TRUE,"Forside";#N/A,#N/A,TRUE,"Contents";#N/A,#N/A,TRUE,"Opera. income stat.";#N/A,#N/A,TRUE,"Business area ";#N/A,#N/A,TRUE,"Statutory income statem."}</definedName>
    <definedName name="dddd" localSheetId="45" hidden="1">{#N/A,#N/A,TRUE,"Forside";#N/A,#N/A,TRUE,"Contents";#N/A,#N/A,TRUE,"Opera. income stat.";#N/A,#N/A,TRUE,"Business area ";#N/A,#N/A,TRUE,"Statutory income statem."}</definedName>
    <definedName name="dddd" localSheetId="40" hidden="1">{#N/A,#N/A,TRUE,"Forside";#N/A,#N/A,TRUE,"Contents";#N/A,#N/A,TRUE,"Opera. income stat.";#N/A,#N/A,TRUE,"Business area ";#N/A,#N/A,TRUE,"Statutory income statem."}</definedName>
    <definedName name="dddd" localSheetId="4" hidden="1">{#N/A,#N/A,TRUE,"Forside";#N/A,#N/A,TRUE,"Contents";#N/A,#N/A,TRUE,"Opera. income stat.";#N/A,#N/A,TRUE,"Business area ";#N/A,#N/A,TRUE,"Statutory income statem."}</definedName>
    <definedName name="dddd" localSheetId="5"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16" hidden="1">{#N/A,#N/A,TRUE,"Forside";#N/A,#N/A,TRUE,"Contents";#N/A,#N/A,TRUE,"Opera. income stat.";#N/A,#N/A,TRUE,"Business area ";#N/A,#N/A,TRUE,"Statutory income statem."}</definedName>
    <definedName name="dddd" localSheetId="15" hidden="1">{#N/A,#N/A,TRUE,"Forside";#N/A,#N/A,TRUE,"Contents";#N/A,#N/A,TRUE,"Opera. income stat.";#N/A,#N/A,TRUE,"Business area ";#N/A,#N/A,TRUE,"Statutory income statem."}</definedName>
    <definedName name="dddd" localSheetId="25" hidden="1">{#N/A,#N/A,TRUE,"Forside";#N/A,#N/A,TRUE,"Contents";#N/A,#N/A,TRUE,"Opera. income stat.";#N/A,#N/A,TRUE,"Business area ";#N/A,#N/A,TRUE,"Statutory income statem."}</definedName>
    <definedName name="dddd" localSheetId="24" hidden="1">{#N/A,#N/A,TRUE,"Forside";#N/A,#N/A,TRUE,"Contents";#N/A,#N/A,TRUE,"Opera. income stat.";#N/A,#N/A,TRUE,"Business area ";#N/A,#N/A,TRUE,"Statutory income statem."}</definedName>
    <definedName name="dddd" localSheetId="19" hidden="1">{#N/A,#N/A,TRUE,"Forside";#N/A,#N/A,TRUE,"Contents";#N/A,#N/A,TRUE,"Opera. income stat.";#N/A,#N/A,TRUE,"Business area ";#N/A,#N/A,TRUE,"Statutory income statem."}</definedName>
    <definedName name="dddd" localSheetId="43" hidden="1">{#N/A,#N/A,TRUE,"Forside";#N/A,#N/A,TRUE,"Contents";#N/A,#N/A,TRUE,"Opera. income stat.";#N/A,#N/A,TRUE,"Business area ";#N/A,#N/A,TRUE,"Statutory income statem."}</definedName>
    <definedName name="dddd" localSheetId="27" hidden="1">{#N/A,#N/A,TRUE,"Forside";#N/A,#N/A,TRUE,"Contents";#N/A,#N/A,TRUE,"Opera. income stat.";#N/A,#N/A,TRUE,"Business area ";#N/A,#N/A,TRUE,"Statutory income statem."}</definedName>
    <definedName name="dddd" localSheetId="26" hidden="1">{#N/A,#N/A,TRUE,"Forside";#N/A,#N/A,TRUE,"Contents";#N/A,#N/A,TRUE,"Opera. income stat.";#N/A,#N/A,TRUE,"Business area ";#N/A,#N/A,TRUE,"Statutory income statem."}</definedName>
    <definedName name="dddd" localSheetId="38" hidden="1">{#N/A,#N/A,TRUE,"Forside";#N/A,#N/A,TRUE,"Contents";#N/A,#N/A,TRUE,"Opera. income stat.";#N/A,#N/A,TRUE,"Business area ";#N/A,#N/A,TRUE,"Statutory income statem."}</definedName>
    <definedName name="dddd" localSheetId="9" hidden="1">{#N/A,#N/A,TRUE,"Forside";#N/A,#N/A,TRUE,"Contents";#N/A,#N/A,TRUE,"Opera. income stat.";#N/A,#N/A,TRUE,"Business area ";#N/A,#N/A,TRUE,"Statutory income statem."}</definedName>
    <definedName name="dddd" localSheetId="10" hidden="1">{#N/A,#N/A,TRUE,"Forside";#N/A,#N/A,TRUE,"Contents";#N/A,#N/A,TRUE,"Opera. income stat.";#N/A,#N/A,TRUE,"Business area ";#N/A,#N/A,TRUE,"Statutory income statem."}</definedName>
    <definedName name="dddd" localSheetId="8" hidden="1">{#N/A,#N/A,TRUE,"Forside";#N/A,#N/A,TRUE,"Contents";#N/A,#N/A,TRUE,"Opera. income stat.";#N/A,#N/A,TRUE,"Business area ";#N/A,#N/A,TRUE,"Statutory income statem."}</definedName>
    <definedName name="dddd" localSheetId="39" hidden="1">{#N/A,#N/A,TRUE,"Forside";#N/A,#N/A,TRUE,"Contents";#N/A,#N/A,TRUE,"Opera. income stat.";#N/A,#N/A,TRUE,"Business area ";#N/A,#N/A,TRUE,"Statutory income statem."}</definedName>
    <definedName name="dddd" localSheetId="35" hidden="1">{#N/A,#N/A,TRUE,"Forside";#N/A,#N/A,TRUE,"Contents";#N/A,#N/A,TRUE,"Opera. income stat.";#N/A,#N/A,TRUE,"Business area ";#N/A,#N/A,TRUE,"Statutory income statem."}</definedName>
    <definedName name="dddd" localSheetId="11" hidden="1">{#N/A,#N/A,TRUE,"Forside";#N/A,#N/A,TRUE,"Contents";#N/A,#N/A,TRUE,"Opera. income stat.";#N/A,#N/A,TRUE,"Business area ";#N/A,#N/A,TRUE,"Statutory income statem."}</definedName>
    <definedName name="dddd" localSheetId="12" hidden="1">{#N/A,#N/A,TRUE,"Forside";#N/A,#N/A,TRUE,"Contents";#N/A,#N/A,TRUE,"Opera. income stat.";#N/A,#N/A,TRUE,"Business area ";#N/A,#N/A,TRUE,"Statutory income statem."}</definedName>
    <definedName name="dddd" localSheetId="33" hidden="1">{#N/A,#N/A,TRUE,"Forside";#N/A,#N/A,TRUE,"Contents";#N/A,#N/A,TRUE,"Opera. income stat.";#N/A,#N/A,TRUE,"Business area ";#N/A,#N/A,TRUE,"Statutory income statem."}</definedName>
    <definedName name="dddd" localSheetId="41" hidden="1">{#N/A,#N/A,TRUE,"Forside";#N/A,#N/A,TRUE,"Contents";#N/A,#N/A,TRUE,"Opera. income stat.";#N/A,#N/A,TRUE,"Business area ";#N/A,#N/A,TRUE,"Statutory income statem."}</definedName>
    <definedName name="dddd" localSheetId="36" hidden="1">{#N/A,#N/A,TRUE,"Forside";#N/A,#N/A,TRUE,"Contents";#N/A,#N/A,TRUE,"Opera. income stat.";#N/A,#N/A,TRUE,"Business area ";#N/A,#N/A,TRUE,"Statutory income statem."}</definedName>
    <definedName name="dddd" localSheetId="37" hidden="1">{#N/A,#N/A,TRUE,"Forside";#N/A,#N/A,TRUE,"Contents";#N/A,#N/A,TRUE,"Opera. income stat.";#N/A,#N/A,TRUE,"Business area ";#N/A,#N/A,TRUE,"Statutory income statem."}</definedName>
    <definedName name="dddd" localSheetId="30" hidden="1">{#N/A,#N/A,TRUE,"Forside";#N/A,#N/A,TRUE,"Contents";#N/A,#N/A,TRUE,"Opera. income stat.";#N/A,#N/A,TRUE,"Business area ";#N/A,#N/A,TRUE,"Statutory income statem."}</definedName>
    <definedName name="dddd" localSheetId="42"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34">#REF!</definedName>
    <definedName name="DeafaultedLoans" localSheetId="17">#REF!</definedName>
    <definedName name="DeafaultedLoans" localSheetId="20">#REF!</definedName>
    <definedName name="DeafaultedLoans" localSheetId="18">#REF!</definedName>
    <definedName name="DeafaultedLoans" localSheetId="13">#REF!</definedName>
    <definedName name="DeafaultedLoans" localSheetId="14">#REF!</definedName>
    <definedName name="DeafaultedLoans" localSheetId="29">#REF!</definedName>
    <definedName name="DeafaultedLoans" localSheetId="28">#REF!</definedName>
    <definedName name="DeafaultedLoans" localSheetId="22">#REF!</definedName>
    <definedName name="DeafaultedLoans" localSheetId="31">#REF!</definedName>
    <definedName name="DeafaultedLoans" localSheetId="45">#REF!</definedName>
    <definedName name="DeafaultedLoans" localSheetId="4">#REF!</definedName>
    <definedName name="DeafaultedLoans" localSheetId="5">#REF!</definedName>
    <definedName name="DeafaultedLoans" localSheetId="6">#REF!</definedName>
    <definedName name="DeafaultedLoans" localSheetId="7">#REF!</definedName>
    <definedName name="DeafaultedLoans" localSheetId="16">#REF!</definedName>
    <definedName name="DeafaultedLoans" localSheetId="15">#REF!</definedName>
    <definedName name="DeafaultedLoans" localSheetId="25">#REF!</definedName>
    <definedName name="DeafaultedLoans" localSheetId="24">#REF!</definedName>
    <definedName name="DeafaultedLoans" localSheetId="19">#REF!</definedName>
    <definedName name="DeafaultedLoans" localSheetId="43">#REF!</definedName>
    <definedName name="DeafaultedLoans" localSheetId="27">#REF!</definedName>
    <definedName name="DeafaultedLoans" localSheetId="26">#REF!</definedName>
    <definedName name="DeafaultedLoans" localSheetId="9">#REF!</definedName>
    <definedName name="DeafaultedLoans" localSheetId="10">#REF!</definedName>
    <definedName name="DeafaultedLoans" localSheetId="8">#REF!</definedName>
    <definedName name="DeafaultedLoans" localSheetId="11">#REF!</definedName>
    <definedName name="DeafaultedLoans" localSheetId="12">#REF!</definedName>
    <definedName name="DeafaultedLoans" localSheetId="33">#REF!</definedName>
    <definedName name="DeafaultedLoans" localSheetId="30">#REF!</definedName>
    <definedName name="DeafaultedLoans" localSheetId="42">#REF!</definedName>
    <definedName name="DeafaultedLoans">#REF!</definedName>
    <definedName name="Denmark" localSheetId="34">[51]Sheet1!$C$17</definedName>
    <definedName name="Denmark" localSheetId="29">[51]Sheet1!$C$17</definedName>
    <definedName name="Denmark" localSheetId="28">[51]Sheet1!$C$17</definedName>
    <definedName name="Denmark" localSheetId="31">[51]Sheet1!$C$17</definedName>
    <definedName name="Denmark" localSheetId="45">[52]Sheet1!$C$17</definedName>
    <definedName name="Denmark" localSheetId="25">[51]Sheet1!$C$17</definedName>
    <definedName name="Denmark" localSheetId="24">[51]Sheet1!$C$17</definedName>
    <definedName name="Denmark" localSheetId="43">[53]Sheet1!$C$17</definedName>
    <definedName name="Denmark" localSheetId="27">[51]Sheet1!$C$17</definedName>
    <definedName name="Denmark" localSheetId="26">[51]Sheet1!$C$17</definedName>
    <definedName name="Denmark" localSheetId="9">[54]Sheet1!$C$17</definedName>
    <definedName name="Denmark" localSheetId="10">[54]Sheet1!$C$17</definedName>
    <definedName name="Denmark" localSheetId="8">[55]Sheet1!$C$17</definedName>
    <definedName name="Denmark" localSheetId="30">[51]Sheet1!$C$17</definedName>
    <definedName name="Denmark" localSheetId="42">[51]Sheet1!$C$17</definedName>
    <definedName name="Denmark">[56]Sheet1!$C$17</definedName>
    <definedName name="derivatives" localSheetId="34">#REF!</definedName>
    <definedName name="derivatives" localSheetId="17">#REF!</definedName>
    <definedName name="derivatives" localSheetId="20">#REF!</definedName>
    <definedName name="derivatives" localSheetId="18">#REF!</definedName>
    <definedName name="derivatives" localSheetId="13">#REF!</definedName>
    <definedName name="derivatives" localSheetId="14">#REF!</definedName>
    <definedName name="derivatives" localSheetId="29">#REF!</definedName>
    <definedName name="derivatives" localSheetId="28">#REF!</definedName>
    <definedName name="derivatives" localSheetId="22">#REF!</definedName>
    <definedName name="derivatives" localSheetId="31">#REF!</definedName>
    <definedName name="derivatives" localSheetId="45">#REF!</definedName>
    <definedName name="derivatives" localSheetId="4">#REF!</definedName>
    <definedName name="derivatives" localSheetId="5">#REF!</definedName>
    <definedName name="derivatives" localSheetId="6">#REF!</definedName>
    <definedName name="derivatives" localSheetId="7">#REF!</definedName>
    <definedName name="derivatives" localSheetId="16">#REF!</definedName>
    <definedName name="derivatives" localSheetId="15">#REF!</definedName>
    <definedName name="derivatives" localSheetId="25">#REF!</definedName>
    <definedName name="derivatives" localSheetId="24">#REF!</definedName>
    <definedName name="derivatives" localSheetId="19">#REF!</definedName>
    <definedName name="derivatives" localSheetId="43">#REF!</definedName>
    <definedName name="derivatives" localSheetId="27">#REF!</definedName>
    <definedName name="derivatives" localSheetId="26">#REF!</definedName>
    <definedName name="derivatives" localSheetId="9">#REF!</definedName>
    <definedName name="derivatives" localSheetId="10">#REF!</definedName>
    <definedName name="derivatives" localSheetId="8">#REF!</definedName>
    <definedName name="derivatives" localSheetId="11">#REF!</definedName>
    <definedName name="derivatives" localSheetId="12">#REF!</definedName>
    <definedName name="derivatives" localSheetId="33">#REF!</definedName>
    <definedName name="derivatives" localSheetId="30">#REF!</definedName>
    <definedName name="derivatives" localSheetId="42">#REF!</definedName>
    <definedName name="derivatives">#REF!</definedName>
    <definedName name="DK_DKK_V" localSheetId="34">[51]Sheet1!$C$21</definedName>
    <definedName name="DK_DKK_V" localSheetId="29">[51]Sheet1!$C$21</definedName>
    <definedName name="DK_DKK_V" localSheetId="28">[51]Sheet1!$C$21</definedName>
    <definedName name="DK_DKK_V" localSheetId="31">[51]Sheet1!$C$21</definedName>
    <definedName name="DK_DKK_V" localSheetId="45">[52]Sheet1!$C$21</definedName>
    <definedName name="DK_DKK_V" localSheetId="25">[51]Sheet1!$C$21</definedName>
    <definedName name="DK_DKK_V" localSheetId="24">[51]Sheet1!$C$21</definedName>
    <definedName name="DK_DKK_V" localSheetId="43">[53]Sheet1!$C$21</definedName>
    <definedName name="DK_DKK_V" localSheetId="27">[51]Sheet1!$C$21</definedName>
    <definedName name="DK_DKK_V" localSheetId="26">[51]Sheet1!$C$21</definedName>
    <definedName name="DK_DKK_V" localSheetId="9">[54]Sheet1!$C$21</definedName>
    <definedName name="DK_DKK_V" localSheetId="10">[54]Sheet1!$C$21</definedName>
    <definedName name="DK_DKK_V" localSheetId="8">[55]Sheet1!$C$21</definedName>
    <definedName name="DK_DKK_V" localSheetId="30">[51]Sheet1!$C$21</definedName>
    <definedName name="DK_DKK_V" localSheetId="42">[51]Sheet1!$C$21</definedName>
    <definedName name="DK_DKK_V">[56]Sheet1!$C$21</definedName>
    <definedName name="DK_EURO_V" localSheetId="34">[57]Sheet1!$C$12</definedName>
    <definedName name="DK_EURO_V" localSheetId="29">[57]Sheet1!$C$12</definedName>
    <definedName name="DK_EURO_V" localSheetId="28">[57]Sheet1!$C$12</definedName>
    <definedName name="DK_EURO_V" localSheetId="31">[57]Sheet1!$C$12</definedName>
    <definedName name="DK_EURO_V" localSheetId="45">[58]Sheet1!$C$12</definedName>
    <definedName name="DK_EURO_V" localSheetId="25">[57]Sheet1!$C$12</definedName>
    <definedName name="DK_EURO_V" localSheetId="24">[57]Sheet1!$C$12</definedName>
    <definedName name="DK_EURO_V" localSheetId="43">[59]Sheet1!$C$12</definedName>
    <definedName name="DK_EURO_V" localSheetId="27">[57]Sheet1!$C$12</definedName>
    <definedName name="DK_EURO_V" localSheetId="26">[57]Sheet1!$C$12</definedName>
    <definedName name="DK_EURO_V" localSheetId="9">[60]Sheet1!$C$12</definedName>
    <definedName name="DK_EURO_V" localSheetId="10">[60]Sheet1!$C$12</definedName>
    <definedName name="DK_EURO_V" localSheetId="8">[61]Sheet1!$C$12</definedName>
    <definedName name="DK_EURO_V" localSheetId="30">[57]Sheet1!$C$12</definedName>
    <definedName name="DK_EURO_V" localSheetId="42">[57]Sheet1!$C$12</definedName>
    <definedName name="DK_EURO_V">[62]Sheet1!$C$12</definedName>
    <definedName name="dollarkurs" localSheetId="34">[63]Forecast!$C$182</definedName>
    <definedName name="dollarkurs" localSheetId="29">[63]Forecast!$C$182</definedName>
    <definedName name="dollarkurs" localSheetId="28">[63]Forecast!$C$182</definedName>
    <definedName name="dollarkurs" localSheetId="31">[63]Forecast!$C$182</definedName>
    <definedName name="dollarkurs" localSheetId="45">[64]Forecast!$C$182</definedName>
    <definedName name="dollarkurs" localSheetId="25">[63]Forecast!$C$182</definedName>
    <definedName name="dollarkurs" localSheetId="24">[63]Forecast!$C$182</definedName>
    <definedName name="dollarkurs" localSheetId="43">[65]Forecast!$C$182</definedName>
    <definedName name="dollarkurs" localSheetId="27">[63]Forecast!$C$182</definedName>
    <definedName name="dollarkurs" localSheetId="26">[63]Forecast!$C$182</definedName>
    <definedName name="dollarkurs" localSheetId="9">[66]Forecast!$C$182</definedName>
    <definedName name="dollarkurs" localSheetId="10">[66]Forecast!$C$182</definedName>
    <definedName name="dollarkurs" localSheetId="8">[67]Forecast!$C$182</definedName>
    <definedName name="dollarkurs" localSheetId="30">[63]Forecast!$C$182</definedName>
    <definedName name="dollarkurs" localSheetId="42">[63]Forecast!$C$182</definedName>
    <definedName name="dollarkurs">[68]Forecast!$C$182</definedName>
    <definedName name="EngelskMdRapport" localSheetId="34">[38]Månedsrapport!#REF!</definedName>
    <definedName name="EngelskMdRapport" localSheetId="29">[38]Månedsrapport!#REF!</definedName>
    <definedName name="EngelskMdRapport" localSheetId="28">[38]Månedsrapport!#REF!</definedName>
    <definedName name="EngelskMdRapport" localSheetId="31">[38]Månedsrapport!#REF!</definedName>
    <definedName name="EngelskMdRapport" localSheetId="45">[39]Månedsrapport!#REF!</definedName>
    <definedName name="EngelskMdRapport" localSheetId="4">[38]Månedsrapport!#REF!</definedName>
    <definedName name="EngelskMdRapport" localSheetId="5">[38]Månedsrapport!#REF!</definedName>
    <definedName name="EngelskMdRapport" localSheetId="6">[38]Månedsrapport!#REF!</definedName>
    <definedName name="EngelskMdRapport" localSheetId="7">[38]Månedsrapport!#REF!</definedName>
    <definedName name="EngelskMdRapport" localSheetId="25">[38]Månedsrapport!#REF!</definedName>
    <definedName name="EngelskMdRapport" localSheetId="24">[38]Månedsrapport!#REF!</definedName>
    <definedName name="EngelskMdRapport" localSheetId="43">[40]Månedsrapport!#REF!</definedName>
    <definedName name="EngelskMdRapport" localSheetId="27">[38]Månedsrapport!#REF!</definedName>
    <definedName name="EngelskMdRapport" localSheetId="26">[38]Månedsrapport!#REF!</definedName>
    <definedName name="EngelskMdRapport" localSheetId="9">[41]Månedsrapport!#REF!</definedName>
    <definedName name="EngelskMdRapport" localSheetId="10">[41]Månedsrapport!#REF!</definedName>
    <definedName name="EngelskMdRapport" localSheetId="8">[42]Månedsrapport!#REF!</definedName>
    <definedName name="EngelskMdRapport" localSheetId="33">[43]Månedsrapport!#REF!</definedName>
    <definedName name="EngelskMdRapport" localSheetId="30">[38]Månedsrapport!#REF!</definedName>
    <definedName name="EngelskMdRapport" localSheetId="42">[38]Månedsrapport!#REF!</definedName>
    <definedName name="EngelskMdRapport">[43]Månedsrapport!#REF!</definedName>
    <definedName name="EUR" localSheetId="34">'[69]Budget 2001'!$J$1</definedName>
    <definedName name="EUR" localSheetId="29">'[69]Budget 2001'!$J$1</definedName>
    <definedName name="EUR" localSheetId="28">'[69]Budget 2001'!$J$1</definedName>
    <definedName name="EUR" localSheetId="31">'[69]Budget 2001'!$J$1</definedName>
    <definedName name="EUR" localSheetId="45">'[70]Budget 2001'!$J$1</definedName>
    <definedName name="EUR" localSheetId="25">'[69]Budget 2001'!$J$1</definedName>
    <definedName name="EUR" localSheetId="24">'[69]Budget 2001'!$J$1</definedName>
    <definedName name="EUR" localSheetId="43">'[71]Budget 2001'!$J$1</definedName>
    <definedName name="EUR" localSheetId="27">'[69]Budget 2001'!$J$1</definedName>
    <definedName name="EUR" localSheetId="26">'[69]Budget 2001'!$J$1</definedName>
    <definedName name="EUR" localSheetId="9">'[72]Budget 2001'!$J$1</definedName>
    <definedName name="EUR" localSheetId="10">'[72]Budget 2001'!$J$1</definedName>
    <definedName name="EUR" localSheetId="8">'[73]Budget 2001'!$J$1</definedName>
    <definedName name="EUR" localSheetId="30">'[69]Budget 2001'!$J$1</definedName>
    <definedName name="EUR" localSheetId="42">'[69]Budget 2001'!$J$1</definedName>
    <definedName name="EUR">'[74]Budget 2001'!$J$1</definedName>
    <definedName name="EUR_1.kv." localSheetId="34">#REF!</definedName>
    <definedName name="EUR_1.kv." localSheetId="17">#REF!</definedName>
    <definedName name="EUR_1.kv." localSheetId="20">#REF!</definedName>
    <definedName name="EUR_1.kv." localSheetId="18">#REF!</definedName>
    <definedName name="EUR_1.kv." localSheetId="13">#REF!</definedName>
    <definedName name="EUR_1.kv." localSheetId="14">#REF!</definedName>
    <definedName name="EUR_1.kv." localSheetId="29">#REF!</definedName>
    <definedName name="EUR_1.kv." localSheetId="28">#REF!</definedName>
    <definedName name="EUR_1.kv." localSheetId="22">#REF!</definedName>
    <definedName name="EUR_1.kv." localSheetId="31">#REF!</definedName>
    <definedName name="EUR_1.kv." localSheetId="45">#REF!</definedName>
    <definedName name="EUR_1.kv." localSheetId="4">#REF!</definedName>
    <definedName name="EUR_1.kv." localSheetId="5">#REF!</definedName>
    <definedName name="EUR_1.kv." localSheetId="6">#REF!</definedName>
    <definedName name="EUR_1.kv." localSheetId="7">#REF!</definedName>
    <definedName name="EUR_1.kv." localSheetId="16">#REF!</definedName>
    <definedName name="EUR_1.kv." localSheetId="15">#REF!</definedName>
    <definedName name="EUR_1.kv." localSheetId="25">#REF!</definedName>
    <definedName name="EUR_1.kv." localSheetId="24">#REF!</definedName>
    <definedName name="EUR_1.kv." localSheetId="19">#REF!</definedName>
    <definedName name="EUR_1.kv." localSheetId="43">#REF!</definedName>
    <definedName name="EUR_1.kv." localSheetId="27">#REF!</definedName>
    <definedName name="EUR_1.kv." localSheetId="26">#REF!</definedName>
    <definedName name="EUR_1.kv." localSheetId="9">#REF!</definedName>
    <definedName name="EUR_1.kv." localSheetId="10">#REF!</definedName>
    <definedName name="EUR_1.kv." localSheetId="8">#REF!</definedName>
    <definedName name="EUR_1.kv." localSheetId="11">#REF!</definedName>
    <definedName name="EUR_1.kv." localSheetId="12">#REF!</definedName>
    <definedName name="EUR_1.kv." localSheetId="33">#REF!</definedName>
    <definedName name="EUR_1.kv." localSheetId="30">#REF!</definedName>
    <definedName name="EUR_1.kv." localSheetId="42">#REF!</definedName>
    <definedName name="EUR_1.kv.">#REF!</definedName>
    <definedName name="EUR_2.kv." localSheetId="34">#REF!</definedName>
    <definedName name="EUR_2.kv." localSheetId="17">#REF!</definedName>
    <definedName name="EUR_2.kv." localSheetId="20">#REF!</definedName>
    <definedName name="EUR_2.kv." localSheetId="18">#REF!</definedName>
    <definedName name="EUR_2.kv." localSheetId="13">#REF!</definedName>
    <definedName name="EUR_2.kv." localSheetId="14">#REF!</definedName>
    <definedName name="EUR_2.kv." localSheetId="29">#REF!</definedName>
    <definedName name="EUR_2.kv." localSheetId="28">#REF!</definedName>
    <definedName name="EUR_2.kv." localSheetId="22">#REF!</definedName>
    <definedName name="EUR_2.kv." localSheetId="31">#REF!</definedName>
    <definedName name="EUR_2.kv." localSheetId="45">#REF!</definedName>
    <definedName name="EUR_2.kv." localSheetId="4">#REF!</definedName>
    <definedName name="EUR_2.kv." localSheetId="5">#REF!</definedName>
    <definedName name="EUR_2.kv." localSheetId="6">#REF!</definedName>
    <definedName name="EUR_2.kv." localSheetId="7">#REF!</definedName>
    <definedName name="EUR_2.kv." localSheetId="16">#REF!</definedName>
    <definedName name="EUR_2.kv." localSheetId="15">#REF!</definedName>
    <definedName name="EUR_2.kv." localSheetId="25">#REF!</definedName>
    <definedName name="EUR_2.kv." localSheetId="24">#REF!</definedName>
    <definedName name="EUR_2.kv." localSheetId="19">#REF!</definedName>
    <definedName name="EUR_2.kv." localSheetId="43">#REF!</definedName>
    <definedName name="EUR_2.kv." localSheetId="27">#REF!</definedName>
    <definedName name="EUR_2.kv." localSheetId="26">#REF!</definedName>
    <definedName name="EUR_2.kv." localSheetId="9">#REF!</definedName>
    <definedName name="EUR_2.kv." localSheetId="10">#REF!</definedName>
    <definedName name="EUR_2.kv." localSheetId="8">#REF!</definedName>
    <definedName name="EUR_2.kv." localSheetId="11">#REF!</definedName>
    <definedName name="EUR_2.kv." localSheetId="12">#REF!</definedName>
    <definedName name="EUR_2.kv." localSheetId="33">#REF!</definedName>
    <definedName name="EUR_2.kv." localSheetId="30">#REF!</definedName>
    <definedName name="EUR_2.kv." localSheetId="42">#REF!</definedName>
    <definedName name="EUR_2.kv.">#REF!</definedName>
    <definedName name="EUR_3.kv." localSheetId="34">#REF!</definedName>
    <definedName name="EUR_3.kv." localSheetId="17">#REF!</definedName>
    <definedName name="EUR_3.kv." localSheetId="20">#REF!</definedName>
    <definedName name="EUR_3.kv." localSheetId="18">#REF!</definedName>
    <definedName name="EUR_3.kv." localSheetId="13">#REF!</definedName>
    <definedName name="EUR_3.kv." localSheetId="14">#REF!</definedName>
    <definedName name="EUR_3.kv." localSheetId="29">#REF!</definedName>
    <definedName name="EUR_3.kv." localSheetId="28">#REF!</definedName>
    <definedName name="EUR_3.kv." localSheetId="22">#REF!</definedName>
    <definedName name="EUR_3.kv." localSheetId="31">#REF!</definedName>
    <definedName name="EUR_3.kv." localSheetId="45">#REF!</definedName>
    <definedName name="EUR_3.kv." localSheetId="4">#REF!</definedName>
    <definedName name="EUR_3.kv." localSheetId="5">#REF!</definedName>
    <definedName name="EUR_3.kv." localSheetId="6">#REF!</definedName>
    <definedName name="EUR_3.kv." localSheetId="7">#REF!</definedName>
    <definedName name="EUR_3.kv." localSheetId="16">#REF!</definedName>
    <definedName name="EUR_3.kv." localSheetId="15">#REF!</definedName>
    <definedName name="EUR_3.kv." localSheetId="25">#REF!</definedName>
    <definedName name="EUR_3.kv." localSheetId="24">#REF!</definedName>
    <definedName name="EUR_3.kv." localSheetId="19">#REF!</definedName>
    <definedName name="EUR_3.kv." localSheetId="43">#REF!</definedName>
    <definedName name="EUR_3.kv." localSheetId="27">#REF!</definedName>
    <definedName name="EUR_3.kv." localSheetId="26">#REF!</definedName>
    <definedName name="EUR_3.kv." localSheetId="9">#REF!</definedName>
    <definedName name="EUR_3.kv." localSheetId="10">#REF!</definedName>
    <definedName name="EUR_3.kv." localSheetId="8">#REF!</definedName>
    <definedName name="EUR_3.kv." localSheetId="11">#REF!</definedName>
    <definedName name="EUR_3.kv." localSheetId="12">#REF!</definedName>
    <definedName name="EUR_3.kv." localSheetId="33">#REF!</definedName>
    <definedName name="EUR_3.kv." localSheetId="30">#REF!</definedName>
    <definedName name="EUR_3.kv." localSheetId="42">#REF!</definedName>
    <definedName name="EUR_3.kv.">#REF!</definedName>
    <definedName name="EUR_30.06." localSheetId="34">#REF!</definedName>
    <definedName name="EUR_30.06." localSheetId="17">#REF!</definedName>
    <definedName name="EUR_30.06." localSheetId="20">#REF!</definedName>
    <definedName name="EUR_30.06." localSheetId="18">#REF!</definedName>
    <definedName name="EUR_30.06." localSheetId="13">#REF!</definedName>
    <definedName name="EUR_30.06." localSheetId="14">#REF!</definedName>
    <definedName name="EUR_30.06." localSheetId="29">#REF!</definedName>
    <definedName name="EUR_30.06." localSheetId="28">#REF!</definedName>
    <definedName name="EUR_30.06." localSheetId="22">#REF!</definedName>
    <definedName name="EUR_30.06." localSheetId="31">#REF!</definedName>
    <definedName name="EUR_30.06." localSheetId="45">#REF!</definedName>
    <definedName name="EUR_30.06." localSheetId="4">#REF!</definedName>
    <definedName name="EUR_30.06." localSheetId="5">#REF!</definedName>
    <definedName name="EUR_30.06." localSheetId="6">#REF!</definedName>
    <definedName name="EUR_30.06." localSheetId="7">#REF!</definedName>
    <definedName name="EUR_30.06." localSheetId="16">#REF!</definedName>
    <definedName name="EUR_30.06." localSheetId="15">#REF!</definedName>
    <definedName name="EUR_30.06." localSheetId="25">#REF!</definedName>
    <definedName name="EUR_30.06." localSheetId="24">#REF!</definedName>
    <definedName name="EUR_30.06." localSheetId="19">#REF!</definedName>
    <definedName name="EUR_30.06." localSheetId="43">#REF!</definedName>
    <definedName name="EUR_30.06." localSheetId="27">#REF!</definedName>
    <definedName name="EUR_30.06." localSheetId="26">#REF!</definedName>
    <definedName name="EUR_30.06." localSheetId="9">#REF!</definedName>
    <definedName name="EUR_30.06." localSheetId="10">#REF!</definedName>
    <definedName name="EUR_30.06." localSheetId="8">#REF!</definedName>
    <definedName name="EUR_30.06." localSheetId="11">#REF!</definedName>
    <definedName name="EUR_30.06." localSheetId="12">#REF!</definedName>
    <definedName name="EUR_30.06." localSheetId="33">#REF!</definedName>
    <definedName name="EUR_30.06." localSheetId="30">#REF!</definedName>
    <definedName name="EUR_30.06." localSheetId="42">#REF!</definedName>
    <definedName name="EUR_30.06.">#REF!</definedName>
    <definedName name="EUR_30.09." localSheetId="34">#REF!</definedName>
    <definedName name="EUR_30.09." localSheetId="17">#REF!</definedName>
    <definedName name="EUR_30.09." localSheetId="20">#REF!</definedName>
    <definedName name="EUR_30.09." localSheetId="18">#REF!</definedName>
    <definedName name="EUR_30.09." localSheetId="13">#REF!</definedName>
    <definedName name="EUR_30.09." localSheetId="14">#REF!</definedName>
    <definedName name="EUR_30.09." localSheetId="29">#REF!</definedName>
    <definedName name="EUR_30.09." localSheetId="28">#REF!</definedName>
    <definedName name="EUR_30.09." localSheetId="22">#REF!</definedName>
    <definedName name="EUR_30.09." localSheetId="31">#REF!</definedName>
    <definedName name="EUR_30.09." localSheetId="45">#REF!</definedName>
    <definedName name="EUR_30.09." localSheetId="4">#REF!</definedName>
    <definedName name="EUR_30.09." localSheetId="5">#REF!</definedName>
    <definedName name="EUR_30.09." localSheetId="6">#REF!</definedName>
    <definedName name="EUR_30.09." localSheetId="7">#REF!</definedName>
    <definedName name="EUR_30.09." localSheetId="16">#REF!</definedName>
    <definedName name="EUR_30.09." localSheetId="15">#REF!</definedName>
    <definedName name="EUR_30.09." localSheetId="25">#REF!</definedName>
    <definedName name="EUR_30.09." localSheetId="24">#REF!</definedName>
    <definedName name="EUR_30.09." localSheetId="19">#REF!</definedName>
    <definedName name="EUR_30.09." localSheetId="43">#REF!</definedName>
    <definedName name="EUR_30.09." localSheetId="27">#REF!</definedName>
    <definedName name="EUR_30.09." localSheetId="26">#REF!</definedName>
    <definedName name="EUR_30.09." localSheetId="9">#REF!</definedName>
    <definedName name="EUR_30.09." localSheetId="10">#REF!</definedName>
    <definedName name="EUR_30.09." localSheetId="8">#REF!</definedName>
    <definedName name="EUR_30.09." localSheetId="11">#REF!</definedName>
    <definedName name="EUR_30.09." localSheetId="12">#REF!</definedName>
    <definedName name="EUR_30.09." localSheetId="33">#REF!</definedName>
    <definedName name="EUR_30.09." localSheetId="30">#REF!</definedName>
    <definedName name="EUR_30.09." localSheetId="42">#REF!</definedName>
    <definedName name="EUR_30.09.">#REF!</definedName>
    <definedName name="EUR_31.03." localSheetId="34">#REF!</definedName>
    <definedName name="EUR_31.03." localSheetId="17">#REF!</definedName>
    <definedName name="EUR_31.03." localSheetId="20">#REF!</definedName>
    <definedName name="EUR_31.03." localSheetId="18">#REF!</definedName>
    <definedName name="EUR_31.03." localSheetId="13">#REF!</definedName>
    <definedName name="EUR_31.03." localSheetId="14">#REF!</definedName>
    <definedName name="EUR_31.03." localSheetId="29">#REF!</definedName>
    <definedName name="EUR_31.03." localSheetId="28">#REF!</definedName>
    <definedName name="EUR_31.03." localSheetId="22">#REF!</definedName>
    <definedName name="EUR_31.03." localSheetId="31">#REF!</definedName>
    <definedName name="EUR_31.03." localSheetId="45">#REF!</definedName>
    <definedName name="EUR_31.03." localSheetId="4">#REF!</definedName>
    <definedName name="EUR_31.03." localSheetId="5">#REF!</definedName>
    <definedName name="EUR_31.03." localSheetId="6">#REF!</definedName>
    <definedName name="EUR_31.03." localSheetId="7">#REF!</definedName>
    <definedName name="EUR_31.03." localSheetId="16">#REF!</definedName>
    <definedName name="EUR_31.03." localSheetId="15">#REF!</definedName>
    <definedName name="EUR_31.03." localSheetId="25">#REF!</definedName>
    <definedName name="EUR_31.03." localSheetId="24">#REF!</definedName>
    <definedName name="EUR_31.03." localSheetId="19">#REF!</definedName>
    <definedName name="EUR_31.03." localSheetId="43">#REF!</definedName>
    <definedName name="EUR_31.03." localSheetId="27">#REF!</definedName>
    <definedName name="EUR_31.03." localSheetId="26">#REF!</definedName>
    <definedName name="EUR_31.03." localSheetId="9">#REF!</definedName>
    <definedName name="EUR_31.03." localSheetId="10">#REF!</definedName>
    <definedName name="EUR_31.03." localSheetId="8">#REF!</definedName>
    <definedName name="EUR_31.03." localSheetId="11">#REF!</definedName>
    <definedName name="EUR_31.03." localSheetId="12">#REF!</definedName>
    <definedName name="EUR_31.03." localSheetId="33">#REF!</definedName>
    <definedName name="EUR_31.03." localSheetId="30">#REF!</definedName>
    <definedName name="EUR_31.03." localSheetId="42">#REF!</definedName>
    <definedName name="EUR_31.03.">#REF!</definedName>
    <definedName name="EUR_4.kv." localSheetId="34">#REF!</definedName>
    <definedName name="EUR_4.kv." localSheetId="17">#REF!</definedName>
    <definedName name="EUR_4.kv." localSheetId="20">#REF!</definedName>
    <definedName name="EUR_4.kv." localSheetId="18">#REF!</definedName>
    <definedName name="EUR_4.kv." localSheetId="13">#REF!</definedName>
    <definedName name="EUR_4.kv." localSheetId="14">#REF!</definedName>
    <definedName name="EUR_4.kv." localSheetId="29">#REF!</definedName>
    <definedName name="EUR_4.kv." localSheetId="28">#REF!</definedName>
    <definedName name="EUR_4.kv." localSheetId="22">#REF!</definedName>
    <definedName name="EUR_4.kv." localSheetId="31">#REF!</definedName>
    <definedName name="EUR_4.kv." localSheetId="45">#REF!</definedName>
    <definedName name="EUR_4.kv." localSheetId="4">#REF!</definedName>
    <definedName name="EUR_4.kv." localSheetId="5">#REF!</definedName>
    <definedName name="EUR_4.kv." localSheetId="6">#REF!</definedName>
    <definedName name="EUR_4.kv." localSheetId="7">#REF!</definedName>
    <definedName name="EUR_4.kv." localSheetId="16">#REF!</definedName>
    <definedName name="EUR_4.kv." localSheetId="15">#REF!</definedName>
    <definedName name="EUR_4.kv." localSheetId="25">#REF!</definedName>
    <definedName name="EUR_4.kv." localSheetId="24">#REF!</definedName>
    <definedName name="EUR_4.kv." localSheetId="19">#REF!</definedName>
    <definedName name="EUR_4.kv." localSheetId="43">#REF!</definedName>
    <definedName name="EUR_4.kv." localSheetId="27">#REF!</definedName>
    <definedName name="EUR_4.kv." localSheetId="26">#REF!</definedName>
    <definedName name="EUR_4.kv." localSheetId="9">#REF!</definedName>
    <definedName name="EUR_4.kv." localSheetId="10">#REF!</definedName>
    <definedName name="EUR_4.kv." localSheetId="8">#REF!</definedName>
    <definedName name="EUR_4.kv." localSheetId="11">#REF!</definedName>
    <definedName name="EUR_4.kv." localSheetId="12">#REF!</definedName>
    <definedName name="EUR_4.kv." localSheetId="33">#REF!</definedName>
    <definedName name="EUR_4.kv." localSheetId="30">#REF!</definedName>
    <definedName name="EUR_4.kv." localSheetId="42">#REF!</definedName>
    <definedName name="EUR_4.kv.">#REF!</definedName>
    <definedName name="EUR_Primo" localSheetId="34">#REF!</definedName>
    <definedName name="EUR_Primo" localSheetId="17">#REF!</definedName>
    <definedName name="EUR_Primo" localSheetId="20">#REF!</definedName>
    <definedName name="EUR_Primo" localSheetId="18">#REF!</definedName>
    <definedName name="EUR_Primo" localSheetId="13">#REF!</definedName>
    <definedName name="EUR_Primo" localSheetId="14">#REF!</definedName>
    <definedName name="EUR_Primo" localSheetId="29">#REF!</definedName>
    <definedName name="EUR_Primo" localSheetId="28">#REF!</definedName>
    <definedName name="EUR_Primo" localSheetId="22">#REF!</definedName>
    <definedName name="EUR_Primo" localSheetId="31">#REF!</definedName>
    <definedName name="EUR_Primo" localSheetId="45">#REF!</definedName>
    <definedName name="EUR_Primo" localSheetId="4">#REF!</definedName>
    <definedName name="EUR_Primo" localSheetId="5">#REF!</definedName>
    <definedName name="EUR_Primo" localSheetId="6">#REF!</definedName>
    <definedName name="EUR_Primo" localSheetId="7">#REF!</definedName>
    <definedName name="EUR_Primo" localSheetId="16">#REF!</definedName>
    <definedName name="EUR_Primo" localSheetId="15">#REF!</definedName>
    <definedName name="EUR_Primo" localSheetId="25">#REF!</definedName>
    <definedName name="EUR_Primo" localSheetId="24">#REF!</definedName>
    <definedName name="EUR_Primo" localSheetId="19">#REF!</definedName>
    <definedName name="EUR_Primo" localSheetId="43">#REF!</definedName>
    <definedName name="EUR_Primo" localSheetId="27">#REF!</definedName>
    <definedName name="EUR_Primo" localSheetId="26">#REF!</definedName>
    <definedName name="EUR_Primo" localSheetId="9">#REF!</definedName>
    <definedName name="EUR_Primo" localSheetId="10">#REF!</definedName>
    <definedName name="EUR_Primo" localSheetId="8">#REF!</definedName>
    <definedName name="EUR_Primo" localSheetId="11">#REF!</definedName>
    <definedName name="EUR_Primo" localSheetId="12">#REF!</definedName>
    <definedName name="EUR_Primo" localSheetId="33">#REF!</definedName>
    <definedName name="EUR_Primo" localSheetId="30">#REF!</definedName>
    <definedName name="EUR_Primo" localSheetId="42">#REF!</definedName>
    <definedName name="EUR_Primo">#REF!</definedName>
    <definedName name="EUR_Ultimo" localSheetId="34">#REF!</definedName>
    <definedName name="EUR_Ultimo" localSheetId="17">#REF!</definedName>
    <definedName name="EUR_Ultimo" localSheetId="20">#REF!</definedName>
    <definedName name="EUR_Ultimo" localSheetId="18">#REF!</definedName>
    <definedName name="EUR_Ultimo" localSheetId="13">#REF!</definedName>
    <definedName name="EUR_Ultimo" localSheetId="14">#REF!</definedName>
    <definedName name="EUR_Ultimo" localSheetId="29">#REF!</definedName>
    <definedName name="EUR_Ultimo" localSheetId="28">#REF!</definedName>
    <definedName name="EUR_Ultimo" localSheetId="22">#REF!</definedName>
    <definedName name="EUR_Ultimo" localSheetId="31">#REF!</definedName>
    <definedName name="EUR_Ultimo" localSheetId="45">#REF!</definedName>
    <definedName name="EUR_Ultimo" localSheetId="4">#REF!</definedName>
    <definedName name="EUR_Ultimo" localSheetId="5">#REF!</definedName>
    <definedName name="EUR_Ultimo" localSheetId="6">#REF!</definedName>
    <definedName name="EUR_Ultimo" localSheetId="7">#REF!</definedName>
    <definedName name="EUR_Ultimo" localSheetId="16">#REF!</definedName>
    <definedName name="EUR_Ultimo" localSheetId="15">#REF!</definedName>
    <definedName name="EUR_Ultimo" localSheetId="25">#REF!</definedName>
    <definedName name="EUR_Ultimo" localSheetId="24">#REF!</definedName>
    <definedName name="EUR_Ultimo" localSheetId="19">#REF!</definedName>
    <definedName name="EUR_Ultimo" localSheetId="43">#REF!</definedName>
    <definedName name="EUR_Ultimo" localSheetId="27">#REF!</definedName>
    <definedName name="EUR_Ultimo" localSheetId="26">#REF!</definedName>
    <definedName name="EUR_Ultimo" localSheetId="9">#REF!</definedName>
    <definedName name="EUR_Ultimo" localSheetId="10">#REF!</definedName>
    <definedName name="EUR_Ultimo" localSheetId="8">#REF!</definedName>
    <definedName name="EUR_Ultimo" localSheetId="11">#REF!</definedName>
    <definedName name="EUR_Ultimo" localSheetId="12">#REF!</definedName>
    <definedName name="EUR_Ultimo" localSheetId="33">#REF!</definedName>
    <definedName name="EUR_Ultimo" localSheetId="30">#REF!</definedName>
    <definedName name="EUR_Ultimo" localSheetId="42">#REF!</definedName>
    <definedName name="EUR_Ultimo">#REF!</definedName>
    <definedName name="euro" localSheetId="34">'[75]KF 97-01'!$Q$39</definedName>
    <definedName name="euro" localSheetId="29">'[75]KF 97-01'!$Q$39</definedName>
    <definedName name="euro" localSheetId="28">'[75]KF 97-01'!$Q$39</definedName>
    <definedName name="euro" localSheetId="31">'[75]KF 97-01'!$Q$39</definedName>
    <definedName name="euro" localSheetId="45">'[76]KF 97-01'!$Q$39</definedName>
    <definedName name="euro" localSheetId="25">'[75]KF 97-01'!$Q$39</definedName>
    <definedName name="euro" localSheetId="24">'[75]KF 97-01'!$Q$39</definedName>
    <definedName name="euro" localSheetId="43">'[77]KF 97-01'!$Q$39</definedName>
    <definedName name="euro" localSheetId="27">'[75]KF 97-01'!$Q$39</definedName>
    <definedName name="euro" localSheetId="26">'[75]KF 97-01'!$Q$39</definedName>
    <definedName name="euro" localSheetId="9">'[78]KF 97-01'!$Q$39</definedName>
    <definedName name="euro" localSheetId="10">'[78]KF 97-01'!$Q$39</definedName>
    <definedName name="euro" localSheetId="8">'[79]KF 97-01'!$Q$39</definedName>
    <definedName name="euro" localSheetId="30">'[75]KF 97-01'!$Q$39</definedName>
    <definedName name="euro" localSheetId="42">'[75]KF 97-01'!$Q$39</definedName>
    <definedName name="euro">'[80]KF 97-01'!$Q$39</definedName>
    <definedName name="Euro01" localSheetId="34">[38]Valutakurser!$F$8</definedName>
    <definedName name="Euro01" localSheetId="29">[38]Valutakurser!$F$8</definedName>
    <definedName name="Euro01" localSheetId="28">[38]Valutakurser!$F$8</definedName>
    <definedName name="Euro01" localSheetId="31">[38]Valutakurser!$F$8</definedName>
    <definedName name="Euro01" localSheetId="45">[39]Valutakurser!$F$8</definedName>
    <definedName name="Euro01" localSheetId="25">[38]Valutakurser!$F$8</definedName>
    <definedName name="Euro01" localSheetId="24">[38]Valutakurser!$F$8</definedName>
    <definedName name="Euro01" localSheetId="43">[40]Valutakurser!$F$8</definedName>
    <definedName name="Euro01" localSheetId="27">[38]Valutakurser!$F$8</definedName>
    <definedName name="Euro01" localSheetId="26">[38]Valutakurser!$F$8</definedName>
    <definedName name="Euro01" localSheetId="9">[41]Valutakurser!$F$8</definedName>
    <definedName name="Euro01" localSheetId="10">[41]Valutakurser!$F$8</definedName>
    <definedName name="Euro01" localSheetId="8">[42]Valutakurser!$F$8</definedName>
    <definedName name="Euro01" localSheetId="30">[38]Valutakurser!$F$8</definedName>
    <definedName name="Euro01" localSheetId="42">[38]Valutakurser!$F$8</definedName>
    <definedName name="Euro01">[43]Valutakurser!$F$8</definedName>
    <definedName name="Euro02" localSheetId="34">[38]Valutakurser!$G$8</definedName>
    <definedName name="Euro02" localSheetId="29">[38]Valutakurser!$G$8</definedName>
    <definedName name="Euro02" localSheetId="28">[38]Valutakurser!$G$8</definedName>
    <definedName name="Euro02" localSheetId="31">[38]Valutakurser!$G$8</definedName>
    <definedName name="Euro02" localSheetId="45">[39]Valutakurser!$G$8</definedName>
    <definedName name="Euro02" localSheetId="25">[38]Valutakurser!$G$8</definedName>
    <definedName name="Euro02" localSheetId="24">[38]Valutakurser!$G$8</definedName>
    <definedName name="Euro02" localSheetId="43">[40]Valutakurser!$G$8</definedName>
    <definedName name="Euro02" localSheetId="27">[38]Valutakurser!$G$8</definedName>
    <definedName name="Euro02" localSheetId="26">[38]Valutakurser!$G$8</definedName>
    <definedName name="Euro02" localSheetId="9">[41]Valutakurser!$G$8</definedName>
    <definedName name="Euro02" localSheetId="10">[41]Valutakurser!$G$8</definedName>
    <definedName name="Euro02" localSheetId="8">[42]Valutakurser!$G$8</definedName>
    <definedName name="Euro02" localSheetId="30">[38]Valutakurser!$G$8</definedName>
    <definedName name="Euro02" localSheetId="42">[38]Valutakurser!$G$8</definedName>
    <definedName name="Euro02">[43]Valutakurser!$G$8</definedName>
    <definedName name="Euro03" localSheetId="34">[38]Valutakurser!$H$8</definedName>
    <definedName name="Euro03" localSheetId="29">[38]Valutakurser!$H$8</definedName>
    <definedName name="Euro03" localSheetId="28">[38]Valutakurser!$H$8</definedName>
    <definedName name="Euro03" localSheetId="31">[38]Valutakurser!$H$8</definedName>
    <definedName name="Euro03" localSheetId="45">[39]Valutakurser!$H$8</definedName>
    <definedName name="Euro03" localSheetId="25">[38]Valutakurser!$H$8</definedName>
    <definedName name="Euro03" localSheetId="24">[38]Valutakurser!$H$8</definedName>
    <definedName name="Euro03" localSheetId="43">[40]Valutakurser!$H$8</definedName>
    <definedName name="Euro03" localSheetId="27">[38]Valutakurser!$H$8</definedName>
    <definedName name="Euro03" localSheetId="26">[38]Valutakurser!$H$8</definedName>
    <definedName name="Euro03" localSheetId="9">[41]Valutakurser!$H$8</definedName>
    <definedName name="Euro03" localSheetId="10">[41]Valutakurser!$H$8</definedName>
    <definedName name="Euro03" localSheetId="8">[42]Valutakurser!$H$8</definedName>
    <definedName name="Euro03" localSheetId="30">[38]Valutakurser!$H$8</definedName>
    <definedName name="Euro03" localSheetId="42">[38]Valutakurser!$H$8</definedName>
    <definedName name="Euro03">[43]Valutakurser!$H$8</definedName>
    <definedName name="Euro04" localSheetId="34">[38]Valutakurser!$I$8</definedName>
    <definedName name="Euro04" localSheetId="29">[38]Valutakurser!$I$8</definedName>
    <definedName name="Euro04" localSheetId="28">[38]Valutakurser!$I$8</definedName>
    <definedName name="Euro04" localSheetId="31">[38]Valutakurser!$I$8</definedName>
    <definedName name="Euro04" localSheetId="45">[39]Valutakurser!$I$8</definedName>
    <definedName name="Euro04" localSheetId="25">[38]Valutakurser!$I$8</definedName>
    <definedName name="Euro04" localSheetId="24">[38]Valutakurser!$I$8</definedName>
    <definedName name="Euro04" localSheetId="43">[40]Valutakurser!$I$8</definedName>
    <definedName name="Euro04" localSheetId="27">[38]Valutakurser!$I$8</definedName>
    <definedName name="Euro04" localSheetId="26">[38]Valutakurser!$I$8</definedName>
    <definedName name="Euro04" localSheetId="9">[41]Valutakurser!$I$8</definedName>
    <definedName name="Euro04" localSheetId="10">[41]Valutakurser!$I$8</definedName>
    <definedName name="Euro04" localSheetId="8">[42]Valutakurser!$I$8</definedName>
    <definedName name="Euro04" localSheetId="30">[38]Valutakurser!$I$8</definedName>
    <definedName name="Euro04" localSheetId="42">[38]Valutakurser!$I$8</definedName>
    <definedName name="Euro04">[43]Valutakurser!$I$8</definedName>
    <definedName name="Euro05" localSheetId="34">[38]Valutakurser!$J$8</definedName>
    <definedName name="Euro05" localSheetId="29">[38]Valutakurser!$J$8</definedName>
    <definedName name="Euro05" localSheetId="28">[38]Valutakurser!$J$8</definedName>
    <definedName name="Euro05" localSheetId="31">[38]Valutakurser!$J$8</definedName>
    <definedName name="Euro05" localSheetId="45">[39]Valutakurser!$J$8</definedName>
    <definedName name="Euro05" localSheetId="25">[38]Valutakurser!$J$8</definedName>
    <definedName name="Euro05" localSheetId="24">[38]Valutakurser!$J$8</definedName>
    <definedName name="Euro05" localSheetId="43">[40]Valutakurser!$J$8</definedName>
    <definedName name="Euro05" localSheetId="27">[38]Valutakurser!$J$8</definedName>
    <definedName name="Euro05" localSheetId="26">[38]Valutakurser!$J$8</definedName>
    <definedName name="Euro05" localSheetId="9">[41]Valutakurser!$J$8</definedName>
    <definedName name="Euro05" localSheetId="10">[41]Valutakurser!$J$8</definedName>
    <definedName name="Euro05" localSheetId="8">[42]Valutakurser!$J$8</definedName>
    <definedName name="Euro05" localSheetId="30">[38]Valutakurser!$J$8</definedName>
    <definedName name="Euro05" localSheetId="42">[38]Valutakurser!$J$8</definedName>
    <definedName name="Euro05">[43]Valutakurser!$J$8</definedName>
    <definedName name="Euro06" localSheetId="34">[38]Valutakurser!$K$8</definedName>
    <definedName name="Euro06" localSheetId="29">[38]Valutakurser!$K$8</definedName>
    <definedName name="Euro06" localSheetId="28">[38]Valutakurser!$K$8</definedName>
    <definedName name="Euro06" localSheetId="31">[38]Valutakurser!$K$8</definedName>
    <definedName name="Euro06" localSheetId="45">[39]Valutakurser!$K$8</definedName>
    <definedName name="Euro06" localSheetId="25">[38]Valutakurser!$K$8</definedName>
    <definedName name="Euro06" localSheetId="24">[38]Valutakurser!$K$8</definedName>
    <definedName name="Euro06" localSheetId="43">[40]Valutakurser!$K$8</definedName>
    <definedName name="Euro06" localSheetId="27">[38]Valutakurser!$K$8</definedName>
    <definedName name="Euro06" localSheetId="26">[38]Valutakurser!$K$8</definedName>
    <definedName name="Euro06" localSheetId="9">[41]Valutakurser!$K$8</definedName>
    <definedName name="Euro06" localSheetId="10">[41]Valutakurser!$K$8</definedName>
    <definedName name="Euro06" localSheetId="8">[42]Valutakurser!$K$8</definedName>
    <definedName name="Euro06" localSheetId="30">[38]Valutakurser!$K$8</definedName>
    <definedName name="Euro06" localSheetId="42">[38]Valutakurser!$K$8</definedName>
    <definedName name="Euro06">[43]Valutakurser!$K$8</definedName>
    <definedName name="Euro07" localSheetId="34">[38]Valutakurser!$L$8</definedName>
    <definedName name="Euro07" localSheetId="29">[38]Valutakurser!$L$8</definedName>
    <definedName name="Euro07" localSheetId="28">[38]Valutakurser!$L$8</definedName>
    <definedName name="Euro07" localSheetId="31">[38]Valutakurser!$L$8</definedName>
    <definedName name="Euro07" localSheetId="45">[39]Valutakurser!$L$8</definedName>
    <definedName name="Euro07" localSheetId="25">[38]Valutakurser!$L$8</definedName>
    <definedName name="Euro07" localSheetId="24">[38]Valutakurser!$L$8</definedName>
    <definedName name="Euro07" localSheetId="43">[40]Valutakurser!$L$8</definedName>
    <definedName name="Euro07" localSheetId="27">[38]Valutakurser!$L$8</definedName>
    <definedName name="Euro07" localSheetId="26">[38]Valutakurser!$L$8</definedName>
    <definedName name="Euro07" localSheetId="9">[41]Valutakurser!$L$8</definedName>
    <definedName name="Euro07" localSheetId="10">[41]Valutakurser!$L$8</definedName>
    <definedName name="Euro07" localSheetId="8">[42]Valutakurser!$L$8</definedName>
    <definedName name="Euro07" localSheetId="30">[38]Valutakurser!$L$8</definedName>
    <definedName name="Euro07" localSheetId="42">[38]Valutakurser!$L$8</definedName>
    <definedName name="Euro07">[43]Valutakurser!$L$8</definedName>
    <definedName name="Euro08" localSheetId="34">[38]Valutakurser!$M$8</definedName>
    <definedName name="Euro08" localSheetId="29">[38]Valutakurser!$M$8</definedName>
    <definedName name="Euro08" localSheetId="28">[38]Valutakurser!$M$8</definedName>
    <definedName name="Euro08" localSheetId="31">[38]Valutakurser!$M$8</definedName>
    <definedName name="Euro08" localSheetId="45">[39]Valutakurser!$M$8</definedName>
    <definedName name="Euro08" localSheetId="25">[38]Valutakurser!$M$8</definedName>
    <definedName name="Euro08" localSheetId="24">[38]Valutakurser!$M$8</definedName>
    <definedName name="Euro08" localSheetId="43">[40]Valutakurser!$M$8</definedName>
    <definedName name="Euro08" localSheetId="27">[38]Valutakurser!$M$8</definedName>
    <definedName name="Euro08" localSheetId="26">[38]Valutakurser!$M$8</definedName>
    <definedName name="Euro08" localSheetId="9">[41]Valutakurser!$M$8</definedName>
    <definedName name="Euro08" localSheetId="10">[41]Valutakurser!$M$8</definedName>
    <definedName name="Euro08" localSheetId="8">[42]Valutakurser!$M$8</definedName>
    <definedName name="Euro08" localSheetId="30">[38]Valutakurser!$M$8</definedName>
    <definedName name="Euro08" localSheetId="42">[38]Valutakurser!$M$8</definedName>
    <definedName name="Euro08">[43]Valutakurser!$M$8</definedName>
    <definedName name="Euro09" localSheetId="34">[38]Valutakurser!$N$8</definedName>
    <definedName name="Euro09" localSheetId="29">[38]Valutakurser!$N$8</definedName>
    <definedName name="Euro09" localSheetId="28">[38]Valutakurser!$N$8</definedName>
    <definedName name="Euro09" localSheetId="31">[38]Valutakurser!$N$8</definedName>
    <definedName name="Euro09" localSheetId="45">[39]Valutakurser!$N$8</definedName>
    <definedName name="Euro09" localSheetId="25">[38]Valutakurser!$N$8</definedName>
    <definedName name="Euro09" localSheetId="24">[38]Valutakurser!$N$8</definedName>
    <definedName name="Euro09" localSheetId="43">[40]Valutakurser!$N$8</definedName>
    <definedName name="Euro09" localSheetId="27">[38]Valutakurser!$N$8</definedName>
    <definedName name="Euro09" localSheetId="26">[38]Valutakurser!$N$8</definedName>
    <definedName name="Euro09" localSheetId="9">[41]Valutakurser!$N$8</definedName>
    <definedName name="Euro09" localSheetId="10">[41]Valutakurser!$N$8</definedName>
    <definedName name="Euro09" localSheetId="8">[42]Valutakurser!$N$8</definedName>
    <definedName name="Euro09" localSheetId="30">[38]Valutakurser!$N$8</definedName>
    <definedName name="Euro09" localSheetId="42">[38]Valutakurser!$N$8</definedName>
    <definedName name="Euro09">[43]Valutakurser!$N$8</definedName>
    <definedName name="Euro10" localSheetId="34">[38]Valutakurser!$O$8</definedName>
    <definedName name="Euro10" localSheetId="29">[38]Valutakurser!$O$8</definedName>
    <definedName name="Euro10" localSheetId="28">[38]Valutakurser!$O$8</definedName>
    <definedName name="Euro10" localSheetId="31">[38]Valutakurser!$O$8</definedName>
    <definedName name="Euro10" localSheetId="45">[39]Valutakurser!$O$8</definedName>
    <definedName name="Euro10" localSheetId="25">[38]Valutakurser!$O$8</definedName>
    <definedName name="Euro10" localSheetId="24">[38]Valutakurser!$O$8</definedName>
    <definedName name="Euro10" localSheetId="43">[40]Valutakurser!$O$8</definedName>
    <definedName name="Euro10" localSheetId="27">[38]Valutakurser!$O$8</definedName>
    <definedName name="Euro10" localSheetId="26">[38]Valutakurser!$O$8</definedName>
    <definedName name="Euro10" localSheetId="9">[41]Valutakurser!$O$8</definedName>
    <definedName name="Euro10" localSheetId="10">[41]Valutakurser!$O$8</definedName>
    <definedName name="Euro10" localSheetId="8">[42]Valutakurser!$O$8</definedName>
    <definedName name="Euro10" localSheetId="30">[38]Valutakurser!$O$8</definedName>
    <definedName name="Euro10" localSheetId="42">[38]Valutakurser!$O$8</definedName>
    <definedName name="Euro10">[43]Valutakurser!$O$8</definedName>
    <definedName name="Euro11" localSheetId="34">[38]Valutakurser!$P$8</definedName>
    <definedName name="Euro11" localSheetId="29">[38]Valutakurser!$P$8</definedName>
    <definedName name="Euro11" localSheetId="28">[38]Valutakurser!$P$8</definedName>
    <definedName name="Euro11" localSheetId="31">[38]Valutakurser!$P$8</definedName>
    <definedName name="Euro11" localSheetId="45">[39]Valutakurser!$P$8</definedName>
    <definedName name="Euro11" localSheetId="25">[38]Valutakurser!$P$8</definedName>
    <definedName name="Euro11" localSheetId="24">[38]Valutakurser!$P$8</definedName>
    <definedName name="Euro11" localSheetId="43">[40]Valutakurser!$P$8</definedName>
    <definedName name="Euro11" localSheetId="27">[38]Valutakurser!$P$8</definedName>
    <definedName name="Euro11" localSheetId="26">[38]Valutakurser!$P$8</definedName>
    <definedName name="Euro11" localSheetId="9">[41]Valutakurser!$P$8</definedName>
    <definedName name="Euro11" localSheetId="10">[41]Valutakurser!$P$8</definedName>
    <definedName name="Euro11" localSheetId="8">[42]Valutakurser!$P$8</definedName>
    <definedName name="Euro11" localSheetId="30">[38]Valutakurser!$P$8</definedName>
    <definedName name="Euro11" localSheetId="42">[38]Valutakurser!$P$8</definedName>
    <definedName name="Euro11">[43]Valutakurser!$P$8</definedName>
    <definedName name="Euro12" localSheetId="34">[38]Valutakurser!$Q$8</definedName>
    <definedName name="Euro12" localSheetId="29">[38]Valutakurser!$Q$8</definedName>
    <definedName name="Euro12" localSheetId="28">[38]Valutakurser!$Q$8</definedName>
    <definedName name="Euro12" localSheetId="31">[38]Valutakurser!$Q$8</definedName>
    <definedName name="Euro12" localSheetId="45">[39]Valutakurser!$Q$8</definedName>
    <definedName name="Euro12" localSheetId="25">[38]Valutakurser!$Q$8</definedName>
    <definedName name="Euro12" localSheetId="24">[38]Valutakurser!$Q$8</definedName>
    <definedName name="Euro12" localSheetId="43">[40]Valutakurser!$Q$8</definedName>
    <definedName name="Euro12" localSheetId="27">[38]Valutakurser!$Q$8</definedName>
    <definedName name="Euro12" localSheetId="26">[38]Valutakurser!$Q$8</definedName>
    <definedName name="Euro12" localSheetId="9">[41]Valutakurser!$Q$8</definedName>
    <definedName name="Euro12" localSheetId="10">[41]Valutakurser!$Q$8</definedName>
    <definedName name="Euro12" localSheetId="8">[42]Valutakurser!$Q$8</definedName>
    <definedName name="Euro12" localSheetId="30">[38]Valutakurser!$Q$8</definedName>
    <definedName name="Euro12" localSheetId="42">[38]Valutakurser!$Q$8</definedName>
    <definedName name="Euro12">[43]Valutakurser!$Q$8</definedName>
    <definedName name="EuroBeregnet" localSheetId="34">[38]Investment_assets!$C$47:$AX$55</definedName>
    <definedName name="EuroBeregnet" localSheetId="29">[38]Investment_assets!$C$47:$AX$55</definedName>
    <definedName name="EuroBeregnet" localSheetId="28">[38]Investment_assets!$C$47:$AX$55</definedName>
    <definedName name="EuroBeregnet" localSheetId="31">[38]Investment_assets!$C$47:$AX$55</definedName>
    <definedName name="EuroBeregnet" localSheetId="45">[39]Investment_assets!$C$47:$AX$55</definedName>
    <definedName name="EuroBeregnet" localSheetId="25">[38]Investment_assets!$C$47:$AX$55</definedName>
    <definedName name="EuroBeregnet" localSheetId="24">[38]Investment_assets!$C$47:$AX$55</definedName>
    <definedName name="EuroBeregnet" localSheetId="43">[40]Investment_assets!$C$47:$AX$55</definedName>
    <definedName name="EuroBeregnet" localSheetId="27">[38]Investment_assets!$C$47:$AX$55</definedName>
    <definedName name="EuroBeregnet" localSheetId="26">[38]Investment_assets!$C$47:$AX$55</definedName>
    <definedName name="EuroBeregnet" localSheetId="9">[41]Investment_assets!$C$47:$AX$55</definedName>
    <definedName name="EuroBeregnet" localSheetId="10">[41]Investment_assets!$C$47:$AX$55</definedName>
    <definedName name="EuroBeregnet" localSheetId="8">[42]Investment_assets!$C$47:$AX$55</definedName>
    <definedName name="EuroBeregnet" localSheetId="30">[38]Investment_assets!$C$47:$AX$55</definedName>
    <definedName name="EuroBeregnet" localSheetId="42">[38]Investment_assets!$C$47:$AX$55</definedName>
    <definedName name="EuroBeregnet">[43]Investment_assets!$C$47:$AX$55</definedName>
    <definedName name="EuroKurs1" localSheetId="34">[38]HelpSheet!$G$21</definedName>
    <definedName name="EuroKurs1" localSheetId="29">[38]HelpSheet!$G$21</definedName>
    <definedName name="EuroKurs1" localSheetId="28">[38]HelpSheet!$G$21</definedName>
    <definedName name="EuroKurs1" localSheetId="31">[38]HelpSheet!$G$21</definedName>
    <definedName name="EuroKurs1" localSheetId="45">[39]HelpSheet!$G$21</definedName>
    <definedName name="EuroKurs1" localSheetId="25">[38]HelpSheet!$G$21</definedName>
    <definedName name="EuroKurs1" localSheetId="24">[38]HelpSheet!$G$21</definedName>
    <definedName name="EuroKurs1" localSheetId="43">[40]HelpSheet!$G$21</definedName>
    <definedName name="EuroKurs1" localSheetId="27">[38]HelpSheet!$G$21</definedName>
    <definedName name="EuroKurs1" localSheetId="26">[38]HelpSheet!$G$21</definedName>
    <definedName name="EuroKurs1" localSheetId="9">[41]HelpSheet!$G$21</definedName>
    <definedName name="EuroKurs1" localSheetId="10">[41]HelpSheet!$G$21</definedName>
    <definedName name="EuroKurs1" localSheetId="8">[42]HelpSheet!$G$21</definedName>
    <definedName name="EuroKurs1" localSheetId="30">[38]HelpSheet!$G$21</definedName>
    <definedName name="EuroKurs1" localSheetId="42">[38]HelpSheet!$G$21</definedName>
    <definedName name="EuroKurs1">[43]HelpSheet!$G$21</definedName>
    <definedName name="EuroKurs2" localSheetId="34">[38]HelpSheet!$G$23</definedName>
    <definedName name="EuroKurs2" localSheetId="29">[38]HelpSheet!$G$23</definedName>
    <definedName name="EuroKurs2" localSheetId="28">[38]HelpSheet!$G$23</definedName>
    <definedName name="EuroKurs2" localSheetId="31">[38]HelpSheet!$G$23</definedName>
    <definedName name="EuroKurs2" localSheetId="45">[39]HelpSheet!$G$23</definedName>
    <definedName name="EuroKurs2" localSheetId="25">[38]HelpSheet!$G$23</definedName>
    <definedName name="EuroKurs2" localSheetId="24">[38]HelpSheet!$G$23</definedName>
    <definedName name="EuroKurs2" localSheetId="43">[40]HelpSheet!$G$23</definedName>
    <definedName name="EuroKurs2" localSheetId="27">[38]HelpSheet!$G$23</definedName>
    <definedName name="EuroKurs2" localSheetId="26">[38]HelpSheet!$G$23</definedName>
    <definedName name="EuroKurs2" localSheetId="9">[41]HelpSheet!$G$23</definedName>
    <definedName name="EuroKurs2" localSheetId="10">[41]HelpSheet!$G$23</definedName>
    <definedName name="EuroKurs2" localSheetId="8">[42]HelpSheet!$G$23</definedName>
    <definedName name="EuroKurs2" localSheetId="30">[38]HelpSheet!$G$23</definedName>
    <definedName name="EuroKurs2" localSheetId="42">[38]HelpSheet!$G$23</definedName>
    <definedName name="EuroKurs2">[43]HelpSheet!$G$23</definedName>
    <definedName name="EuroKurs3" localSheetId="34">[38]HelpSheet!$G$25</definedName>
    <definedName name="EuroKurs3" localSheetId="29">[38]HelpSheet!$G$25</definedName>
    <definedName name="EuroKurs3" localSheetId="28">[38]HelpSheet!$G$25</definedName>
    <definedName name="EuroKurs3" localSheetId="31">[38]HelpSheet!$G$25</definedName>
    <definedName name="EuroKurs3" localSheetId="45">[39]HelpSheet!$G$25</definedName>
    <definedName name="EuroKurs3" localSheetId="25">[38]HelpSheet!$G$25</definedName>
    <definedName name="EuroKurs3" localSheetId="24">[38]HelpSheet!$G$25</definedName>
    <definedName name="EuroKurs3" localSheetId="43">[40]HelpSheet!$G$25</definedName>
    <definedName name="EuroKurs3" localSheetId="27">[38]HelpSheet!$G$25</definedName>
    <definedName name="EuroKurs3" localSheetId="26">[38]HelpSheet!$G$25</definedName>
    <definedName name="EuroKurs3" localSheetId="9">[41]HelpSheet!$G$25</definedName>
    <definedName name="EuroKurs3" localSheetId="10">[41]HelpSheet!$G$25</definedName>
    <definedName name="EuroKurs3" localSheetId="8">[42]HelpSheet!$G$25</definedName>
    <definedName name="EuroKurs3" localSheetId="30">[38]HelpSheet!$G$25</definedName>
    <definedName name="EuroKurs3" localSheetId="42">[38]HelpSheet!$G$25</definedName>
    <definedName name="EuroKurs3">[43]HelpSheet!$G$25</definedName>
    <definedName name="EuroLastYear" localSheetId="34">[38]Valutakurser!$E$8</definedName>
    <definedName name="EuroLastYear" localSheetId="29">[38]Valutakurser!$E$8</definedName>
    <definedName name="EuroLastYear" localSheetId="28">[38]Valutakurser!$E$8</definedName>
    <definedName name="EuroLastYear" localSheetId="31">[38]Valutakurser!$E$8</definedName>
    <definedName name="EuroLastYear" localSheetId="45">[39]Valutakurser!$E$8</definedName>
    <definedName name="EuroLastYear" localSheetId="25">[38]Valutakurser!$E$8</definedName>
    <definedName name="EuroLastYear" localSheetId="24">[38]Valutakurser!$E$8</definedName>
    <definedName name="EuroLastYear" localSheetId="43">[40]Valutakurser!$E$8</definedName>
    <definedName name="EuroLastYear" localSheetId="27">[38]Valutakurser!$E$8</definedName>
    <definedName name="EuroLastYear" localSheetId="26">[38]Valutakurser!$E$8</definedName>
    <definedName name="EuroLastYear" localSheetId="9">[41]Valutakurser!$E$8</definedName>
    <definedName name="EuroLastYear" localSheetId="10">[41]Valutakurser!$E$8</definedName>
    <definedName name="EuroLastYear" localSheetId="8">[42]Valutakurser!$E$8</definedName>
    <definedName name="EuroLastYear" localSheetId="30">[38]Valutakurser!$E$8</definedName>
    <definedName name="EuroLastYear" localSheetId="42">[38]Valutakurser!$E$8</definedName>
    <definedName name="EuroLastYear">[43]Valutakurser!$E$8</definedName>
    <definedName name="Exch.rate" localSheetId="34">'[81]LTS&amp;L'!$I$5</definedName>
    <definedName name="Exch.rate" localSheetId="29">'[81]LTS&amp;L'!$I$5</definedName>
    <definedName name="Exch.rate" localSheetId="28">'[81]LTS&amp;L'!$I$5</definedName>
    <definedName name="Exch.rate" localSheetId="31">'[81]LTS&amp;L'!$I$5</definedName>
    <definedName name="Exch.rate" localSheetId="45">'[82]LTS&amp;L'!$I$5</definedName>
    <definedName name="Exch.rate" localSheetId="25">'[81]LTS&amp;L'!$I$5</definedName>
    <definedName name="Exch.rate" localSheetId="24">'[81]LTS&amp;L'!$I$5</definedName>
    <definedName name="Exch.rate" localSheetId="43">'[83]LTS&amp;L'!$I$5</definedName>
    <definedName name="Exch.rate" localSheetId="27">'[81]LTS&amp;L'!$I$5</definedName>
    <definedName name="Exch.rate" localSheetId="26">'[81]LTS&amp;L'!$I$5</definedName>
    <definedName name="Exch.rate" localSheetId="9">'[84]LTS&amp;L'!$I$5</definedName>
    <definedName name="Exch.rate" localSheetId="10">'[84]LTS&amp;L'!$I$5</definedName>
    <definedName name="Exch.rate" localSheetId="8">'[85]LTS&amp;L'!$I$5</definedName>
    <definedName name="Exch.rate" localSheetId="30">'[81]LTS&amp;L'!$I$5</definedName>
    <definedName name="Exch.rate" localSheetId="42">'[81]LTS&amp;L'!$I$5</definedName>
    <definedName name="Exch.rate">'[86]LTS&amp;L'!$I$5</definedName>
    <definedName name="exchange" localSheetId="34">#REF!</definedName>
    <definedName name="exchange" localSheetId="17">#REF!</definedName>
    <definedName name="exchange" localSheetId="20">#REF!</definedName>
    <definedName name="exchange" localSheetId="18">#REF!</definedName>
    <definedName name="exchange" localSheetId="13">#REF!</definedName>
    <definedName name="exchange" localSheetId="14">#REF!</definedName>
    <definedName name="exchange" localSheetId="29">#REF!</definedName>
    <definedName name="exchange" localSheetId="28">#REF!</definedName>
    <definedName name="exchange" localSheetId="22">#REF!</definedName>
    <definedName name="exchange" localSheetId="31">#REF!</definedName>
    <definedName name="exchange" localSheetId="45">#REF!</definedName>
    <definedName name="exchange" localSheetId="4">#REF!</definedName>
    <definedName name="exchange" localSheetId="5">#REF!</definedName>
    <definedName name="exchange" localSheetId="6">#REF!</definedName>
    <definedName name="exchange" localSheetId="7">#REF!</definedName>
    <definedName name="exchange" localSheetId="16">#REF!</definedName>
    <definedName name="exchange" localSheetId="15">#REF!</definedName>
    <definedName name="exchange" localSheetId="25">#REF!</definedName>
    <definedName name="exchange" localSheetId="24">#REF!</definedName>
    <definedName name="exchange" localSheetId="19">#REF!</definedName>
    <definedName name="exchange" localSheetId="43">#REF!</definedName>
    <definedName name="exchange" localSheetId="27">#REF!</definedName>
    <definedName name="exchange" localSheetId="26">#REF!</definedName>
    <definedName name="exchange" localSheetId="9">#REF!</definedName>
    <definedName name="exchange" localSheetId="10">#REF!</definedName>
    <definedName name="exchange" localSheetId="8">#REF!</definedName>
    <definedName name="exchange" localSheetId="11">#REF!</definedName>
    <definedName name="exchange" localSheetId="12">#REF!</definedName>
    <definedName name="exchange" localSheetId="33">#REF!</definedName>
    <definedName name="exchange" localSheetId="30">#REF!</definedName>
    <definedName name="exchange" localSheetId="42">#REF!</definedName>
    <definedName name="exchange">#REF!</definedName>
    <definedName name="Exchange_rates_applied" localSheetId="34">#REF!</definedName>
    <definedName name="Exchange_rates_applied" localSheetId="17">#REF!</definedName>
    <definedName name="Exchange_rates_applied" localSheetId="20">#REF!</definedName>
    <definedName name="Exchange_rates_applied" localSheetId="18">#REF!</definedName>
    <definedName name="Exchange_rates_applied" localSheetId="13">#REF!</definedName>
    <definedName name="Exchange_rates_applied" localSheetId="14">#REF!</definedName>
    <definedName name="Exchange_rates_applied" localSheetId="29">#REF!</definedName>
    <definedName name="Exchange_rates_applied" localSheetId="28">#REF!</definedName>
    <definedName name="Exchange_rates_applied" localSheetId="22">#REF!</definedName>
    <definedName name="Exchange_rates_applied" localSheetId="31">#REF!</definedName>
    <definedName name="Exchange_rates_applied" localSheetId="45">#REF!</definedName>
    <definedName name="Exchange_rates_applied" localSheetId="4">#REF!</definedName>
    <definedName name="Exchange_rates_applied" localSheetId="5">#REF!</definedName>
    <definedName name="Exchange_rates_applied" localSheetId="6">#REF!</definedName>
    <definedName name="Exchange_rates_applied" localSheetId="7">#REF!</definedName>
    <definedName name="Exchange_rates_applied" localSheetId="16">#REF!</definedName>
    <definedName name="Exchange_rates_applied" localSheetId="15">#REF!</definedName>
    <definedName name="Exchange_rates_applied" localSheetId="25">#REF!</definedName>
    <definedName name="Exchange_rates_applied" localSheetId="24">#REF!</definedName>
    <definedName name="Exchange_rates_applied" localSheetId="19">#REF!</definedName>
    <definedName name="Exchange_rates_applied" localSheetId="43">#REF!</definedName>
    <definedName name="Exchange_rates_applied" localSheetId="27">#REF!</definedName>
    <definedName name="Exchange_rates_applied" localSheetId="26">#REF!</definedName>
    <definedName name="Exchange_rates_applied" localSheetId="9">#REF!</definedName>
    <definedName name="Exchange_rates_applied" localSheetId="10">#REF!</definedName>
    <definedName name="Exchange_rates_applied" localSheetId="8">#REF!</definedName>
    <definedName name="Exchange_rates_applied" localSheetId="11">#REF!</definedName>
    <definedName name="Exchange_rates_applied" localSheetId="12">#REF!</definedName>
    <definedName name="Exchange_rates_applied" localSheetId="33">#REF!</definedName>
    <definedName name="Exchange_rates_applied" localSheetId="30">#REF!</definedName>
    <definedName name="Exchange_rates_applied" localSheetId="42">#REF!</definedName>
    <definedName name="Exchange_rates_applied">#REF!</definedName>
    <definedName name="_xlnm.Extract" localSheetId="34">#REF!</definedName>
    <definedName name="_xlnm.Extract" localSheetId="17">#REF!</definedName>
    <definedName name="_xlnm.Extract" localSheetId="20">#REF!</definedName>
    <definedName name="_xlnm.Extract" localSheetId="18">#REF!</definedName>
    <definedName name="_xlnm.Extract" localSheetId="13">#REF!</definedName>
    <definedName name="_xlnm.Extract" localSheetId="14">#REF!</definedName>
    <definedName name="_xlnm.Extract" localSheetId="29">#REF!</definedName>
    <definedName name="_xlnm.Extract" localSheetId="28">#REF!</definedName>
    <definedName name="_xlnm.Extract" localSheetId="22">#REF!</definedName>
    <definedName name="_xlnm.Extract" localSheetId="31">#REF!</definedName>
    <definedName name="_xlnm.Extract" localSheetId="45">#REF!</definedName>
    <definedName name="_xlnm.Extract" localSheetId="4">#REF!</definedName>
    <definedName name="_xlnm.Extract" localSheetId="5">#REF!</definedName>
    <definedName name="_xlnm.Extract" localSheetId="6">#REF!</definedName>
    <definedName name="_xlnm.Extract" localSheetId="7">#REF!</definedName>
    <definedName name="_xlnm.Extract" localSheetId="16">#REF!</definedName>
    <definedName name="_xlnm.Extract" localSheetId="15">#REF!</definedName>
    <definedName name="_xlnm.Extract" localSheetId="25">#REF!</definedName>
    <definedName name="_xlnm.Extract" localSheetId="24">#REF!</definedName>
    <definedName name="_xlnm.Extract" localSheetId="19">#REF!</definedName>
    <definedName name="_xlnm.Extract" localSheetId="43">#REF!</definedName>
    <definedName name="_xlnm.Extract" localSheetId="27">#REF!</definedName>
    <definedName name="_xlnm.Extract" localSheetId="26">#REF!</definedName>
    <definedName name="_xlnm.Extract" localSheetId="9">#REF!</definedName>
    <definedName name="_xlnm.Extract" localSheetId="10">#REF!</definedName>
    <definedName name="_xlnm.Extract" localSheetId="8">#REF!</definedName>
    <definedName name="_xlnm.Extract" localSheetId="11">#REF!</definedName>
    <definedName name="_xlnm.Extract" localSheetId="12">#REF!</definedName>
    <definedName name="_xlnm.Extract" localSheetId="33">#REF!</definedName>
    <definedName name="_xlnm.Extract" localSheetId="30">#REF!</definedName>
    <definedName name="_xlnm.Extract" localSheetId="42">#REF!</definedName>
    <definedName name="_xlnm.Extract">#REF!</definedName>
    <definedName name="ff" localSheetId="34">[87]English!$B$162:$I$213</definedName>
    <definedName name="ff" localSheetId="29">[87]English!$B$162:$I$213</definedName>
    <definedName name="ff" localSheetId="28">[87]English!$B$162:$I$213</definedName>
    <definedName name="ff" localSheetId="31">[87]English!$B$162:$I$213</definedName>
    <definedName name="ff" localSheetId="45">[88]English!$B$162:$I$213</definedName>
    <definedName name="ff" localSheetId="25">[87]English!$B$162:$I$213</definedName>
    <definedName name="ff" localSheetId="24">[87]English!$B$162:$I$213</definedName>
    <definedName name="ff" localSheetId="43">[89]English!$B$162:$I$213</definedName>
    <definedName name="ff" localSheetId="27">[87]English!$B$162:$I$213</definedName>
    <definedName name="ff" localSheetId="26">[87]English!$B$162:$I$213</definedName>
    <definedName name="ff" localSheetId="9">[90]English!$B$162:$I$213</definedName>
    <definedName name="ff" localSheetId="10">[90]English!$B$162:$I$213</definedName>
    <definedName name="ff" localSheetId="8">[91]English!$B$162:$I$213</definedName>
    <definedName name="ff" localSheetId="30">[87]English!$B$162:$I$213</definedName>
    <definedName name="ff" localSheetId="42">[87]English!$B$162:$I$213</definedName>
    <definedName name="ff">[92]English!$B$162:$I$213</definedName>
    <definedName name="FI_EURO_V" localSheetId="34">[57]Sheet1!$C$13</definedName>
    <definedName name="FI_EURO_V" localSheetId="29">[57]Sheet1!$C$13</definedName>
    <definedName name="FI_EURO_V" localSheetId="28">[57]Sheet1!$C$13</definedName>
    <definedName name="FI_EURO_V" localSheetId="31">[57]Sheet1!$C$13</definedName>
    <definedName name="FI_EURO_V" localSheetId="45">[58]Sheet1!$C$13</definedName>
    <definedName name="FI_EURO_V" localSheetId="25">[57]Sheet1!$C$13</definedName>
    <definedName name="FI_EURO_V" localSheetId="24">[57]Sheet1!$C$13</definedName>
    <definedName name="FI_EURO_V" localSheetId="43">[59]Sheet1!$C$13</definedName>
    <definedName name="FI_EURO_V" localSheetId="27">[57]Sheet1!$C$13</definedName>
    <definedName name="FI_EURO_V" localSheetId="26">[57]Sheet1!$C$13</definedName>
    <definedName name="FI_EURO_V" localSheetId="9">[60]Sheet1!$C$13</definedName>
    <definedName name="FI_EURO_V" localSheetId="10">[60]Sheet1!$C$13</definedName>
    <definedName name="FI_EURO_V" localSheetId="8">[61]Sheet1!$C$13</definedName>
    <definedName name="FI_EURO_V" localSheetId="30">[57]Sheet1!$C$13</definedName>
    <definedName name="FI_EURO_V" localSheetId="42">[57]Sheet1!$C$13</definedName>
    <definedName name="FI_EURO_V">[62]Sheet1!$C$13</definedName>
    <definedName name="FID" localSheetId="34">#REF!</definedName>
    <definedName name="FID" localSheetId="17">#REF!</definedName>
    <definedName name="FID" localSheetId="20">#REF!</definedName>
    <definedName name="FID" localSheetId="18">#REF!</definedName>
    <definedName name="FID" localSheetId="13">#REF!</definedName>
    <definedName name="FID" localSheetId="14">#REF!</definedName>
    <definedName name="FID" localSheetId="29">#REF!</definedName>
    <definedName name="FID" localSheetId="28">#REF!</definedName>
    <definedName name="FID" localSheetId="22">#REF!</definedName>
    <definedName name="FID" localSheetId="31">#REF!</definedName>
    <definedName name="FID" localSheetId="45">#REF!</definedName>
    <definedName name="FID" localSheetId="4">#REF!</definedName>
    <definedName name="FID" localSheetId="5">#REF!</definedName>
    <definedName name="FID" localSheetId="6">#REF!</definedName>
    <definedName name="FID" localSheetId="7">#REF!</definedName>
    <definedName name="FID" localSheetId="16">#REF!</definedName>
    <definedName name="FID" localSheetId="15">#REF!</definedName>
    <definedName name="FID" localSheetId="25">#REF!</definedName>
    <definedName name="FID" localSheetId="24">#REF!</definedName>
    <definedName name="FID" localSheetId="19">#REF!</definedName>
    <definedName name="FID" localSheetId="43">#REF!</definedName>
    <definedName name="FID" localSheetId="27">#REF!</definedName>
    <definedName name="FID" localSheetId="26">#REF!</definedName>
    <definedName name="FID" localSheetId="9">#REF!</definedName>
    <definedName name="FID" localSheetId="10">#REF!</definedName>
    <definedName name="FID" localSheetId="8">#REF!</definedName>
    <definedName name="FID" localSheetId="11">#REF!</definedName>
    <definedName name="FID" localSheetId="12">#REF!</definedName>
    <definedName name="FID" localSheetId="33">#REF!</definedName>
    <definedName name="FID" localSheetId="30">#REF!</definedName>
    <definedName name="FID" localSheetId="42">#REF!</definedName>
    <definedName name="FID">#REF!</definedName>
    <definedName name="fid_sosi" localSheetId="34">#REF!</definedName>
    <definedName name="fid_sosi" localSheetId="17">#REF!</definedName>
    <definedName name="fid_sosi" localSheetId="20">#REF!</definedName>
    <definedName name="fid_sosi" localSheetId="18">#REF!</definedName>
    <definedName name="fid_sosi" localSheetId="13">#REF!</definedName>
    <definedName name="fid_sosi" localSheetId="14">#REF!</definedName>
    <definedName name="fid_sosi" localSheetId="29">#REF!</definedName>
    <definedName name="fid_sosi" localSheetId="28">#REF!</definedName>
    <definedName name="fid_sosi" localSheetId="22">#REF!</definedName>
    <definedName name="fid_sosi" localSheetId="31">#REF!</definedName>
    <definedName name="fid_sosi" localSheetId="45">#REF!</definedName>
    <definedName name="fid_sosi" localSheetId="4">#REF!</definedName>
    <definedName name="fid_sosi" localSheetId="5">#REF!</definedName>
    <definedName name="fid_sosi" localSheetId="6">#REF!</definedName>
    <definedName name="fid_sosi" localSheetId="7">#REF!</definedName>
    <definedName name="fid_sosi" localSheetId="16">#REF!</definedName>
    <definedName name="fid_sosi" localSheetId="15">#REF!</definedName>
    <definedName name="fid_sosi" localSheetId="25">#REF!</definedName>
    <definedName name="fid_sosi" localSheetId="24">#REF!</definedName>
    <definedName name="fid_sosi" localSheetId="19">#REF!</definedName>
    <definedName name="fid_sosi" localSheetId="43">#REF!</definedName>
    <definedName name="fid_sosi" localSheetId="27">#REF!</definedName>
    <definedName name="fid_sosi" localSheetId="26">#REF!</definedName>
    <definedName name="fid_sosi" localSheetId="9">#REF!</definedName>
    <definedName name="fid_sosi" localSheetId="10">#REF!</definedName>
    <definedName name="fid_sosi" localSheetId="8">#REF!</definedName>
    <definedName name="fid_sosi" localSheetId="11">#REF!</definedName>
    <definedName name="fid_sosi" localSheetId="12">#REF!</definedName>
    <definedName name="fid_sosi" localSheetId="33">#REF!</definedName>
    <definedName name="fid_sosi" localSheetId="30">#REF!</definedName>
    <definedName name="fid_sosi" localSheetId="42">#REF!</definedName>
    <definedName name="fid_sosi">#REF!</definedName>
    <definedName name="FIM_1.kv." localSheetId="34">#REF!</definedName>
    <definedName name="FIM_1.kv." localSheetId="17">#REF!</definedName>
    <definedName name="FIM_1.kv." localSheetId="20">#REF!</definedName>
    <definedName name="FIM_1.kv." localSheetId="18">#REF!</definedName>
    <definedName name="FIM_1.kv." localSheetId="13">#REF!</definedName>
    <definedName name="FIM_1.kv." localSheetId="14">#REF!</definedName>
    <definedName name="FIM_1.kv." localSheetId="29">#REF!</definedName>
    <definedName name="FIM_1.kv." localSheetId="28">#REF!</definedName>
    <definedName name="FIM_1.kv." localSheetId="22">#REF!</definedName>
    <definedName name="FIM_1.kv." localSheetId="31">#REF!</definedName>
    <definedName name="FIM_1.kv." localSheetId="45">#REF!</definedName>
    <definedName name="FIM_1.kv." localSheetId="4">#REF!</definedName>
    <definedName name="FIM_1.kv." localSheetId="5">#REF!</definedName>
    <definedName name="FIM_1.kv." localSheetId="6">#REF!</definedName>
    <definedName name="FIM_1.kv." localSheetId="7">#REF!</definedName>
    <definedName name="FIM_1.kv." localSheetId="16">#REF!</definedName>
    <definedName name="FIM_1.kv." localSheetId="15">#REF!</definedName>
    <definedName name="FIM_1.kv." localSheetId="25">#REF!</definedName>
    <definedName name="FIM_1.kv." localSheetId="24">#REF!</definedName>
    <definedName name="FIM_1.kv." localSheetId="19">#REF!</definedName>
    <definedName name="FIM_1.kv." localSheetId="43">#REF!</definedName>
    <definedName name="FIM_1.kv." localSheetId="27">#REF!</definedName>
    <definedName name="FIM_1.kv." localSheetId="26">#REF!</definedName>
    <definedName name="FIM_1.kv." localSheetId="9">#REF!</definedName>
    <definedName name="FIM_1.kv." localSheetId="10">#REF!</definedName>
    <definedName name="FIM_1.kv." localSheetId="8">#REF!</definedName>
    <definedName name="FIM_1.kv." localSheetId="11">#REF!</definedName>
    <definedName name="FIM_1.kv." localSheetId="12">#REF!</definedName>
    <definedName name="FIM_1.kv." localSheetId="33">#REF!</definedName>
    <definedName name="FIM_1.kv." localSheetId="30">#REF!</definedName>
    <definedName name="FIM_1.kv." localSheetId="42">#REF!</definedName>
    <definedName name="FIM_1.kv.">#REF!</definedName>
    <definedName name="FIM_2.kv." localSheetId="34">#REF!</definedName>
    <definedName name="FIM_2.kv." localSheetId="17">#REF!</definedName>
    <definedName name="FIM_2.kv." localSheetId="20">#REF!</definedName>
    <definedName name="FIM_2.kv." localSheetId="18">#REF!</definedName>
    <definedName name="FIM_2.kv." localSheetId="13">#REF!</definedName>
    <definedName name="FIM_2.kv." localSheetId="14">#REF!</definedName>
    <definedName name="FIM_2.kv." localSheetId="29">#REF!</definedName>
    <definedName name="FIM_2.kv." localSheetId="28">#REF!</definedName>
    <definedName name="FIM_2.kv." localSheetId="22">#REF!</definedName>
    <definedName name="FIM_2.kv." localSheetId="31">#REF!</definedName>
    <definedName name="FIM_2.kv." localSheetId="45">#REF!</definedName>
    <definedName name="FIM_2.kv." localSheetId="4">#REF!</definedName>
    <definedName name="FIM_2.kv." localSheetId="5">#REF!</definedName>
    <definedName name="FIM_2.kv." localSheetId="6">#REF!</definedName>
    <definedName name="FIM_2.kv." localSheetId="7">#REF!</definedName>
    <definedName name="FIM_2.kv." localSheetId="16">#REF!</definedName>
    <definedName name="FIM_2.kv." localSheetId="15">#REF!</definedName>
    <definedName name="FIM_2.kv." localSheetId="25">#REF!</definedName>
    <definedName name="FIM_2.kv." localSheetId="24">#REF!</definedName>
    <definedName name="FIM_2.kv." localSheetId="19">#REF!</definedName>
    <definedName name="FIM_2.kv." localSheetId="43">#REF!</definedName>
    <definedName name="FIM_2.kv." localSheetId="27">#REF!</definedName>
    <definedName name="FIM_2.kv." localSheetId="26">#REF!</definedName>
    <definedName name="FIM_2.kv." localSheetId="9">#REF!</definedName>
    <definedName name="FIM_2.kv." localSheetId="10">#REF!</definedName>
    <definedName name="FIM_2.kv." localSheetId="8">#REF!</definedName>
    <definedName name="FIM_2.kv." localSheetId="11">#REF!</definedName>
    <definedName name="FIM_2.kv." localSheetId="12">#REF!</definedName>
    <definedName name="FIM_2.kv." localSheetId="33">#REF!</definedName>
    <definedName name="FIM_2.kv." localSheetId="30">#REF!</definedName>
    <definedName name="FIM_2.kv." localSheetId="42">#REF!</definedName>
    <definedName name="FIM_2.kv.">#REF!</definedName>
    <definedName name="FIM_3.kv." localSheetId="34">#REF!</definedName>
    <definedName name="FIM_3.kv." localSheetId="17">#REF!</definedName>
    <definedName name="FIM_3.kv." localSheetId="20">#REF!</definedName>
    <definedName name="FIM_3.kv." localSheetId="18">#REF!</definedName>
    <definedName name="FIM_3.kv." localSheetId="13">#REF!</definedName>
    <definedName name="FIM_3.kv." localSheetId="14">#REF!</definedName>
    <definedName name="FIM_3.kv." localSheetId="29">#REF!</definedName>
    <definedName name="FIM_3.kv." localSheetId="28">#REF!</definedName>
    <definedName name="FIM_3.kv." localSheetId="22">#REF!</definedName>
    <definedName name="FIM_3.kv." localSheetId="31">#REF!</definedName>
    <definedName name="FIM_3.kv." localSheetId="45">#REF!</definedName>
    <definedName name="FIM_3.kv." localSheetId="4">#REF!</definedName>
    <definedName name="FIM_3.kv." localSheetId="5">#REF!</definedName>
    <definedName name="FIM_3.kv." localSheetId="6">#REF!</definedName>
    <definedName name="FIM_3.kv." localSheetId="7">#REF!</definedName>
    <definedName name="FIM_3.kv." localSheetId="16">#REF!</definedName>
    <definedName name="FIM_3.kv." localSheetId="15">#REF!</definedName>
    <definedName name="FIM_3.kv." localSheetId="25">#REF!</definedName>
    <definedName name="FIM_3.kv." localSheetId="24">#REF!</definedName>
    <definedName name="FIM_3.kv." localSheetId="19">#REF!</definedName>
    <definedName name="FIM_3.kv." localSheetId="43">#REF!</definedName>
    <definedName name="FIM_3.kv." localSheetId="27">#REF!</definedName>
    <definedName name="FIM_3.kv." localSheetId="26">#REF!</definedName>
    <definedName name="FIM_3.kv." localSheetId="9">#REF!</definedName>
    <definedName name="FIM_3.kv." localSheetId="10">#REF!</definedName>
    <definedName name="FIM_3.kv." localSheetId="8">#REF!</definedName>
    <definedName name="FIM_3.kv." localSheetId="11">#REF!</definedName>
    <definedName name="FIM_3.kv." localSheetId="12">#REF!</definedName>
    <definedName name="FIM_3.kv." localSheetId="33">#REF!</definedName>
    <definedName name="FIM_3.kv." localSheetId="30">#REF!</definedName>
    <definedName name="FIM_3.kv." localSheetId="42">#REF!</definedName>
    <definedName name="FIM_3.kv.">#REF!</definedName>
    <definedName name="FIM_30.06." localSheetId="34">#REF!</definedName>
    <definedName name="FIM_30.06." localSheetId="17">#REF!</definedName>
    <definedName name="FIM_30.06." localSheetId="20">#REF!</definedName>
    <definedName name="FIM_30.06." localSheetId="18">#REF!</definedName>
    <definedName name="FIM_30.06." localSheetId="13">#REF!</definedName>
    <definedName name="FIM_30.06." localSheetId="14">#REF!</definedName>
    <definedName name="FIM_30.06." localSheetId="29">#REF!</definedName>
    <definedName name="FIM_30.06." localSheetId="28">#REF!</definedName>
    <definedName name="FIM_30.06." localSheetId="22">#REF!</definedName>
    <definedName name="FIM_30.06." localSheetId="31">#REF!</definedName>
    <definedName name="FIM_30.06." localSheetId="45">#REF!</definedName>
    <definedName name="FIM_30.06." localSheetId="4">#REF!</definedName>
    <definedName name="FIM_30.06." localSheetId="5">#REF!</definedName>
    <definedName name="FIM_30.06." localSheetId="6">#REF!</definedName>
    <definedName name="FIM_30.06." localSheetId="7">#REF!</definedName>
    <definedName name="FIM_30.06." localSheetId="16">#REF!</definedName>
    <definedName name="FIM_30.06." localSheetId="15">#REF!</definedName>
    <definedName name="FIM_30.06." localSheetId="25">#REF!</definedName>
    <definedName name="FIM_30.06." localSheetId="24">#REF!</definedName>
    <definedName name="FIM_30.06." localSheetId="19">#REF!</definedName>
    <definedName name="FIM_30.06." localSheetId="43">#REF!</definedName>
    <definedName name="FIM_30.06." localSheetId="27">#REF!</definedName>
    <definedName name="FIM_30.06." localSheetId="26">#REF!</definedName>
    <definedName name="FIM_30.06." localSheetId="9">#REF!</definedName>
    <definedName name="FIM_30.06." localSheetId="10">#REF!</definedName>
    <definedName name="FIM_30.06." localSheetId="8">#REF!</definedName>
    <definedName name="FIM_30.06." localSheetId="11">#REF!</definedName>
    <definedName name="FIM_30.06." localSheetId="12">#REF!</definedName>
    <definedName name="FIM_30.06." localSheetId="33">#REF!</definedName>
    <definedName name="FIM_30.06." localSheetId="30">#REF!</definedName>
    <definedName name="FIM_30.06." localSheetId="42">#REF!</definedName>
    <definedName name="FIM_30.06.">#REF!</definedName>
    <definedName name="FIM_30.09." localSheetId="34">#REF!</definedName>
    <definedName name="FIM_30.09." localSheetId="17">#REF!</definedName>
    <definedName name="FIM_30.09." localSheetId="20">#REF!</definedName>
    <definedName name="FIM_30.09." localSheetId="18">#REF!</definedName>
    <definedName name="FIM_30.09." localSheetId="13">#REF!</definedName>
    <definedName name="FIM_30.09." localSheetId="14">#REF!</definedName>
    <definedName name="FIM_30.09." localSheetId="29">#REF!</definedName>
    <definedName name="FIM_30.09." localSheetId="28">#REF!</definedName>
    <definedName name="FIM_30.09." localSheetId="22">#REF!</definedName>
    <definedName name="FIM_30.09." localSheetId="31">#REF!</definedName>
    <definedName name="FIM_30.09." localSheetId="45">#REF!</definedName>
    <definedName name="FIM_30.09." localSheetId="4">#REF!</definedName>
    <definedName name="FIM_30.09." localSheetId="5">#REF!</definedName>
    <definedName name="FIM_30.09." localSheetId="6">#REF!</definedName>
    <definedName name="FIM_30.09." localSheetId="7">#REF!</definedName>
    <definedName name="FIM_30.09." localSheetId="16">#REF!</definedName>
    <definedName name="FIM_30.09." localSheetId="15">#REF!</definedName>
    <definedName name="FIM_30.09." localSheetId="25">#REF!</definedName>
    <definedName name="FIM_30.09." localSheetId="24">#REF!</definedName>
    <definedName name="FIM_30.09." localSheetId="19">#REF!</definedName>
    <definedName name="FIM_30.09." localSheetId="43">#REF!</definedName>
    <definedName name="FIM_30.09." localSheetId="27">#REF!</definedName>
    <definedName name="FIM_30.09." localSheetId="26">#REF!</definedName>
    <definedName name="FIM_30.09." localSheetId="9">#REF!</definedName>
    <definedName name="FIM_30.09." localSheetId="10">#REF!</definedName>
    <definedName name="FIM_30.09." localSheetId="8">#REF!</definedName>
    <definedName name="FIM_30.09." localSheetId="11">#REF!</definedName>
    <definedName name="FIM_30.09." localSheetId="12">#REF!</definedName>
    <definedName name="FIM_30.09." localSheetId="33">#REF!</definedName>
    <definedName name="FIM_30.09." localSheetId="30">#REF!</definedName>
    <definedName name="FIM_30.09." localSheetId="42">#REF!</definedName>
    <definedName name="FIM_30.09.">#REF!</definedName>
    <definedName name="FIM_31.03." localSheetId="34">#REF!</definedName>
    <definedName name="FIM_31.03." localSheetId="17">#REF!</definedName>
    <definedName name="FIM_31.03." localSheetId="20">#REF!</definedName>
    <definedName name="FIM_31.03." localSheetId="18">#REF!</definedName>
    <definedName name="FIM_31.03." localSheetId="13">#REF!</definedName>
    <definedName name="FIM_31.03." localSheetId="14">#REF!</definedName>
    <definedName name="FIM_31.03." localSheetId="29">#REF!</definedName>
    <definedName name="FIM_31.03." localSheetId="28">#REF!</definedName>
    <definedName name="FIM_31.03." localSheetId="22">#REF!</definedName>
    <definedName name="FIM_31.03." localSheetId="31">#REF!</definedName>
    <definedName name="FIM_31.03." localSheetId="45">#REF!</definedName>
    <definedName name="FIM_31.03." localSheetId="4">#REF!</definedName>
    <definedName name="FIM_31.03." localSheetId="5">#REF!</definedName>
    <definedName name="FIM_31.03." localSheetId="6">#REF!</definedName>
    <definedName name="FIM_31.03." localSheetId="7">#REF!</definedName>
    <definedName name="FIM_31.03." localSheetId="16">#REF!</definedName>
    <definedName name="FIM_31.03." localSheetId="15">#REF!</definedName>
    <definedName name="FIM_31.03." localSheetId="25">#REF!</definedName>
    <definedName name="FIM_31.03." localSheetId="24">#REF!</definedName>
    <definedName name="FIM_31.03." localSheetId="19">#REF!</definedName>
    <definedName name="FIM_31.03." localSheetId="43">#REF!</definedName>
    <definedName name="FIM_31.03." localSheetId="27">#REF!</definedName>
    <definedName name="FIM_31.03." localSheetId="26">#REF!</definedName>
    <definedName name="FIM_31.03." localSheetId="9">#REF!</definedName>
    <definedName name="FIM_31.03." localSheetId="10">#REF!</definedName>
    <definedName name="FIM_31.03." localSheetId="8">#REF!</definedName>
    <definedName name="FIM_31.03." localSheetId="11">#REF!</definedName>
    <definedName name="FIM_31.03." localSheetId="12">#REF!</definedName>
    <definedName name="FIM_31.03." localSheetId="33">#REF!</definedName>
    <definedName name="FIM_31.03." localSheetId="30">#REF!</definedName>
    <definedName name="FIM_31.03." localSheetId="42">#REF!</definedName>
    <definedName name="FIM_31.03.">#REF!</definedName>
    <definedName name="FIM_4.kv." localSheetId="34">#REF!</definedName>
    <definedName name="FIM_4.kv." localSheetId="17">#REF!</definedName>
    <definedName name="FIM_4.kv." localSheetId="20">#REF!</definedName>
    <definedName name="FIM_4.kv." localSheetId="18">#REF!</definedName>
    <definedName name="FIM_4.kv." localSheetId="13">#REF!</definedName>
    <definedName name="FIM_4.kv." localSheetId="14">#REF!</definedName>
    <definedName name="FIM_4.kv." localSheetId="29">#REF!</definedName>
    <definedName name="FIM_4.kv." localSheetId="28">#REF!</definedName>
    <definedName name="FIM_4.kv." localSheetId="22">#REF!</definedName>
    <definedName name="FIM_4.kv." localSheetId="31">#REF!</definedName>
    <definedName name="FIM_4.kv." localSheetId="45">#REF!</definedName>
    <definedName name="FIM_4.kv." localSheetId="4">#REF!</definedName>
    <definedName name="FIM_4.kv." localSheetId="5">#REF!</definedName>
    <definedName name="FIM_4.kv." localSheetId="6">#REF!</definedName>
    <definedName name="FIM_4.kv." localSheetId="7">#REF!</definedName>
    <definedName name="FIM_4.kv." localSheetId="16">#REF!</definedName>
    <definedName name="FIM_4.kv." localSheetId="15">#REF!</definedName>
    <definedName name="FIM_4.kv." localSheetId="25">#REF!</definedName>
    <definedName name="FIM_4.kv." localSheetId="24">#REF!</definedName>
    <definedName name="FIM_4.kv." localSheetId="19">#REF!</definedName>
    <definedName name="FIM_4.kv." localSheetId="43">#REF!</definedName>
    <definedName name="FIM_4.kv." localSheetId="27">#REF!</definedName>
    <definedName name="FIM_4.kv." localSheetId="26">#REF!</definedName>
    <definedName name="FIM_4.kv." localSheetId="9">#REF!</definedName>
    <definedName name="FIM_4.kv." localSheetId="10">#REF!</definedName>
    <definedName name="FIM_4.kv." localSheetId="8">#REF!</definedName>
    <definedName name="FIM_4.kv." localSheetId="11">#REF!</definedName>
    <definedName name="FIM_4.kv." localSheetId="12">#REF!</definedName>
    <definedName name="FIM_4.kv." localSheetId="33">#REF!</definedName>
    <definedName name="FIM_4.kv." localSheetId="30">#REF!</definedName>
    <definedName name="FIM_4.kv." localSheetId="42">#REF!</definedName>
    <definedName name="FIM_4.kv.">#REF!</definedName>
    <definedName name="FIM_balansdagskurs" localSheetId="34">[63]Forecast!$D$27</definedName>
    <definedName name="FIM_balansdagskurs" localSheetId="29">[63]Forecast!$D$27</definedName>
    <definedName name="FIM_balansdagskurs" localSheetId="28">[63]Forecast!$D$27</definedName>
    <definedName name="FIM_balansdagskurs" localSheetId="31">[63]Forecast!$D$27</definedName>
    <definedName name="FIM_balansdagskurs" localSheetId="45">[64]Forecast!$D$27</definedName>
    <definedName name="FIM_balansdagskurs" localSheetId="25">[63]Forecast!$D$27</definedName>
    <definedName name="FIM_balansdagskurs" localSheetId="24">[63]Forecast!$D$27</definedName>
    <definedName name="FIM_balansdagskurs" localSheetId="43">[65]Forecast!$D$27</definedName>
    <definedName name="FIM_balansdagskurs" localSheetId="27">[63]Forecast!$D$27</definedName>
    <definedName name="FIM_balansdagskurs" localSheetId="26">[63]Forecast!$D$27</definedName>
    <definedName name="FIM_balansdagskurs" localSheetId="9">[66]Forecast!$D$27</definedName>
    <definedName name="FIM_balansdagskurs" localSheetId="10">[66]Forecast!$D$27</definedName>
    <definedName name="FIM_balansdagskurs" localSheetId="8">[67]Forecast!$D$27</definedName>
    <definedName name="FIM_balansdagskurs" localSheetId="30">[63]Forecast!$D$27</definedName>
    <definedName name="FIM_balansdagskurs" localSheetId="42">[63]Forecast!$D$27</definedName>
    <definedName name="FIM_balansdagskurs">[68]Forecast!$D$27</definedName>
    <definedName name="FIM_genomsnittskurs" localSheetId="34">[63]Forecast!$D$28</definedName>
    <definedName name="FIM_genomsnittskurs" localSheetId="29">[63]Forecast!$D$28</definedName>
    <definedName name="FIM_genomsnittskurs" localSheetId="28">[63]Forecast!$D$28</definedName>
    <definedName name="FIM_genomsnittskurs" localSheetId="31">[63]Forecast!$D$28</definedName>
    <definedName name="FIM_genomsnittskurs" localSheetId="45">[64]Forecast!$D$28</definedName>
    <definedName name="FIM_genomsnittskurs" localSheetId="25">[63]Forecast!$D$28</definedName>
    <definedName name="FIM_genomsnittskurs" localSheetId="24">[63]Forecast!$D$28</definedName>
    <definedName name="FIM_genomsnittskurs" localSheetId="43">[65]Forecast!$D$28</definedName>
    <definedName name="FIM_genomsnittskurs" localSheetId="27">[63]Forecast!$D$28</definedName>
    <definedName name="FIM_genomsnittskurs" localSheetId="26">[63]Forecast!$D$28</definedName>
    <definedName name="FIM_genomsnittskurs" localSheetId="9">[66]Forecast!$D$28</definedName>
    <definedName name="FIM_genomsnittskurs" localSheetId="10">[66]Forecast!$D$28</definedName>
    <definedName name="FIM_genomsnittskurs" localSheetId="8">[67]Forecast!$D$28</definedName>
    <definedName name="FIM_genomsnittskurs" localSheetId="30">[63]Forecast!$D$28</definedName>
    <definedName name="FIM_genomsnittskurs" localSheetId="42">[63]Forecast!$D$28</definedName>
    <definedName name="FIM_genomsnittskurs">[68]Forecast!$D$28</definedName>
    <definedName name="FIM_investeringskurs" localSheetId="34">[63]Forecast!$D$24</definedName>
    <definedName name="FIM_investeringskurs" localSheetId="29">[63]Forecast!$D$24</definedName>
    <definedName name="FIM_investeringskurs" localSheetId="28">[63]Forecast!$D$24</definedName>
    <definedName name="FIM_investeringskurs" localSheetId="31">[63]Forecast!$D$24</definedName>
    <definedName name="FIM_investeringskurs" localSheetId="45">[64]Forecast!$D$24</definedName>
    <definedName name="FIM_investeringskurs" localSheetId="25">[63]Forecast!$D$24</definedName>
    <definedName name="FIM_investeringskurs" localSheetId="24">[63]Forecast!$D$24</definedName>
    <definedName name="FIM_investeringskurs" localSheetId="43">[65]Forecast!$D$24</definedName>
    <definedName name="FIM_investeringskurs" localSheetId="27">[63]Forecast!$D$24</definedName>
    <definedName name="FIM_investeringskurs" localSheetId="26">[63]Forecast!$D$24</definedName>
    <definedName name="FIM_investeringskurs" localSheetId="9">[66]Forecast!$D$24</definedName>
    <definedName name="FIM_investeringskurs" localSheetId="10">[66]Forecast!$D$24</definedName>
    <definedName name="FIM_investeringskurs" localSheetId="8">[67]Forecast!$D$24</definedName>
    <definedName name="FIM_investeringskurs" localSheetId="30">[63]Forecast!$D$24</definedName>
    <definedName name="FIM_investeringskurs" localSheetId="42">[63]Forecast!$D$24</definedName>
    <definedName name="FIM_investeringskurs">[68]Forecast!$D$24</definedName>
    <definedName name="FIM_Investeringskurs_950405" localSheetId="34">[63]Forecast!#REF!</definedName>
    <definedName name="FIM_Investeringskurs_950405" localSheetId="29">[63]Forecast!#REF!</definedName>
    <definedName name="FIM_Investeringskurs_950405" localSheetId="28">[63]Forecast!#REF!</definedName>
    <definedName name="FIM_Investeringskurs_950405" localSheetId="31">[63]Forecast!#REF!</definedName>
    <definedName name="FIM_Investeringskurs_950405" localSheetId="45">[64]Forecast!#REF!</definedName>
    <definedName name="FIM_Investeringskurs_950405" localSheetId="4">[63]Forecast!#REF!</definedName>
    <definedName name="FIM_Investeringskurs_950405" localSheetId="5">[63]Forecast!#REF!</definedName>
    <definedName name="FIM_Investeringskurs_950405" localSheetId="6">[63]Forecast!#REF!</definedName>
    <definedName name="FIM_Investeringskurs_950405" localSheetId="7">[63]Forecast!#REF!</definedName>
    <definedName name="FIM_Investeringskurs_950405" localSheetId="25">[63]Forecast!#REF!</definedName>
    <definedName name="FIM_Investeringskurs_950405" localSheetId="24">[63]Forecast!#REF!</definedName>
    <definedName name="FIM_Investeringskurs_950405" localSheetId="43">[65]Forecast!#REF!</definedName>
    <definedName name="FIM_Investeringskurs_950405" localSheetId="27">[63]Forecast!#REF!</definedName>
    <definedName name="FIM_Investeringskurs_950405" localSheetId="26">[63]Forecast!#REF!</definedName>
    <definedName name="FIM_Investeringskurs_950405" localSheetId="9">[66]Forecast!#REF!</definedName>
    <definedName name="FIM_Investeringskurs_950405" localSheetId="10">[66]Forecast!#REF!</definedName>
    <definedName name="FIM_Investeringskurs_950405" localSheetId="8">[67]Forecast!#REF!</definedName>
    <definedName name="FIM_Investeringskurs_950405" localSheetId="33">[68]Forecast!#REF!</definedName>
    <definedName name="FIM_Investeringskurs_950405" localSheetId="30">[63]Forecast!#REF!</definedName>
    <definedName name="FIM_Investeringskurs_950405" localSheetId="42">[63]Forecast!#REF!</definedName>
    <definedName name="FIM_Investeringskurs_950405">[68]Forecast!#REF!</definedName>
    <definedName name="FIM_Investeringskurs_951109" localSheetId="34">[63]Forecast!#REF!</definedName>
    <definedName name="FIM_Investeringskurs_951109" localSheetId="29">[63]Forecast!#REF!</definedName>
    <definedName name="FIM_Investeringskurs_951109" localSheetId="28">[63]Forecast!#REF!</definedName>
    <definedName name="FIM_Investeringskurs_951109" localSheetId="31">[63]Forecast!#REF!</definedName>
    <definedName name="FIM_Investeringskurs_951109" localSheetId="45">[64]Forecast!#REF!</definedName>
    <definedName name="FIM_Investeringskurs_951109" localSheetId="4">[63]Forecast!#REF!</definedName>
    <definedName name="FIM_Investeringskurs_951109" localSheetId="5">[63]Forecast!#REF!</definedName>
    <definedName name="FIM_Investeringskurs_951109" localSheetId="6">[63]Forecast!#REF!</definedName>
    <definedName name="FIM_Investeringskurs_951109" localSheetId="7">[63]Forecast!#REF!</definedName>
    <definedName name="FIM_Investeringskurs_951109" localSheetId="25">[63]Forecast!#REF!</definedName>
    <definedName name="FIM_Investeringskurs_951109" localSheetId="24">[63]Forecast!#REF!</definedName>
    <definedName name="FIM_Investeringskurs_951109" localSheetId="43">[65]Forecast!#REF!</definedName>
    <definedName name="FIM_Investeringskurs_951109" localSheetId="27">[63]Forecast!#REF!</definedName>
    <definedName name="FIM_Investeringskurs_951109" localSheetId="26">[63]Forecast!#REF!</definedName>
    <definedName name="FIM_Investeringskurs_951109" localSheetId="9">[66]Forecast!#REF!</definedName>
    <definedName name="FIM_Investeringskurs_951109" localSheetId="10">[66]Forecast!#REF!</definedName>
    <definedName name="FIM_Investeringskurs_951109" localSheetId="8">[67]Forecast!#REF!</definedName>
    <definedName name="FIM_Investeringskurs_951109" localSheetId="33">[68]Forecast!#REF!</definedName>
    <definedName name="FIM_Investeringskurs_951109" localSheetId="30">[63]Forecast!#REF!</definedName>
    <definedName name="FIM_Investeringskurs_951109" localSheetId="42">[63]Forecast!#REF!</definedName>
    <definedName name="FIM_Investeringskurs_951109">[68]Forecast!#REF!</definedName>
    <definedName name="FIM_Investeringskurs_AÄtillskott" localSheetId="34">[63]Forecast!$D$25</definedName>
    <definedName name="FIM_Investeringskurs_AÄtillskott" localSheetId="29">[63]Forecast!$D$25</definedName>
    <definedName name="FIM_Investeringskurs_AÄtillskott" localSheetId="28">[63]Forecast!$D$25</definedName>
    <definedName name="FIM_Investeringskurs_AÄtillskott" localSheetId="31">[63]Forecast!$D$25</definedName>
    <definedName name="FIM_Investeringskurs_AÄtillskott" localSheetId="45">[64]Forecast!$D$25</definedName>
    <definedName name="FIM_Investeringskurs_AÄtillskott" localSheetId="25">[63]Forecast!$D$25</definedName>
    <definedName name="FIM_Investeringskurs_AÄtillskott" localSheetId="24">[63]Forecast!$D$25</definedName>
    <definedName name="FIM_Investeringskurs_AÄtillskott" localSheetId="43">[65]Forecast!$D$25</definedName>
    <definedName name="FIM_Investeringskurs_AÄtillskott" localSheetId="27">[63]Forecast!$D$25</definedName>
    <definedName name="FIM_Investeringskurs_AÄtillskott" localSheetId="26">[63]Forecast!$D$25</definedName>
    <definedName name="FIM_Investeringskurs_AÄtillskott" localSheetId="9">[66]Forecast!$D$25</definedName>
    <definedName name="FIM_Investeringskurs_AÄtillskott" localSheetId="10">[66]Forecast!$D$25</definedName>
    <definedName name="FIM_Investeringskurs_AÄtillskott" localSheetId="8">[67]Forecast!$D$25</definedName>
    <definedName name="FIM_Investeringskurs_AÄtillskott" localSheetId="30">[63]Forecast!$D$25</definedName>
    <definedName name="FIM_Investeringskurs_AÄtillskott" localSheetId="42">[63]Forecast!$D$25</definedName>
    <definedName name="FIM_Investeringskurs_AÄtillskott">[68]Forecast!$D$25</definedName>
    <definedName name="FIM_Primo" localSheetId="34">#REF!</definedName>
    <definedName name="FIM_Primo" localSheetId="17">#REF!</definedName>
    <definedName name="FIM_Primo" localSheetId="20">#REF!</definedName>
    <definedName name="FIM_Primo" localSheetId="18">#REF!</definedName>
    <definedName name="FIM_Primo" localSheetId="13">#REF!</definedName>
    <definedName name="FIM_Primo" localSheetId="14">#REF!</definedName>
    <definedName name="FIM_Primo" localSheetId="29">#REF!</definedName>
    <definedName name="FIM_Primo" localSheetId="28">#REF!</definedName>
    <definedName name="FIM_Primo" localSheetId="22">#REF!</definedName>
    <definedName name="FIM_Primo" localSheetId="31">#REF!</definedName>
    <definedName name="FIM_Primo" localSheetId="45">#REF!</definedName>
    <definedName name="FIM_Primo" localSheetId="4">#REF!</definedName>
    <definedName name="FIM_Primo" localSheetId="5">#REF!</definedName>
    <definedName name="FIM_Primo" localSheetId="6">#REF!</definedName>
    <definedName name="FIM_Primo" localSheetId="7">#REF!</definedName>
    <definedName name="FIM_Primo" localSheetId="16">#REF!</definedName>
    <definedName name="FIM_Primo" localSheetId="15">#REF!</definedName>
    <definedName name="FIM_Primo" localSheetId="25">#REF!</definedName>
    <definedName name="FIM_Primo" localSheetId="24">#REF!</definedName>
    <definedName name="FIM_Primo" localSheetId="19">#REF!</definedName>
    <definedName name="FIM_Primo" localSheetId="43">#REF!</definedName>
    <definedName name="FIM_Primo" localSheetId="27">#REF!</definedName>
    <definedName name="FIM_Primo" localSheetId="26">#REF!</definedName>
    <definedName name="FIM_Primo" localSheetId="9">#REF!</definedName>
    <definedName name="FIM_Primo" localSheetId="10">#REF!</definedName>
    <definedName name="FIM_Primo" localSheetId="8">#REF!</definedName>
    <definedName name="FIM_Primo" localSheetId="11">#REF!</definedName>
    <definedName name="FIM_Primo" localSheetId="12">#REF!</definedName>
    <definedName name="FIM_Primo" localSheetId="33">#REF!</definedName>
    <definedName name="FIM_Primo" localSheetId="30">#REF!</definedName>
    <definedName name="FIM_Primo" localSheetId="42">#REF!</definedName>
    <definedName name="FIM_Primo">#REF!</definedName>
    <definedName name="FIM_Ultimo" localSheetId="34">#REF!</definedName>
    <definedName name="FIM_Ultimo" localSheetId="17">#REF!</definedName>
    <definedName name="FIM_Ultimo" localSheetId="20">#REF!</definedName>
    <definedName name="FIM_Ultimo" localSheetId="18">#REF!</definedName>
    <definedName name="FIM_Ultimo" localSheetId="13">#REF!</definedName>
    <definedName name="FIM_Ultimo" localSheetId="14">#REF!</definedName>
    <definedName name="FIM_Ultimo" localSheetId="29">#REF!</definedName>
    <definedName name="FIM_Ultimo" localSheetId="28">#REF!</definedName>
    <definedName name="FIM_Ultimo" localSheetId="22">#REF!</definedName>
    <definedName name="FIM_Ultimo" localSheetId="31">#REF!</definedName>
    <definedName name="FIM_Ultimo" localSheetId="45">#REF!</definedName>
    <definedName name="FIM_Ultimo" localSheetId="4">#REF!</definedName>
    <definedName name="FIM_Ultimo" localSheetId="5">#REF!</definedName>
    <definedName name="FIM_Ultimo" localSheetId="6">#REF!</definedName>
    <definedName name="FIM_Ultimo" localSheetId="7">#REF!</definedName>
    <definedName name="FIM_Ultimo" localSheetId="16">#REF!</definedName>
    <definedName name="FIM_Ultimo" localSheetId="15">#REF!</definedName>
    <definedName name="FIM_Ultimo" localSheetId="25">#REF!</definedName>
    <definedName name="FIM_Ultimo" localSheetId="24">#REF!</definedName>
    <definedName name="FIM_Ultimo" localSheetId="19">#REF!</definedName>
    <definedName name="FIM_Ultimo" localSheetId="43">#REF!</definedName>
    <definedName name="FIM_Ultimo" localSheetId="27">#REF!</definedName>
    <definedName name="FIM_Ultimo" localSheetId="26">#REF!</definedName>
    <definedName name="FIM_Ultimo" localSheetId="9">#REF!</definedName>
    <definedName name="FIM_Ultimo" localSheetId="10">#REF!</definedName>
    <definedName name="FIM_Ultimo" localSheetId="8">#REF!</definedName>
    <definedName name="FIM_Ultimo" localSheetId="11">#REF!</definedName>
    <definedName name="FIM_Ultimo" localSheetId="12">#REF!</definedName>
    <definedName name="FIM_Ultimo" localSheetId="33">#REF!</definedName>
    <definedName name="FIM_Ultimo" localSheetId="30">#REF!</definedName>
    <definedName name="FIM_Ultimo" localSheetId="42">#REF!</definedName>
    <definedName name="FIM_Ultimo">#REF!</definedName>
    <definedName name="Finland" localSheetId="34">[51]Sheet1!$C$18</definedName>
    <definedName name="Finland" localSheetId="29">[51]Sheet1!$C$18</definedName>
    <definedName name="Finland" localSheetId="28">[51]Sheet1!$C$18</definedName>
    <definedName name="Finland" localSheetId="31">[51]Sheet1!$C$18</definedName>
    <definedName name="Finland" localSheetId="45">[52]Sheet1!$C$18</definedName>
    <definedName name="Finland" localSheetId="25">[51]Sheet1!$C$18</definedName>
    <definedName name="Finland" localSheetId="24">[51]Sheet1!$C$18</definedName>
    <definedName name="Finland" localSheetId="43">[53]Sheet1!$C$18</definedName>
    <definedName name="Finland" localSheetId="27">[51]Sheet1!$C$18</definedName>
    <definedName name="Finland" localSheetId="26">[51]Sheet1!$C$18</definedName>
    <definedName name="Finland" localSheetId="9">[54]Sheet1!$C$18</definedName>
    <definedName name="Finland" localSheetId="10">[54]Sheet1!$C$18</definedName>
    <definedName name="Finland" localSheetId="8">[55]Sheet1!$C$18</definedName>
    <definedName name="Finland" localSheetId="30">[51]Sheet1!$C$18</definedName>
    <definedName name="Finland" localSheetId="42">[51]Sheet1!$C$18</definedName>
    <definedName name="Finland">[56]Sheet1!$C$18</definedName>
    <definedName name="GBP_1.kv." localSheetId="34">#REF!</definedName>
    <definedName name="GBP_1.kv." localSheetId="17">#REF!</definedName>
    <definedName name="GBP_1.kv." localSheetId="20">#REF!</definedName>
    <definedName name="GBP_1.kv." localSheetId="18">#REF!</definedName>
    <definedName name="GBP_1.kv." localSheetId="13">#REF!</definedName>
    <definedName name="GBP_1.kv." localSheetId="14">#REF!</definedName>
    <definedName name="GBP_1.kv." localSheetId="29">#REF!</definedName>
    <definedName name="GBP_1.kv." localSheetId="28">#REF!</definedName>
    <definedName name="GBP_1.kv." localSheetId="22">#REF!</definedName>
    <definedName name="GBP_1.kv." localSheetId="31">#REF!</definedName>
    <definedName name="GBP_1.kv." localSheetId="45">#REF!</definedName>
    <definedName name="GBP_1.kv." localSheetId="4">#REF!</definedName>
    <definedName name="GBP_1.kv." localSheetId="5">#REF!</definedName>
    <definedName name="GBP_1.kv." localSheetId="6">#REF!</definedName>
    <definedName name="GBP_1.kv." localSheetId="7">#REF!</definedName>
    <definedName name="GBP_1.kv." localSheetId="16">#REF!</definedName>
    <definedName name="GBP_1.kv." localSheetId="15">#REF!</definedName>
    <definedName name="GBP_1.kv." localSheetId="25">#REF!</definedName>
    <definedName name="GBP_1.kv." localSheetId="24">#REF!</definedName>
    <definedName name="GBP_1.kv." localSheetId="19">#REF!</definedName>
    <definedName name="GBP_1.kv." localSheetId="43">#REF!</definedName>
    <definedName name="GBP_1.kv." localSheetId="27">#REF!</definedName>
    <definedName name="GBP_1.kv." localSheetId="26">#REF!</definedName>
    <definedName name="GBP_1.kv." localSheetId="9">#REF!</definedName>
    <definedName name="GBP_1.kv." localSheetId="10">#REF!</definedName>
    <definedName name="GBP_1.kv." localSheetId="8">#REF!</definedName>
    <definedName name="GBP_1.kv." localSheetId="11">#REF!</definedName>
    <definedName name="GBP_1.kv." localSheetId="12">#REF!</definedName>
    <definedName name="GBP_1.kv." localSheetId="33">#REF!</definedName>
    <definedName name="GBP_1.kv." localSheetId="30">#REF!</definedName>
    <definedName name="GBP_1.kv." localSheetId="42">#REF!</definedName>
    <definedName name="GBP_1.kv.">#REF!</definedName>
    <definedName name="GBP_2.kv." localSheetId="34">#REF!</definedName>
    <definedName name="GBP_2.kv." localSheetId="17">#REF!</definedName>
    <definedName name="GBP_2.kv." localSheetId="20">#REF!</definedName>
    <definedName name="GBP_2.kv." localSheetId="18">#REF!</definedName>
    <definedName name="GBP_2.kv." localSheetId="13">#REF!</definedName>
    <definedName name="GBP_2.kv." localSheetId="14">#REF!</definedName>
    <definedName name="GBP_2.kv." localSheetId="29">#REF!</definedName>
    <definedName name="GBP_2.kv." localSheetId="28">#REF!</definedName>
    <definedName name="GBP_2.kv." localSheetId="22">#REF!</definedName>
    <definedName name="GBP_2.kv." localSheetId="31">#REF!</definedName>
    <definedName name="GBP_2.kv." localSheetId="45">#REF!</definedName>
    <definedName name="GBP_2.kv." localSheetId="4">#REF!</definedName>
    <definedName name="GBP_2.kv." localSheetId="5">#REF!</definedName>
    <definedName name="GBP_2.kv." localSheetId="6">#REF!</definedName>
    <definedName name="GBP_2.kv." localSheetId="7">#REF!</definedName>
    <definedName name="GBP_2.kv." localSheetId="16">#REF!</definedName>
    <definedName name="GBP_2.kv." localSheetId="15">#REF!</definedName>
    <definedName name="GBP_2.kv." localSheetId="25">#REF!</definedName>
    <definedName name="GBP_2.kv." localSheetId="24">#REF!</definedName>
    <definedName name="GBP_2.kv." localSheetId="19">#REF!</definedName>
    <definedName name="GBP_2.kv." localSheetId="43">#REF!</definedName>
    <definedName name="GBP_2.kv." localSheetId="27">#REF!</definedName>
    <definedName name="GBP_2.kv." localSheetId="26">#REF!</definedName>
    <definedName name="GBP_2.kv." localSheetId="9">#REF!</definedName>
    <definedName name="GBP_2.kv." localSheetId="10">#REF!</definedName>
    <definedName name="GBP_2.kv." localSheetId="8">#REF!</definedName>
    <definedName name="GBP_2.kv." localSheetId="11">#REF!</definedName>
    <definedName name="GBP_2.kv." localSheetId="12">#REF!</definedName>
    <definedName name="GBP_2.kv." localSheetId="33">#REF!</definedName>
    <definedName name="GBP_2.kv." localSheetId="30">#REF!</definedName>
    <definedName name="GBP_2.kv." localSheetId="42">#REF!</definedName>
    <definedName name="GBP_2.kv.">#REF!</definedName>
    <definedName name="GBP_3.kv." localSheetId="34">#REF!</definedName>
    <definedName name="GBP_3.kv." localSheetId="17">#REF!</definedName>
    <definedName name="GBP_3.kv." localSheetId="20">#REF!</definedName>
    <definedName name="GBP_3.kv." localSheetId="18">#REF!</definedName>
    <definedName name="GBP_3.kv." localSheetId="13">#REF!</definedName>
    <definedName name="GBP_3.kv." localSheetId="14">#REF!</definedName>
    <definedName name="GBP_3.kv." localSheetId="29">#REF!</definedName>
    <definedName name="GBP_3.kv." localSheetId="28">#REF!</definedName>
    <definedName name="GBP_3.kv." localSheetId="22">#REF!</definedName>
    <definedName name="GBP_3.kv." localSheetId="31">#REF!</definedName>
    <definedName name="GBP_3.kv." localSheetId="45">#REF!</definedName>
    <definedName name="GBP_3.kv." localSheetId="4">#REF!</definedName>
    <definedName name="GBP_3.kv." localSheetId="5">#REF!</definedName>
    <definedName name="GBP_3.kv." localSheetId="6">#REF!</definedName>
    <definedName name="GBP_3.kv." localSheetId="7">#REF!</definedName>
    <definedName name="GBP_3.kv." localSheetId="16">#REF!</definedName>
    <definedName name="GBP_3.kv." localSheetId="15">#REF!</definedName>
    <definedName name="GBP_3.kv." localSheetId="25">#REF!</definedName>
    <definedName name="GBP_3.kv." localSheetId="24">#REF!</definedName>
    <definedName name="GBP_3.kv." localSheetId="19">#REF!</definedName>
    <definedName name="GBP_3.kv." localSheetId="43">#REF!</definedName>
    <definedName name="GBP_3.kv." localSheetId="27">#REF!</definedName>
    <definedName name="GBP_3.kv." localSheetId="26">#REF!</definedName>
    <definedName name="GBP_3.kv." localSheetId="9">#REF!</definedName>
    <definedName name="GBP_3.kv." localSheetId="10">#REF!</definedName>
    <definedName name="GBP_3.kv." localSheetId="8">#REF!</definedName>
    <definedName name="GBP_3.kv." localSheetId="11">#REF!</definedName>
    <definedName name="GBP_3.kv." localSheetId="12">#REF!</definedName>
    <definedName name="GBP_3.kv." localSheetId="33">#REF!</definedName>
    <definedName name="GBP_3.kv." localSheetId="30">#REF!</definedName>
    <definedName name="GBP_3.kv." localSheetId="42">#REF!</definedName>
    <definedName name="GBP_3.kv.">#REF!</definedName>
    <definedName name="GBP_30.06." localSheetId="34">#REF!</definedName>
    <definedName name="GBP_30.06." localSheetId="17">#REF!</definedName>
    <definedName name="GBP_30.06." localSheetId="20">#REF!</definedName>
    <definedName name="GBP_30.06." localSheetId="18">#REF!</definedName>
    <definedName name="GBP_30.06." localSheetId="13">#REF!</definedName>
    <definedName name="GBP_30.06." localSheetId="14">#REF!</definedName>
    <definedName name="GBP_30.06." localSheetId="29">#REF!</definedName>
    <definedName name="GBP_30.06." localSheetId="28">#REF!</definedName>
    <definedName name="GBP_30.06." localSheetId="22">#REF!</definedName>
    <definedName name="GBP_30.06." localSheetId="31">#REF!</definedName>
    <definedName name="GBP_30.06." localSheetId="45">#REF!</definedName>
    <definedName name="GBP_30.06." localSheetId="4">#REF!</definedName>
    <definedName name="GBP_30.06." localSheetId="5">#REF!</definedName>
    <definedName name="GBP_30.06." localSheetId="6">#REF!</definedName>
    <definedName name="GBP_30.06." localSheetId="7">#REF!</definedName>
    <definedName name="GBP_30.06." localSheetId="16">#REF!</definedName>
    <definedName name="GBP_30.06." localSheetId="15">#REF!</definedName>
    <definedName name="GBP_30.06." localSheetId="25">#REF!</definedName>
    <definedName name="GBP_30.06." localSheetId="24">#REF!</definedName>
    <definedName name="GBP_30.06." localSheetId="19">#REF!</definedName>
    <definedName name="GBP_30.06." localSheetId="43">#REF!</definedName>
    <definedName name="GBP_30.06." localSheetId="27">#REF!</definedName>
    <definedName name="GBP_30.06." localSheetId="26">#REF!</definedName>
    <definedName name="GBP_30.06." localSheetId="9">#REF!</definedName>
    <definedName name="GBP_30.06." localSheetId="10">#REF!</definedName>
    <definedName name="GBP_30.06." localSheetId="8">#REF!</definedName>
    <definedName name="GBP_30.06." localSheetId="11">#REF!</definedName>
    <definedName name="GBP_30.06." localSheetId="12">#REF!</definedName>
    <definedName name="GBP_30.06." localSheetId="33">#REF!</definedName>
    <definedName name="GBP_30.06." localSheetId="30">#REF!</definedName>
    <definedName name="GBP_30.06." localSheetId="42">#REF!</definedName>
    <definedName name="GBP_30.06.">#REF!</definedName>
    <definedName name="GBP_30.09." localSheetId="34">#REF!</definedName>
    <definedName name="GBP_30.09." localSheetId="17">#REF!</definedName>
    <definedName name="GBP_30.09." localSheetId="20">#REF!</definedName>
    <definedName name="GBP_30.09." localSheetId="18">#REF!</definedName>
    <definedName name="GBP_30.09." localSheetId="13">#REF!</definedName>
    <definedName name="GBP_30.09." localSheetId="14">#REF!</definedName>
    <definedName name="GBP_30.09." localSheetId="29">#REF!</definedName>
    <definedName name="GBP_30.09." localSheetId="28">#REF!</definedName>
    <definedName name="GBP_30.09." localSheetId="22">#REF!</definedName>
    <definedName name="GBP_30.09." localSheetId="31">#REF!</definedName>
    <definedName name="GBP_30.09." localSheetId="45">#REF!</definedName>
    <definedName name="GBP_30.09." localSheetId="4">#REF!</definedName>
    <definedName name="GBP_30.09." localSheetId="5">#REF!</definedName>
    <definedName name="GBP_30.09." localSheetId="6">#REF!</definedName>
    <definedName name="GBP_30.09." localSheetId="7">#REF!</definedName>
    <definedName name="GBP_30.09." localSheetId="16">#REF!</definedName>
    <definedName name="GBP_30.09." localSheetId="15">#REF!</definedName>
    <definedName name="GBP_30.09." localSheetId="25">#REF!</definedName>
    <definedName name="GBP_30.09." localSheetId="24">#REF!</definedName>
    <definedName name="GBP_30.09." localSheetId="19">#REF!</definedName>
    <definedName name="GBP_30.09." localSheetId="43">#REF!</definedName>
    <definedName name="GBP_30.09." localSheetId="27">#REF!</definedName>
    <definedName name="GBP_30.09." localSheetId="26">#REF!</definedName>
    <definedName name="GBP_30.09." localSheetId="9">#REF!</definedName>
    <definedName name="GBP_30.09." localSheetId="10">#REF!</definedName>
    <definedName name="GBP_30.09." localSheetId="8">#REF!</definedName>
    <definedName name="GBP_30.09." localSheetId="11">#REF!</definedName>
    <definedName name="GBP_30.09." localSheetId="12">#REF!</definedName>
    <definedName name="GBP_30.09." localSheetId="33">#REF!</definedName>
    <definedName name="GBP_30.09." localSheetId="30">#REF!</definedName>
    <definedName name="GBP_30.09." localSheetId="42">#REF!</definedName>
    <definedName name="GBP_30.09.">#REF!</definedName>
    <definedName name="GBP_31.03." localSheetId="34">#REF!</definedName>
    <definedName name="GBP_31.03." localSheetId="17">#REF!</definedName>
    <definedName name="GBP_31.03." localSheetId="20">#REF!</definedName>
    <definedName name="GBP_31.03." localSheetId="18">#REF!</definedName>
    <definedName name="GBP_31.03." localSheetId="13">#REF!</definedName>
    <definedName name="GBP_31.03." localSheetId="14">#REF!</definedName>
    <definedName name="GBP_31.03." localSheetId="29">#REF!</definedName>
    <definedName name="GBP_31.03." localSheetId="28">#REF!</definedName>
    <definedName name="GBP_31.03." localSheetId="22">#REF!</definedName>
    <definedName name="GBP_31.03." localSheetId="31">#REF!</definedName>
    <definedName name="GBP_31.03." localSheetId="45">#REF!</definedName>
    <definedName name="GBP_31.03." localSheetId="4">#REF!</definedName>
    <definedName name="GBP_31.03." localSheetId="5">#REF!</definedName>
    <definedName name="GBP_31.03." localSheetId="6">#REF!</definedName>
    <definedName name="GBP_31.03." localSheetId="7">#REF!</definedName>
    <definedName name="GBP_31.03." localSheetId="16">#REF!</definedName>
    <definedName name="GBP_31.03." localSheetId="15">#REF!</definedName>
    <definedName name="GBP_31.03." localSheetId="25">#REF!</definedName>
    <definedName name="GBP_31.03." localSheetId="24">#REF!</definedName>
    <definedName name="GBP_31.03." localSheetId="19">#REF!</definedName>
    <definedName name="GBP_31.03." localSheetId="43">#REF!</definedName>
    <definedName name="GBP_31.03." localSheetId="27">#REF!</definedName>
    <definedName name="GBP_31.03." localSheetId="26">#REF!</definedName>
    <definedName name="GBP_31.03." localSheetId="9">#REF!</definedName>
    <definedName name="GBP_31.03." localSheetId="10">#REF!</definedName>
    <definedName name="GBP_31.03." localSheetId="8">#REF!</definedName>
    <definedName name="GBP_31.03." localSheetId="11">#REF!</definedName>
    <definedName name="GBP_31.03." localSheetId="12">#REF!</definedName>
    <definedName name="GBP_31.03." localSheetId="33">#REF!</definedName>
    <definedName name="GBP_31.03." localSheetId="30">#REF!</definedName>
    <definedName name="GBP_31.03." localSheetId="42">#REF!</definedName>
    <definedName name="GBP_31.03.">#REF!</definedName>
    <definedName name="GBP_4.kv." localSheetId="34">#REF!</definedName>
    <definedName name="GBP_4.kv." localSheetId="17">#REF!</definedName>
    <definedName name="GBP_4.kv." localSheetId="20">#REF!</definedName>
    <definedName name="GBP_4.kv." localSheetId="18">#REF!</definedName>
    <definedName name="GBP_4.kv." localSheetId="13">#REF!</definedName>
    <definedName name="GBP_4.kv." localSheetId="14">#REF!</definedName>
    <definedName name="GBP_4.kv." localSheetId="29">#REF!</definedName>
    <definedName name="GBP_4.kv." localSheetId="28">#REF!</definedName>
    <definedName name="GBP_4.kv." localSheetId="22">#REF!</definedName>
    <definedName name="GBP_4.kv." localSheetId="31">#REF!</definedName>
    <definedName name="GBP_4.kv." localSheetId="45">#REF!</definedName>
    <definedName name="GBP_4.kv." localSheetId="4">#REF!</definedName>
    <definedName name="GBP_4.kv." localSheetId="5">#REF!</definedName>
    <definedName name="GBP_4.kv." localSheetId="6">#REF!</definedName>
    <definedName name="GBP_4.kv." localSheetId="7">#REF!</definedName>
    <definedName name="GBP_4.kv." localSheetId="16">#REF!</definedName>
    <definedName name="GBP_4.kv." localSheetId="15">#REF!</definedName>
    <definedName name="GBP_4.kv." localSheetId="25">#REF!</definedName>
    <definedName name="GBP_4.kv." localSheetId="24">#REF!</definedName>
    <definedName name="GBP_4.kv." localSheetId="19">#REF!</definedName>
    <definedName name="GBP_4.kv." localSheetId="43">#REF!</definedName>
    <definedName name="GBP_4.kv." localSheetId="27">#REF!</definedName>
    <definedName name="GBP_4.kv." localSheetId="26">#REF!</definedName>
    <definedName name="GBP_4.kv." localSheetId="9">#REF!</definedName>
    <definedName name="GBP_4.kv." localSheetId="10">#REF!</definedName>
    <definedName name="GBP_4.kv." localSheetId="8">#REF!</definedName>
    <definedName name="GBP_4.kv." localSheetId="11">#REF!</definedName>
    <definedName name="GBP_4.kv." localSheetId="12">#REF!</definedName>
    <definedName name="GBP_4.kv." localSheetId="33">#REF!</definedName>
    <definedName name="GBP_4.kv." localSheetId="30">#REF!</definedName>
    <definedName name="GBP_4.kv." localSheetId="42">#REF!</definedName>
    <definedName name="GBP_4.kv.">#REF!</definedName>
    <definedName name="GBP_Primo" localSheetId="34">#REF!</definedName>
    <definedName name="GBP_Primo" localSheetId="17">#REF!</definedName>
    <definedName name="GBP_Primo" localSheetId="20">#REF!</definedName>
    <definedName name="GBP_Primo" localSheetId="18">#REF!</definedName>
    <definedName name="GBP_Primo" localSheetId="13">#REF!</definedName>
    <definedName name="GBP_Primo" localSheetId="14">#REF!</definedName>
    <definedName name="GBP_Primo" localSheetId="29">#REF!</definedName>
    <definedName name="GBP_Primo" localSheetId="28">#REF!</definedName>
    <definedName name="GBP_Primo" localSheetId="22">#REF!</definedName>
    <definedName name="GBP_Primo" localSheetId="31">#REF!</definedName>
    <definedName name="GBP_Primo" localSheetId="45">#REF!</definedName>
    <definedName name="GBP_Primo" localSheetId="4">#REF!</definedName>
    <definedName name="GBP_Primo" localSheetId="5">#REF!</definedName>
    <definedName name="GBP_Primo" localSheetId="6">#REF!</definedName>
    <definedName name="GBP_Primo" localSheetId="7">#REF!</definedName>
    <definedName name="GBP_Primo" localSheetId="16">#REF!</definedName>
    <definedName name="GBP_Primo" localSheetId="15">#REF!</definedName>
    <definedName name="GBP_Primo" localSheetId="25">#REF!</definedName>
    <definedName name="GBP_Primo" localSheetId="24">#REF!</definedName>
    <definedName name="GBP_Primo" localSheetId="19">#REF!</definedName>
    <definedName name="GBP_Primo" localSheetId="43">#REF!</definedName>
    <definedName name="GBP_Primo" localSheetId="27">#REF!</definedName>
    <definedName name="GBP_Primo" localSheetId="26">#REF!</definedName>
    <definedName name="GBP_Primo" localSheetId="9">#REF!</definedName>
    <definedName name="GBP_Primo" localSheetId="10">#REF!</definedName>
    <definedName name="GBP_Primo" localSheetId="8">#REF!</definedName>
    <definedName name="GBP_Primo" localSheetId="11">#REF!</definedName>
    <definedName name="GBP_Primo" localSheetId="12">#REF!</definedName>
    <definedName name="GBP_Primo" localSheetId="33">#REF!</definedName>
    <definedName name="GBP_Primo" localSheetId="30">#REF!</definedName>
    <definedName name="GBP_Primo" localSheetId="42">#REF!</definedName>
    <definedName name="GBP_Primo">#REF!</definedName>
    <definedName name="GBP_Ultimo" localSheetId="34">#REF!</definedName>
    <definedName name="GBP_Ultimo" localSheetId="17">#REF!</definedName>
    <definedName name="GBP_Ultimo" localSheetId="20">#REF!</definedName>
    <definedName name="GBP_Ultimo" localSheetId="18">#REF!</definedName>
    <definedName name="GBP_Ultimo" localSheetId="13">#REF!</definedName>
    <definedName name="GBP_Ultimo" localSheetId="14">#REF!</definedName>
    <definedName name="GBP_Ultimo" localSheetId="29">#REF!</definedName>
    <definedName name="GBP_Ultimo" localSheetId="28">#REF!</definedName>
    <definedName name="GBP_Ultimo" localSheetId="22">#REF!</definedName>
    <definedName name="GBP_Ultimo" localSheetId="31">#REF!</definedName>
    <definedName name="GBP_Ultimo" localSheetId="45">#REF!</definedName>
    <definedName name="GBP_Ultimo" localSheetId="4">#REF!</definedName>
    <definedName name="GBP_Ultimo" localSheetId="5">#REF!</definedName>
    <definedName name="GBP_Ultimo" localSheetId="6">#REF!</definedName>
    <definedName name="GBP_Ultimo" localSheetId="7">#REF!</definedName>
    <definedName name="GBP_Ultimo" localSheetId="16">#REF!</definedName>
    <definedName name="GBP_Ultimo" localSheetId="15">#REF!</definedName>
    <definedName name="GBP_Ultimo" localSheetId="25">#REF!</definedName>
    <definedName name="GBP_Ultimo" localSheetId="24">#REF!</definedName>
    <definedName name="GBP_Ultimo" localSheetId="19">#REF!</definedName>
    <definedName name="GBP_Ultimo" localSheetId="43">#REF!</definedName>
    <definedName name="GBP_Ultimo" localSheetId="27">#REF!</definedName>
    <definedName name="GBP_Ultimo" localSheetId="26">#REF!</definedName>
    <definedName name="GBP_Ultimo" localSheetId="9">#REF!</definedName>
    <definedName name="GBP_Ultimo" localSheetId="10">#REF!</definedName>
    <definedName name="GBP_Ultimo" localSheetId="8">#REF!</definedName>
    <definedName name="GBP_Ultimo" localSheetId="11">#REF!</definedName>
    <definedName name="GBP_Ultimo" localSheetId="12">#REF!</definedName>
    <definedName name="GBP_Ultimo" localSheetId="33">#REF!</definedName>
    <definedName name="GBP_Ultimo" localSheetId="30">#REF!</definedName>
    <definedName name="GBP_Ultimo" localSheetId="42">#REF!</definedName>
    <definedName name="GBP_Ultimo">#REF!</definedName>
    <definedName name="gcc" localSheetId="34">#REF!</definedName>
    <definedName name="gcc" localSheetId="17">#REF!</definedName>
    <definedName name="gcc" localSheetId="20">#REF!</definedName>
    <definedName name="gcc" localSheetId="18">#REF!</definedName>
    <definedName name="gcc" localSheetId="13">#REF!</definedName>
    <definedName name="gcc" localSheetId="14">#REF!</definedName>
    <definedName name="gcc" localSheetId="29">#REF!</definedName>
    <definedName name="gcc" localSheetId="28">#REF!</definedName>
    <definedName name="gcc" localSheetId="22">#REF!</definedName>
    <definedName name="gcc" localSheetId="31">#REF!</definedName>
    <definedName name="gcc" localSheetId="45">#REF!</definedName>
    <definedName name="gcc" localSheetId="4">#REF!</definedName>
    <definedName name="gcc" localSheetId="5">#REF!</definedName>
    <definedName name="gcc" localSheetId="6">#REF!</definedName>
    <definedName name="gcc" localSheetId="7">#REF!</definedName>
    <definedName name="gcc" localSheetId="16">#REF!</definedName>
    <definedName name="gcc" localSheetId="15">#REF!</definedName>
    <definedName name="gcc" localSheetId="25">#REF!</definedName>
    <definedName name="gcc" localSheetId="24">#REF!</definedName>
    <definedName name="gcc" localSheetId="19">#REF!</definedName>
    <definedName name="gcc" localSheetId="43">#REF!</definedName>
    <definedName name="gcc" localSheetId="27">#REF!</definedName>
    <definedName name="gcc" localSheetId="26">#REF!</definedName>
    <definedName name="gcc" localSheetId="9">#REF!</definedName>
    <definedName name="gcc" localSheetId="10">#REF!</definedName>
    <definedName name="gcc" localSheetId="8">#REF!</definedName>
    <definedName name="gcc" localSheetId="11">#REF!</definedName>
    <definedName name="gcc" localSheetId="12">#REF!</definedName>
    <definedName name="gcc" localSheetId="33">#REF!</definedName>
    <definedName name="gcc" localSheetId="30">#REF!</definedName>
    <definedName name="gcc" localSheetId="42">#REF!</definedName>
    <definedName name="gcc">#REF!</definedName>
    <definedName name="gcc_other" localSheetId="34">#REF!</definedName>
    <definedName name="gcc_other" localSheetId="17">#REF!</definedName>
    <definedName name="gcc_other" localSheetId="20">#REF!</definedName>
    <definedName name="gcc_other" localSheetId="18">#REF!</definedName>
    <definedName name="gcc_other" localSheetId="13">#REF!</definedName>
    <definedName name="gcc_other" localSheetId="14">#REF!</definedName>
    <definedName name="gcc_other" localSheetId="29">#REF!</definedName>
    <definedName name="gcc_other" localSheetId="28">#REF!</definedName>
    <definedName name="gcc_other" localSheetId="22">#REF!</definedName>
    <definedName name="gcc_other" localSheetId="31">#REF!</definedName>
    <definedName name="gcc_other" localSheetId="45">#REF!</definedName>
    <definedName name="gcc_other" localSheetId="4">#REF!</definedName>
    <definedName name="gcc_other" localSheetId="5">#REF!</definedName>
    <definedName name="gcc_other" localSheetId="6">#REF!</definedName>
    <definedName name="gcc_other" localSheetId="7">#REF!</definedName>
    <definedName name="gcc_other" localSheetId="16">#REF!</definedName>
    <definedName name="gcc_other" localSheetId="15">#REF!</definedName>
    <definedName name="gcc_other" localSheetId="25">#REF!</definedName>
    <definedName name="gcc_other" localSheetId="24">#REF!</definedName>
    <definedName name="gcc_other" localSheetId="19">#REF!</definedName>
    <definedName name="gcc_other" localSheetId="43">#REF!</definedName>
    <definedName name="gcc_other" localSheetId="27">#REF!</definedName>
    <definedName name="gcc_other" localSheetId="26">#REF!</definedName>
    <definedName name="gcc_other" localSheetId="9">#REF!</definedName>
    <definedName name="gcc_other" localSheetId="10">#REF!</definedName>
    <definedName name="gcc_other" localSheetId="8">#REF!</definedName>
    <definedName name="gcc_other" localSheetId="11">#REF!</definedName>
    <definedName name="gcc_other" localSheetId="12">#REF!</definedName>
    <definedName name="gcc_other" localSheetId="33">#REF!</definedName>
    <definedName name="gcc_other" localSheetId="30">#REF!</definedName>
    <definedName name="gcc_other" localSheetId="42">#REF!</definedName>
    <definedName name="gcc_other">#REF!</definedName>
    <definedName name="General" localSheetId="34">#REF!</definedName>
    <definedName name="General" localSheetId="17">#REF!</definedName>
    <definedName name="General" localSheetId="20">#REF!</definedName>
    <definedName name="General" localSheetId="18">#REF!</definedName>
    <definedName name="General" localSheetId="13">#REF!</definedName>
    <definedName name="General" localSheetId="14">#REF!</definedName>
    <definedName name="General" localSheetId="29">#REF!</definedName>
    <definedName name="General" localSheetId="28">#REF!</definedName>
    <definedName name="General" localSheetId="22">#REF!</definedName>
    <definedName name="General" localSheetId="31">#REF!</definedName>
    <definedName name="General" localSheetId="45">#REF!</definedName>
    <definedName name="General" localSheetId="4">#REF!</definedName>
    <definedName name="General" localSheetId="5">#REF!</definedName>
    <definedName name="General" localSheetId="6">#REF!</definedName>
    <definedName name="General" localSheetId="7">#REF!</definedName>
    <definedName name="General" localSheetId="16">#REF!</definedName>
    <definedName name="General" localSheetId="15">#REF!</definedName>
    <definedName name="General" localSheetId="25">#REF!</definedName>
    <definedName name="General" localSheetId="24">#REF!</definedName>
    <definedName name="General" localSheetId="19">#REF!</definedName>
    <definedName name="General" localSheetId="43">#REF!</definedName>
    <definedName name="General" localSheetId="27">#REF!</definedName>
    <definedName name="General" localSheetId="26">#REF!</definedName>
    <definedName name="General" localSheetId="9">#REF!</definedName>
    <definedName name="General" localSheetId="10">#REF!</definedName>
    <definedName name="General" localSheetId="8">#REF!</definedName>
    <definedName name="General" localSheetId="11">#REF!</definedName>
    <definedName name="General" localSheetId="12">#REF!</definedName>
    <definedName name="General" localSheetId="33">#REF!</definedName>
    <definedName name="General" localSheetId="30">#REF!</definedName>
    <definedName name="General" localSheetId="42">#REF!</definedName>
    <definedName name="General">#REF!</definedName>
    <definedName name="general1" localSheetId="34">#REF!</definedName>
    <definedName name="general1" localSheetId="17">#REF!</definedName>
    <definedName name="general1" localSheetId="20">#REF!</definedName>
    <definedName name="general1" localSheetId="18">#REF!</definedName>
    <definedName name="general1" localSheetId="13">#REF!</definedName>
    <definedName name="general1" localSheetId="14">#REF!</definedName>
    <definedName name="general1" localSheetId="29">#REF!</definedName>
    <definedName name="general1" localSheetId="28">#REF!</definedName>
    <definedName name="general1" localSheetId="22">#REF!</definedName>
    <definedName name="general1" localSheetId="31">#REF!</definedName>
    <definedName name="general1" localSheetId="45">#REF!</definedName>
    <definedName name="general1" localSheetId="4">#REF!</definedName>
    <definedName name="general1" localSheetId="5">#REF!</definedName>
    <definedName name="general1" localSheetId="6">#REF!</definedName>
    <definedName name="general1" localSheetId="7">#REF!</definedName>
    <definedName name="general1" localSheetId="16">#REF!</definedName>
    <definedName name="general1" localSheetId="15">#REF!</definedName>
    <definedName name="general1" localSheetId="25">#REF!</definedName>
    <definedName name="general1" localSheetId="24">#REF!</definedName>
    <definedName name="general1" localSheetId="19">#REF!</definedName>
    <definedName name="general1" localSheetId="43">#REF!</definedName>
    <definedName name="general1" localSheetId="27">#REF!</definedName>
    <definedName name="general1" localSheetId="26">#REF!</definedName>
    <definedName name="general1" localSheetId="9">#REF!</definedName>
    <definedName name="general1" localSheetId="10">#REF!</definedName>
    <definedName name="general1" localSheetId="8">#REF!</definedName>
    <definedName name="general1" localSheetId="11">#REF!</definedName>
    <definedName name="general1" localSheetId="12">#REF!</definedName>
    <definedName name="general1" localSheetId="33">#REF!</definedName>
    <definedName name="general1" localSheetId="30">#REF!</definedName>
    <definedName name="general1" localSheetId="42">#REF!</definedName>
    <definedName name="general1">#REF!</definedName>
    <definedName name="GenInsKeyFig" localSheetId="34">#REF!</definedName>
    <definedName name="GenInsKeyFig" localSheetId="17">#REF!</definedName>
    <definedName name="GenInsKeyFig" localSheetId="20">#REF!</definedName>
    <definedName name="GenInsKeyFig" localSheetId="18">#REF!</definedName>
    <definedName name="GenInsKeyFig" localSheetId="13">#REF!</definedName>
    <definedName name="GenInsKeyFig" localSheetId="14">#REF!</definedName>
    <definedName name="GenInsKeyFig" localSheetId="29">#REF!</definedName>
    <definedName name="GenInsKeyFig" localSheetId="28">#REF!</definedName>
    <definedName name="GenInsKeyFig" localSheetId="22">#REF!</definedName>
    <definedName name="GenInsKeyFig" localSheetId="31">#REF!</definedName>
    <definedName name="GenInsKeyFig" localSheetId="45">#REF!</definedName>
    <definedName name="GenInsKeyFig" localSheetId="4">#REF!</definedName>
    <definedName name="GenInsKeyFig" localSheetId="5">#REF!</definedName>
    <definedName name="GenInsKeyFig" localSheetId="6">#REF!</definedName>
    <definedName name="GenInsKeyFig" localSheetId="7">#REF!</definedName>
    <definedName name="GenInsKeyFig" localSheetId="16">#REF!</definedName>
    <definedName name="GenInsKeyFig" localSheetId="15">#REF!</definedName>
    <definedName name="GenInsKeyFig" localSheetId="25">#REF!</definedName>
    <definedName name="GenInsKeyFig" localSheetId="24">#REF!</definedName>
    <definedName name="GenInsKeyFig" localSheetId="19">#REF!</definedName>
    <definedName name="GenInsKeyFig" localSheetId="43">#REF!</definedName>
    <definedName name="GenInsKeyFig" localSheetId="27">#REF!</definedName>
    <definedName name="GenInsKeyFig" localSheetId="26">#REF!</definedName>
    <definedName name="GenInsKeyFig" localSheetId="9">#REF!</definedName>
    <definedName name="GenInsKeyFig" localSheetId="10">#REF!</definedName>
    <definedName name="GenInsKeyFig" localSheetId="8">#REF!</definedName>
    <definedName name="GenInsKeyFig" localSheetId="11">#REF!</definedName>
    <definedName name="GenInsKeyFig" localSheetId="12">#REF!</definedName>
    <definedName name="GenInsKeyFig" localSheetId="33">#REF!</definedName>
    <definedName name="GenInsKeyFig" localSheetId="30">#REF!</definedName>
    <definedName name="GenInsKeyFig" localSheetId="42">#REF!</definedName>
    <definedName name="GenInsKeyFig">#REF!</definedName>
    <definedName name="ggg" localSheetId="34" hidden="1">{"5 * utfall + budget",#N/A,FALSE,"T-0298";"5 * bolag",#N/A,FALSE,"T-0298";"Unibank, utfall alla",#N/A,FALSE,"T-0298";#N/A,#N/A,FALSE,"Koncernskulder";#N/A,#N/A,FALSE,"Koncernfakturering"}</definedName>
    <definedName name="ggg" localSheetId="17" hidden="1">{"5 * utfall + budget",#N/A,FALSE,"T-0298";"5 * bolag",#N/A,FALSE,"T-0298";"Unibank, utfall alla",#N/A,FALSE,"T-0298";#N/A,#N/A,FALSE,"Koncernskulder";#N/A,#N/A,FALSE,"Koncernfakturering"}</definedName>
    <definedName name="ggg" localSheetId="20" hidden="1">{"5 * utfall + budget",#N/A,FALSE,"T-0298";"5 * bolag",#N/A,FALSE,"T-0298";"Unibank, utfall alla",#N/A,FALSE,"T-0298";#N/A,#N/A,FALSE,"Koncernskulder";#N/A,#N/A,FALSE,"Koncernfakturering"}</definedName>
    <definedName name="ggg" localSheetId="18" hidden="1">{"5 * utfall + budget",#N/A,FALSE,"T-0298";"5 * bolag",#N/A,FALSE,"T-0298";"Unibank, utfall alla",#N/A,FALSE,"T-0298";#N/A,#N/A,FALSE,"Koncernskulder";#N/A,#N/A,FALSE,"Koncernfakturering"}</definedName>
    <definedName name="ggg" localSheetId="13" hidden="1">{"5 * utfall + budget",#N/A,FALSE,"T-0298";"5 * bolag",#N/A,FALSE,"T-0298";"Unibank, utfall alla",#N/A,FALSE,"T-0298";#N/A,#N/A,FALSE,"Koncernskulder";#N/A,#N/A,FALSE,"Koncernfakturering"}</definedName>
    <definedName name="ggg" localSheetId="14" hidden="1">{"5 * utfall + budget",#N/A,FALSE,"T-0298";"5 * bolag",#N/A,FALSE,"T-0298";"Unibank, utfall alla",#N/A,FALSE,"T-0298";#N/A,#N/A,FALSE,"Koncernskulder";#N/A,#N/A,FALSE,"Koncernfakturering"}</definedName>
    <definedName name="ggg" localSheetId="1" hidden="1">{"5 * utfall + budget",#N/A,FALSE,"T-0298";"5 * bolag",#N/A,FALSE,"T-0298";"Unibank, utfall alla",#N/A,FALSE,"T-0298";#N/A,#N/A,FALSE,"Koncernskulder";#N/A,#N/A,FALSE,"Koncernfakturering"}</definedName>
    <definedName name="ggg" localSheetId="29" hidden="1">{"5 * utfall + budget",#N/A,FALSE,"T-0298";"5 * bolag",#N/A,FALSE,"T-0298";"Unibank, utfall alla",#N/A,FALSE,"T-0298";#N/A,#N/A,FALSE,"Koncernskulder";#N/A,#N/A,FALSE,"Koncernfakturering"}</definedName>
    <definedName name="ggg" localSheetId="28" hidden="1">{"5 * utfall + budget",#N/A,FALSE,"T-0298";"5 * bolag",#N/A,FALSE,"T-0298";"Unibank, utfall alla",#N/A,FALSE,"T-0298";#N/A,#N/A,FALSE,"Koncernskulder";#N/A,#N/A,FALSE,"Koncernfakturering"}</definedName>
    <definedName name="ggg" localSheetId="22" hidden="1">{"5 * utfall + budget",#N/A,FALSE,"T-0298";"5 * bolag",#N/A,FALSE,"T-0298";"Unibank, utfall alla",#N/A,FALSE,"T-0298";#N/A,#N/A,FALSE,"Koncernskulder";#N/A,#N/A,FALSE,"Koncernfakturering"}</definedName>
    <definedName name="ggg" localSheetId="31" hidden="1">{"5 * utfall + budget",#N/A,FALSE,"T-0298";"5 * bolag",#N/A,FALSE,"T-0298";"Unibank, utfall alla",#N/A,FALSE,"T-0298";#N/A,#N/A,FALSE,"Koncernskulder";#N/A,#N/A,FALSE,"Koncernfakturering"}</definedName>
    <definedName name="ggg" localSheetId="45" hidden="1">{"5 * utfall + budget",#N/A,FALSE,"T-0298";"5 * bolag",#N/A,FALSE,"T-0298";"Unibank, utfall alla",#N/A,FALSE,"T-0298";#N/A,#N/A,FALSE,"Koncernskulder";#N/A,#N/A,FALSE,"Koncernfakturering"}</definedName>
    <definedName name="ggg" localSheetId="40" hidden="1">{"5 * utfall + budget",#N/A,FALSE,"T-0298";"5 * bolag",#N/A,FALSE,"T-0298";"Unibank, utfall alla",#N/A,FALSE,"T-0298";#N/A,#N/A,FALSE,"Koncernskulder";#N/A,#N/A,FALSE,"Koncernfakturering"}</definedName>
    <definedName name="ggg" localSheetId="4" hidden="1">{"5 * utfall + budget",#N/A,FALSE,"T-0298";"5 * bolag",#N/A,FALSE,"T-0298";"Unibank, utfall alla",#N/A,FALSE,"T-0298";#N/A,#N/A,FALSE,"Koncernskulder";#N/A,#N/A,FALSE,"Koncernfakturering"}</definedName>
    <definedName name="ggg" localSheetId="5"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16" hidden="1">{"5 * utfall + budget",#N/A,FALSE,"T-0298";"5 * bolag",#N/A,FALSE,"T-0298";"Unibank, utfall alla",#N/A,FALSE,"T-0298";#N/A,#N/A,FALSE,"Koncernskulder";#N/A,#N/A,FALSE,"Koncernfakturering"}</definedName>
    <definedName name="ggg" localSheetId="15" hidden="1">{"5 * utfall + budget",#N/A,FALSE,"T-0298";"5 * bolag",#N/A,FALSE,"T-0298";"Unibank, utfall alla",#N/A,FALSE,"T-0298";#N/A,#N/A,FALSE,"Koncernskulder";#N/A,#N/A,FALSE,"Koncernfakturering"}</definedName>
    <definedName name="ggg" localSheetId="25" hidden="1">{"5 * utfall + budget",#N/A,FALSE,"T-0298";"5 * bolag",#N/A,FALSE,"T-0298";"Unibank, utfall alla",#N/A,FALSE,"T-0298";#N/A,#N/A,FALSE,"Koncernskulder";#N/A,#N/A,FALSE,"Koncernfakturering"}</definedName>
    <definedName name="ggg" localSheetId="24" hidden="1">{"5 * utfall + budget",#N/A,FALSE,"T-0298";"5 * bolag",#N/A,FALSE,"T-0298";"Unibank, utfall alla",#N/A,FALSE,"T-0298";#N/A,#N/A,FALSE,"Koncernskulder";#N/A,#N/A,FALSE,"Koncernfakturering"}</definedName>
    <definedName name="ggg" localSheetId="19" hidden="1">{"5 * utfall + budget",#N/A,FALSE,"T-0298";"5 * bolag",#N/A,FALSE,"T-0298";"Unibank, utfall alla",#N/A,FALSE,"T-0298";#N/A,#N/A,FALSE,"Koncernskulder";#N/A,#N/A,FALSE,"Koncernfakturering"}</definedName>
    <definedName name="ggg" localSheetId="43" hidden="1">{"5 * utfall + budget",#N/A,FALSE,"T-0298";"5 * bolag",#N/A,FALSE,"T-0298";"Unibank, utfall alla",#N/A,FALSE,"T-0298";#N/A,#N/A,FALSE,"Koncernskulder";#N/A,#N/A,FALSE,"Koncernfakturering"}</definedName>
    <definedName name="ggg" localSheetId="27" hidden="1">{"5 * utfall + budget",#N/A,FALSE,"T-0298";"5 * bolag",#N/A,FALSE,"T-0298";"Unibank, utfall alla",#N/A,FALSE,"T-0298";#N/A,#N/A,FALSE,"Koncernskulder";#N/A,#N/A,FALSE,"Koncernfakturering"}</definedName>
    <definedName name="ggg" localSheetId="26" hidden="1">{"5 * utfall + budget",#N/A,FALSE,"T-0298";"5 * bolag",#N/A,FALSE,"T-0298";"Unibank, utfall alla",#N/A,FALSE,"T-0298";#N/A,#N/A,FALSE,"Koncernskulder";#N/A,#N/A,FALSE,"Koncernfakturering"}</definedName>
    <definedName name="ggg" localSheetId="38" hidden="1">{"5 * utfall + budget",#N/A,FALSE,"T-0298";"5 * bolag",#N/A,FALSE,"T-0298";"Unibank, utfall alla",#N/A,FALSE,"T-0298";#N/A,#N/A,FALSE,"Koncernskulder";#N/A,#N/A,FALSE,"Koncernfakturering"}</definedName>
    <definedName name="ggg" localSheetId="9" hidden="1">{"5 * utfall + budget",#N/A,FALSE,"T-0298";"5 * bolag",#N/A,FALSE,"T-0298";"Unibank, utfall alla",#N/A,FALSE,"T-0298";#N/A,#N/A,FALSE,"Koncernskulder";#N/A,#N/A,FALSE,"Koncernfakturering"}</definedName>
    <definedName name="ggg" localSheetId="10" hidden="1">{"5 * utfall + budget",#N/A,FALSE,"T-0298";"5 * bolag",#N/A,FALSE,"T-0298";"Unibank, utfall alla",#N/A,FALSE,"T-0298";#N/A,#N/A,FALSE,"Koncernskulder";#N/A,#N/A,FALSE,"Koncernfakturering"}</definedName>
    <definedName name="ggg" localSheetId="8" hidden="1">{"5 * utfall + budget",#N/A,FALSE,"T-0298";"5 * bolag",#N/A,FALSE,"T-0298";"Unibank, utfall alla",#N/A,FALSE,"T-0298";#N/A,#N/A,FALSE,"Koncernskulder";#N/A,#N/A,FALSE,"Koncernfakturering"}</definedName>
    <definedName name="ggg" localSheetId="39" hidden="1">{"5 * utfall + budget",#N/A,FALSE,"T-0298";"5 * bolag",#N/A,FALSE,"T-0298";"Unibank, utfall alla",#N/A,FALSE,"T-0298";#N/A,#N/A,FALSE,"Koncernskulder";#N/A,#N/A,FALSE,"Koncernfakturering"}</definedName>
    <definedName name="ggg" localSheetId="35" hidden="1">{"5 * utfall + budget",#N/A,FALSE,"T-0298";"5 * bolag",#N/A,FALSE,"T-0298";"Unibank, utfall alla",#N/A,FALSE,"T-0298";#N/A,#N/A,FALSE,"Koncernskulder";#N/A,#N/A,FALSE,"Koncernfakturering"}</definedName>
    <definedName name="ggg" localSheetId="11" hidden="1">{"5 * utfall + budget",#N/A,FALSE,"T-0298";"5 * bolag",#N/A,FALSE,"T-0298";"Unibank, utfall alla",#N/A,FALSE,"T-0298";#N/A,#N/A,FALSE,"Koncernskulder";#N/A,#N/A,FALSE,"Koncernfakturering"}</definedName>
    <definedName name="ggg" localSheetId="12" hidden="1">{"5 * utfall + budget",#N/A,FALSE,"T-0298";"5 * bolag",#N/A,FALSE,"T-0298";"Unibank, utfall alla",#N/A,FALSE,"T-0298";#N/A,#N/A,FALSE,"Koncernskulder";#N/A,#N/A,FALSE,"Koncernfakturering"}</definedName>
    <definedName name="ggg" localSheetId="33" hidden="1">{"5 * utfall + budget",#N/A,FALSE,"T-0298";"5 * bolag",#N/A,FALSE,"T-0298";"Unibank, utfall alla",#N/A,FALSE,"T-0298";#N/A,#N/A,FALSE,"Koncernskulder";#N/A,#N/A,FALSE,"Koncernfakturering"}</definedName>
    <definedName name="ggg" localSheetId="41" hidden="1">{"5 * utfall + budget",#N/A,FALSE,"T-0298";"5 * bolag",#N/A,FALSE,"T-0298";"Unibank, utfall alla",#N/A,FALSE,"T-0298";#N/A,#N/A,FALSE,"Koncernskulder";#N/A,#N/A,FALSE,"Koncernfakturering"}</definedName>
    <definedName name="ggg" localSheetId="36" hidden="1">{"5 * utfall + budget",#N/A,FALSE,"T-0298";"5 * bolag",#N/A,FALSE,"T-0298";"Unibank, utfall alla",#N/A,FALSE,"T-0298";#N/A,#N/A,FALSE,"Koncernskulder";#N/A,#N/A,FALSE,"Koncernfakturering"}</definedName>
    <definedName name="ggg" localSheetId="37" hidden="1">{"5 * utfall + budget",#N/A,FALSE,"T-0298";"5 * bolag",#N/A,FALSE,"T-0298";"Unibank, utfall alla",#N/A,FALSE,"T-0298";#N/A,#N/A,FALSE,"Koncernskulder";#N/A,#N/A,FALSE,"Koncernfakturering"}</definedName>
    <definedName name="ggg" localSheetId="30" hidden="1">{"5 * utfall + budget",#N/A,FALSE,"T-0298";"5 * bolag",#N/A,FALSE,"T-0298";"Unibank, utfall alla",#N/A,FALSE,"T-0298";#N/A,#N/A,FALSE,"Koncernskulder";#N/A,#N/A,FALSE,"Koncernfakturering"}</definedName>
    <definedName name="ggg" localSheetId="42"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 localSheetId="34">OFFSET('[26]Chart Losses'!$I$7,COUNT('[26]Chart Losses'!$I$7:$I$50)-'[26]Chart Losses'!$H$1,,'[26]Chart Losses'!$H$1)</definedName>
    <definedName name="GROUP" localSheetId="29">OFFSET('[27]Chart Losses'!$I$7,COUNT('[27]Chart Losses'!$I$7:$I$50)-'[27]Chart Losses'!$H$1,,'[27]Chart Losses'!$H$1)</definedName>
    <definedName name="GROUP" localSheetId="28">OFFSET('[27]Chart Losses'!$I$7,COUNT('[27]Chart Losses'!$I$7:$I$50)-'[27]Chart Losses'!$H$1,,'[27]Chart Losses'!$H$1)</definedName>
    <definedName name="GROUP" localSheetId="31">OFFSET('[27]Chart Losses'!$I$7,COUNT('[27]Chart Losses'!$I$7:$I$50)-'[27]Chart Losses'!$H$1,,'[27]Chart Losses'!$H$1)</definedName>
    <definedName name="GROUP" localSheetId="45">OFFSET('[28]Chart Losses'!$I$7,COUNT('[28]Chart Losses'!$I$7:$I$50)-'[28]Chart Losses'!$H$1,,'[28]Chart Losses'!$H$1)</definedName>
    <definedName name="GROUP" localSheetId="25">OFFSET('[27]Chart Losses'!$I$7,COUNT('[27]Chart Losses'!$I$7:$I$50)-'[27]Chart Losses'!$H$1,,'[27]Chart Losses'!$H$1)</definedName>
    <definedName name="GROUP" localSheetId="24">OFFSET('[27]Chart Losses'!$I$7,COUNT('[27]Chart Losses'!$I$7:$I$50)-'[27]Chart Losses'!$H$1,,'[27]Chart Losses'!$H$1)</definedName>
    <definedName name="GROUP" localSheetId="43">OFFSET('[27]Chart Losses'!$I$7,COUNT('[27]Chart Losses'!$I$7:$I$50)-'[27]Chart Losses'!$H$1,,'[27]Chart Losses'!$H$1)</definedName>
    <definedName name="GROUP" localSheetId="27">OFFSET('[27]Chart Losses'!$I$7,COUNT('[27]Chart Losses'!$I$7:$I$50)-'[27]Chart Losses'!$H$1,,'[27]Chart Losses'!$H$1)</definedName>
    <definedName name="GROUP" localSheetId="26">OFFSET('[27]Chart Losses'!$I$7,COUNT('[27]Chart Losses'!$I$7:$I$50)-'[27]Chart Losses'!$H$1,,'[27]Chart Losses'!$H$1)</definedName>
    <definedName name="GROUP" localSheetId="9">OFFSET('[29]Chart Losses'!$I$7,COUNT('[29]Chart Losses'!$I$7:$I$50)-'[29]Chart Losses'!$H$1,,'[29]Chart Losses'!$H$1)</definedName>
    <definedName name="GROUP" localSheetId="10">OFFSET('[29]Chart Losses'!$I$7,COUNT('[29]Chart Losses'!$I$7:$I$50)-'[29]Chart Losses'!$H$1,,'[29]Chart Losses'!$H$1)</definedName>
    <definedName name="GROUP" localSheetId="8">OFFSET('[30]Chart Losses'!$I$7,COUNT('[30]Chart Losses'!$I$7:$I$50)-'[30]Chart Losses'!$H$1,,'[30]Chart Losses'!$H$1)</definedName>
    <definedName name="GROUP" localSheetId="30">OFFSET('[27]Chart Losses'!$I$7,COUNT('[27]Chart Losses'!$I$7:$I$50)-'[27]Chart Losses'!$H$1,,'[27]Chart Losses'!$H$1)</definedName>
    <definedName name="GROUP" localSheetId="42">OFFSET('[26]Chart Losses'!$I$7,COUNT('[26]Chart Losses'!$I$7:$I$50)-'[26]Chart Losses'!$H$1,,'[26]Chart Losses'!$H$1)</definedName>
    <definedName name="GROUP">OFFSET('[31]Chart Losses'!$I$7,COUNT('[31]Chart Losses'!$I$7:$I$50)-'[31]Chart Losses'!$H$1,,'[31]Chart Losses'!$H$1)</definedName>
    <definedName name="GroupQ" localSheetId="34">#REF!</definedName>
    <definedName name="GroupQ" localSheetId="17">#REF!</definedName>
    <definedName name="GroupQ" localSheetId="20">#REF!</definedName>
    <definedName name="GroupQ" localSheetId="18">#REF!</definedName>
    <definedName name="GroupQ" localSheetId="13">#REF!</definedName>
    <definedName name="GroupQ" localSheetId="14">#REF!</definedName>
    <definedName name="GroupQ" localSheetId="29">#REF!</definedName>
    <definedName name="GroupQ" localSheetId="28">#REF!</definedName>
    <definedName name="GroupQ" localSheetId="22">#REF!</definedName>
    <definedName name="GroupQ" localSheetId="31">#REF!</definedName>
    <definedName name="GroupQ" localSheetId="45">#REF!</definedName>
    <definedName name="GroupQ" localSheetId="4">#REF!</definedName>
    <definedName name="GroupQ" localSheetId="5">#REF!</definedName>
    <definedName name="GroupQ" localSheetId="6">#REF!</definedName>
    <definedName name="GroupQ" localSheetId="7">#REF!</definedName>
    <definedName name="GroupQ" localSheetId="16">#REF!</definedName>
    <definedName name="GroupQ" localSheetId="15">#REF!</definedName>
    <definedName name="GroupQ" localSheetId="25">#REF!</definedName>
    <definedName name="GroupQ" localSheetId="24">#REF!</definedName>
    <definedName name="GroupQ" localSheetId="19">#REF!</definedName>
    <definedName name="GroupQ" localSheetId="43">#REF!</definedName>
    <definedName name="GroupQ" localSheetId="27">#REF!</definedName>
    <definedName name="GroupQ" localSheetId="26">#REF!</definedName>
    <definedName name="GroupQ" localSheetId="9">#REF!</definedName>
    <definedName name="GroupQ" localSheetId="10">#REF!</definedName>
    <definedName name="GroupQ" localSheetId="8">#REF!</definedName>
    <definedName name="GroupQ" localSheetId="11">#REF!</definedName>
    <definedName name="GroupQ" localSheetId="12">#REF!</definedName>
    <definedName name="GroupQ" localSheetId="33">#REF!</definedName>
    <definedName name="GroupQ" localSheetId="30">#REF!</definedName>
    <definedName name="GroupQ" localSheetId="42">#REF!</definedName>
    <definedName name="GroupQ">#REF!</definedName>
    <definedName name="GroupYTD" localSheetId="34">#REF!</definedName>
    <definedName name="GroupYTD" localSheetId="17">#REF!</definedName>
    <definedName name="GroupYTD" localSheetId="20">#REF!</definedName>
    <definedName name="GroupYTD" localSheetId="18">#REF!</definedName>
    <definedName name="GroupYTD" localSheetId="13">#REF!</definedName>
    <definedName name="GroupYTD" localSheetId="14">#REF!</definedName>
    <definedName name="GroupYTD" localSheetId="29">#REF!</definedName>
    <definedName name="GroupYTD" localSheetId="28">#REF!</definedName>
    <definedName name="GroupYTD" localSheetId="22">#REF!</definedName>
    <definedName name="GroupYTD" localSheetId="31">#REF!</definedName>
    <definedName name="GroupYTD" localSheetId="45">#REF!</definedName>
    <definedName name="GroupYTD" localSheetId="4">#REF!</definedName>
    <definedName name="GroupYTD" localSheetId="5">#REF!</definedName>
    <definedName name="GroupYTD" localSheetId="6">#REF!</definedName>
    <definedName name="GroupYTD" localSheetId="7">#REF!</definedName>
    <definedName name="GroupYTD" localSheetId="16">#REF!</definedName>
    <definedName name="GroupYTD" localSheetId="15">#REF!</definedName>
    <definedName name="GroupYTD" localSheetId="25">#REF!</definedName>
    <definedName name="GroupYTD" localSheetId="24">#REF!</definedName>
    <definedName name="GroupYTD" localSheetId="19">#REF!</definedName>
    <definedName name="GroupYTD" localSheetId="43">#REF!</definedName>
    <definedName name="GroupYTD" localSheetId="27">#REF!</definedName>
    <definedName name="GroupYTD" localSheetId="26">#REF!</definedName>
    <definedName name="GroupYTD" localSheetId="9">#REF!</definedName>
    <definedName name="GroupYTD" localSheetId="10">#REF!</definedName>
    <definedName name="GroupYTD" localSheetId="8">#REF!</definedName>
    <definedName name="GroupYTD" localSheetId="11">#REF!</definedName>
    <definedName name="GroupYTD" localSheetId="12">#REF!</definedName>
    <definedName name="GroupYTD" localSheetId="33">#REF!</definedName>
    <definedName name="GroupYTD" localSheetId="30">#REF!</definedName>
    <definedName name="GroupYTD" localSheetId="42">#REF!</definedName>
    <definedName name="GroupYTD">#REF!</definedName>
    <definedName name="gw" localSheetId="34" hidden="1">{"5 * utfall + budget",#N/A,FALSE,"T-0298";"5 * bolag",#N/A,FALSE,"T-0298";"Unibank, utfall alla",#N/A,FALSE,"T-0298";#N/A,#N/A,FALSE,"Koncernskulder";#N/A,#N/A,FALSE,"Koncernfakturering"}</definedName>
    <definedName name="gw" localSheetId="17" hidden="1">{"5 * utfall + budget",#N/A,FALSE,"T-0298";"5 * bolag",#N/A,FALSE,"T-0298";"Unibank, utfall alla",#N/A,FALSE,"T-0298";#N/A,#N/A,FALSE,"Koncernskulder";#N/A,#N/A,FALSE,"Koncernfakturering"}</definedName>
    <definedName name="gw" localSheetId="20" hidden="1">{"5 * utfall + budget",#N/A,FALSE,"T-0298";"5 * bolag",#N/A,FALSE,"T-0298";"Unibank, utfall alla",#N/A,FALSE,"T-0298";#N/A,#N/A,FALSE,"Koncernskulder";#N/A,#N/A,FALSE,"Koncernfakturering"}</definedName>
    <definedName name="gw" localSheetId="18" hidden="1">{"5 * utfall + budget",#N/A,FALSE,"T-0298";"5 * bolag",#N/A,FALSE,"T-0298";"Unibank, utfall alla",#N/A,FALSE,"T-0298";#N/A,#N/A,FALSE,"Koncernskulder";#N/A,#N/A,FALSE,"Koncernfakturering"}</definedName>
    <definedName name="gw" localSheetId="13" hidden="1">{"5 * utfall + budget",#N/A,FALSE,"T-0298";"5 * bolag",#N/A,FALSE,"T-0298";"Unibank, utfall alla",#N/A,FALSE,"T-0298";#N/A,#N/A,FALSE,"Koncernskulder";#N/A,#N/A,FALSE,"Koncernfakturering"}</definedName>
    <definedName name="gw" localSheetId="14" hidden="1">{"5 * utfall + budget",#N/A,FALSE,"T-0298";"5 * bolag",#N/A,FALSE,"T-0298";"Unibank, utfall alla",#N/A,FALSE,"T-0298";#N/A,#N/A,FALSE,"Koncernskulder";#N/A,#N/A,FALSE,"Koncernfakturering"}</definedName>
    <definedName name="gw" localSheetId="1" hidden="1">{"5 * utfall + budget",#N/A,FALSE,"T-0298";"5 * bolag",#N/A,FALSE,"T-0298";"Unibank, utfall alla",#N/A,FALSE,"T-0298";#N/A,#N/A,FALSE,"Koncernskulder";#N/A,#N/A,FALSE,"Koncernfakturering"}</definedName>
    <definedName name="gw" localSheetId="29" hidden="1">{"5 * utfall + budget",#N/A,FALSE,"T-0298";"5 * bolag",#N/A,FALSE,"T-0298";"Unibank, utfall alla",#N/A,FALSE,"T-0298";#N/A,#N/A,FALSE,"Koncernskulder";#N/A,#N/A,FALSE,"Koncernfakturering"}</definedName>
    <definedName name="gw" localSheetId="28" hidden="1">{"5 * utfall + budget",#N/A,FALSE,"T-0298";"5 * bolag",#N/A,FALSE,"T-0298";"Unibank, utfall alla",#N/A,FALSE,"T-0298";#N/A,#N/A,FALSE,"Koncernskulder";#N/A,#N/A,FALSE,"Koncernfakturering"}</definedName>
    <definedName name="gw" localSheetId="22" hidden="1">{"5 * utfall + budget",#N/A,FALSE,"T-0298";"5 * bolag",#N/A,FALSE,"T-0298";"Unibank, utfall alla",#N/A,FALSE,"T-0298";#N/A,#N/A,FALSE,"Koncernskulder";#N/A,#N/A,FALSE,"Koncernfakturering"}</definedName>
    <definedName name="gw" localSheetId="31" hidden="1">{"5 * utfall + budget",#N/A,FALSE,"T-0298";"5 * bolag",#N/A,FALSE,"T-0298";"Unibank, utfall alla",#N/A,FALSE,"T-0298";#N/A,#N/A,FALSE,"Koncernskulder";#N/A,#N/A,FALSE,"Koncernfakturering"}</definedName>
    <definedName name="gw" localSheetId="45" hidden="1">{"5 * utfall + budget",#N/A,FALSE,"T-0298";"5 * bolag",#N/A,FALSE,"T-0298";"Unibank, utfall alla",#N/A,FALSE,"T-0298";#N/A,#N/A,FALSE,"Koncernskulder";#N/A,#N/A,FALSE,"Koncernfakturering"}</definedName>
    <definedName name="gw" localSheetId="40" hidden="1">{"5 * utfall + budget",#N/A,FALSE,"T-0298";"5 * bolag",#N/A,FALSE,"T-0298";"Unibank, utfall alla",#N/A,FALSE,"T-0298";#N/A,#N/A,FALSE,"Koncernskulder";#N/A,#N/A,FALSE,"Koncernfakturering"}</definedName>
    <definedName name="gw" localSheetId="4" hidden="1">{"5 * utfall + budget",#N/A,FALSE,"T-0298";"5 * bolag",#N/A,FALSE,"T-0298";"Unibank, utfall alla",#N/A,FALSE,"T-0298";#N/A,#N/A,FALSE,"Koncernskulder";#N/A,#N/A,FALSE,"Koncernfakturering"}</definedName>
    <definedName name="gw" localSheetId="5"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16" hidden="1">{"5 * utfall + budget",#N/A,FALSE,"T-0298";"5 * bolag",#N/A,FALSE,"T-0298";"Unibank, utfall alla",#N/A,FALSE,"T-0298";#N/A,#N/A,FALSE,"Koncernskulder";#N/A,#N/A,FALSE,"Koncernfakturering"}</definedName>
    <definedName name="gw" localSheetId="15" hidden="1">{"5 * utfall + budget",#N/A,FALSE,"T-0298";"5 * bolag",#N/A,FALSE,"T-0298";"Unibank, utfall alla",#N/A,FALSE,"T-0298";#N/A,#N/A,FALSE,"Koncernskulder";#N/A,#N/A,FALSE,"Koncernfakturering"}</definedName>
    <definedName name="gw" localSheetId="25" hidden="1">{"5 * utfall + budget",#N/A,FALSE,"T-0298";"5 * bolag",#N/A,FALSE,"T-0298";"Unibank, utfall alla",#N/A,FALSE,"T-0298";#N/A,#N/A,FALSE,"Koncernskulder";#N/A,#N/A,FALSE,"Koncernfakturering"}</definedName>
    <definedName name="gw" localSheetId="24" hidden="1">{"5 * utfall + budget",#N/A,FALSE,"T-0298";"5 * bolag",#N/A,FALSE,"T-0298";"Unibank, utfall alla",#N/A,FALSE,"T-0298";#N/A,#N/A,FALSE,"Koncernskulder";#N/A,#N/A,FALSE,"Koncernfakturering"}</definedName>
    <definedName name="gw" localSheetId="19" hidden="1">{"5 * utfall + budget",#N/A,FALSE,"T-0298";"5 * bolag",#N/A,FALSE,"T-0298";"Unibank, utfall alla",#N/A,FALSE,"T-0298";#N/A,#N/A,FALSE,"Koncernskulder";#N/A,#N/A,FALSE,"Koncernfakturering"}</definedName>
    <definedName name="gw" localSheetId="43" hidden="1">{"5 * utfall + budget",#N/A,FALSE,"T-0298";"5 * bolag",#N/A,FALSE,"T-0298";"Unibank, utfall alla",#N/A,FALSE,"T-0298";#N/A,#N/A,FALSE,"Koncernskulder";#N/A,#N/A,FALSE,"Koncernfakturering"}</definedName>
    <definedName name="gw" localSheetId="27" hidden="1">{"5 * utfall + budget",#N/A,FALSE,"T-0298";"5 * bolag",#N/A,FALSE,"T-0298";"Unibank, utfall alla",#N/A,FALSE,"T-0298";#N/A,#N/A,FALSE,"Koncernskulder";#N/A,#N/A,FALSE,"Koncernfakturering"}</definedName>
    <definedName name="gw" localSheetId="26" hidden="1">{"5 * utfall + budget",#N/A,FALSE,"T-0298";"5 * bolag",#N/A,FALSE,"T-0298";"Unibank, utfall alla",#N/A,FALSE,"T-0298";#N/A,#N/A,FALSE,"Koncernskulder";#N/A,#N/A,FALSE,"Koncernfakturering"}</definedName>
    <definedName name="gw" localSheetId="38" hidden="1">{"5 * utfall + budget",#N/A,FALSE,"T-0298";"5 * bolag",#N/A,FALSE,"T-0298";"Unibank, utfall alla",#N/A,FALSE,"T-0298";#N/A,#N/A,FALSE,"Koncernskulder";#N/A,#N/A,FALSE,"Koncernfakturering"}</definedName>
    <definedName name="gw" localSheetId="9" hidden="1">{"5 * utfall + budget",#N/A,FALSE,"T-0298";"5 * bolag",#N/A,FALSE,"T-0298";"Unibank, utfall alla",#N/A,FALSE,"T-0298";#N/A,#N/A,FALSE,"Koncernskulder";#N/A,#N/A,FALSE,"Koncernfakturering"}</definedName>
    <definedName name="gw" localSheetId="10" hidden="1">{"5 * utfall + budget",#N/A,FALSE,"T-0298";"5 * bolag",#N/A,FALSE,"T-0298";"Unibank, utfall alla",#N/A,FALSE,"T-0298";#N/A,#N/A,FALSE,"Koncernskulder";#N/A,#N/A,FALSE,"Koncernfakturering"}</definedName>
    <definedName name="gw" localSheetId="8" hidden="1">{"5 * utfall + budget",#N/A,FALSE,"T-0298";"5 * bolag",#N/A,FALSE,"T-0298";"Unibank, utfall alla",#N/A,FALSE,"T-0298";#N/A,#N/A,FALSE,"Koncernskulder";#N/A,#N/A,FALSE,"Koncernfakturering"}</definedName>
    <definedName name="gw" localSheetId="39" hidden="1">{"5 * utfall + budget",#N/A,FALSE,"T-0298";"5 * bolag",#N/A,FALSE,"T-0298";"Unibank, utfall alla",#N/A,FALSE,"T-0298";#N/A,#N/A,FALSE,"Koncernskulder";#N/A,#N/A,FALSE,"Koncernfakturering"}</definedName>
    <definedName name="gw" localSheetId="35" hidden="1">{"5 * utfall + budget",#N/A,FALSE,"T-0298";"5 * bolag",#N/A,FALSE,"T-0298";"Unibank, utfall alla",#N/A,FALSE,"T-0298";#N/A,#N/A,FALSE,"Koncernskulder";#N/A,#N/A,FALSE,"Koncernfakturering"}</definedName>
    <definedName name="gw" localSheetId="11" hidden="1">{"5 * utfall + budget",#N/A,FALSE,"T-0298";"5 * bolag",#N/A,FALSE,"T-0298";"Unibank, utfall alla",#N/A,FALSE,"T-0298";#N/A,#N/A,FALSE,"Koncernskulder";#N/A,#N/A,FALSE,"Koncernfakturering"}</definedName>
    <definedName name="gw" localSheetId="12" hidden="1">{"5 * utfall + budget",#N/A,FALSE,"T-0298";"5 * bolag",#N/A,FALSE,"T-0298";"Unibank, utfall alla",#N/A,FALSE,"T-0298";#N/A,#N/A,FALSE,"Koncernskulder";#N/A,#N/A,FALSE,"Koncernfakturering"}</definedName>
    <definedName name="gw" localSheetId="33" hidden="1">{"5 * utfall + budget",#N/A,FALSE,"T-0298";"5 * bolag",#N/A,FALSE,"T-0298";"Unibank, utfall alla",#N/A,FALSE,"T-0298";#N/A,#N/A,FALSE,"Koncernskulder";#N/A,#N/A,FALSE,"Koncernfakturering"}</definedName>
    <definedName name="gw" localSheetId="41" hidden="1">{"5 * utfall + budget",#N/A,FALSE,"T-0298";"5 * bolag",#N/A,FALSE,"T-0298";"Unibank, utfall alla",#N/A,FALSE,"T-0298";#N/A,#N/A,FALSE,"Koncernskulder";#N/A,#N/A,FALSE,"Koncernfakturering"}</definedName>
    <definedName name="gw" localSheetId="36" hidden="1">{"5 * utfall + budget",#N/A,FALSE,"T-0298";"5 * bolag",#N/A,FALSE,"T-0298";"Unibank, utfall alla",#N/A,FALSE,"T-0298";#N/A,#N/A,FALSE,"Koncernskulder";#N/A,#N/A,FALSE,"Koncernfakturering"}</definedName>
    <definedName name="gw" localSheetId="37" hidden="1">{"5 * utfall + budget",#N/A,FALSE,"T-0298";"5 * bolag",#N/A,FALSE,"T-0298";"Unibank, utfall alla",#N/A,FALSE,"T-0298";#N/A,#N/A,FALSE,"Koncernskulder";#N/A,#N/A,FALSE,"Koncernfakturering"}</definedName>
    <definedName name="gw" localSheetId="30" hidden="1">{"5 * utfall + budget",#N/A,FALSE,"T-0298";"5 * bolag",#N/A,FALSE,"T-0298";"Unibank, utfall alla",#N/A,FALSE,"T-0298";#N/A,#N/A,FALSE,"Koncernskulder";#N/A,#N/A,FALSE,"Koncernfakturering"}</definedName>
    <definedName name="gw" localSheetId="42"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 localSheetId="34">OFFSET('[26]Chart Losses'!$K$7,COUNT('[26]Chart Losses'!$K$7:$K$50)-'[26]Chart Losses'!$H$1,,'[26]Chart Losses'!$H$1)</definedName>
    <definedName name="HOUSE" localSheetId="29">OFFSET('[27]Chart Losses'!$K$7,COUNT('[27]Chart Losses'!$K$7:$K$50)-'[27]Chart Losses'!$H$1,,'[27]Chart Losses'!$H$1)</definedName>
    <definedName name="HOUSE" localSheetId="28">OFFSET('[27]Chart Losses'!$K$7,COUNT('[27]Chart Losses'!$K$7:$K$50)-'[27]Chart Losses'!$H$1,,'[27]Chart Losses'!$H$1)</definedName>
    <definedName name="HOUSE" localSheetId="31">OFFSET('[27]Chart Losses'!$K$7,COUNT('[27]Chart Losses'!$K$7:$K$50)-'[27]Chart Losses'!$H$1,,'[27]Chart Losses'!$H$1)</definedName>
    <definedName name="HOUSE" localSheetId="45">OFFSET('[28]Chart Losses'!$K$7,COUNT('[28]Chart Losses'!$K$7:$K$50)-'[28]Chart Losses'!$H$1,,'[28]Chart Losses'!$H$1)</definedName>
    <definedName name="HOUSE" localSheetId="25">OFFSET('[27]Chart Losses'!$K$7,COUNT('[27]Chart Losses'!$K$7:$K$50)-'[27]Chart Losses'!$H$1,,'[27]Chart Losses'!$H$1)</definedName>
    <definedName name="HOUSE" localSheetId="24">OFFSET('[27]Chart Losses'!$K$7,COUNT('[27]Chart Losses'!$K$7:$K$50)-'[27]Chart Losses'!$H$1,,'[27]Chart Losses'!$H$1)</definedName>
    <definedName name="HOUSE" localSheetId="43">OFFSET('[27]Chart Losses'!$K$7,COUNT('[27]Chart Losses'!$K$7:$K$50)-'[27]Chart Losses'!$H$1,,'[27]Chart Losses'!$H$1)</definedName>
    <definedName name="HOUSE" localSheetId="27">OFFSET('[27]Chart Losses'!$K$7,COUNT('[27]Chart Losses'!$K$7:$K$50)-'[27]Chart Losses'!$H$1,,'[27]Chart Losses'!$H$1)</definedName>
    <definedName name="HOUSE" localSheetId="26">OFFSET('[27]Chart Losses'!$K$7,COUNT('[27]Chart Losses'!$K$7:$K$50)-'[27]Chart Losses'!$H$1,,'[27]Chart Losses'!$H$1)</definedName>
    <definedName name="HOUSE" localSheetId="9">OFFSET('[29]Chart Losses'!$K$7,COUNT('[29]Chart Losses'!$K$7:$K$50)-'[29]Chart Losses'!$H$1,,'[29]Chart Losses'!$H$1)</definedName>
    <definedName name="HOUSE" localSheetId="10">OFFSET('[29]Chart Losses'!$K$7,COUNT('[29]Chart Losses'!$K$7:$K$50)-'[29]Chart Losses'!$H$1,,'[29]Chart Losses'!$H$1)</definedName>
    <definedName name="HOUSE" localSheetId="8">OFFSET('[30]Chart Losses'!$K$7,COUNT('[30]Chart Losses'!$K$7:$K$50)-'[30]Chart Losses'!$H$1,,'[30]Chart Losses'!$H$1)</definedName>
    <definedName name="HOUSE" localSheetId="30">OFFSET('[27]Chart Losses'!$K$7,COUNT('[27]Chart Losses'!$K$7:$K$50)-'[27]Chart Losses'!$H$1,,'[27]Chart Losses'!$H$1)</definedName>
    <definedName name="HOUSE" localSheetId="42">OFFSET('[26]Chart Losses'!$K$7,COUNT('[26]Chart Losses'!$K$7:$K$50)-'[26]Chart Losses'!$H$1,,'[26]Chart Losses'!$H$1)</definedName>
    <definedName name="HOUSE">OFFSET('[31]Chart Losses'!$K$7,COUNT('[31]Chart Losses'!$K$7:$K$50)-'[31]Chart Losses'!$H$1,,'[31]Chart Losses'!$H$1)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34">#REF!</definedName>
    <definedName name="iib" localSheetId="17">#REF!</definedName>
    <definedName name="iib" localSheetId="20">#REF!</definedName>
    <definedName name="iib" localSheetId="18">#REF!</definedName>
    <definedName name="iib" localSheetId="13">#REF!</definedName>
    <definedName name="iib" localSheetId="14">#REF!</definedName>
    <definedName name="iib" localSheetId="29">#REF!</definedName>
    <definedName name="iib" localSheetId="28">#REF!</definedName>
    <definedName name="iib" localSheetId="22">#REF!</definedName>
    <definedName name="iib" localSheetId="31">#REF!</definedName>
    <definedName name="iib" localSheetId="45">#REF!</definedName>
    <definedName name="iib" localSheetId="4">#REF!</definedName>
    <definedName name="iib" localSheetId="5">#REF!</definedName>
    <definedName name="iib" localSheetId="6">#REF!</definedName>
    <definedName name="iib" localSheetId="7">#REF!</definedName>
    <definedName name="iib" localSheetId="16">#REF!</definedName>
    <definedName name="iib" localSheetId="15">#REF!</definedName>
    <definedName name="iib" localSheetId="25">#REF!</definedName>
    <definedName name="iib" localSheetId="24">#REF!</definedName>
    <definedName name="iib" localSheetId="19">#REF!</definedName>
    <definedName name="iib" localSheetId="43">#REF!</definedName>
    <definedName name="iib" localSheetId="27">#REF!</definedName>
    <definedName name="iib" localSheetId="26">#REF!</definedName>
    <definedName name="iib" localSheetId="9">#REF!</definedName>
    <definedName name="iib" localSheetId="10">#REF!</definedName>
    <definedName name="iib" localSheetId="8">#REF!</definedName>
    <definedName name="iib" localSheetId="11">#REF!</definedName>
    <definedName name="iib" localSheetId="12">#REF!</definedName>
    <definedName name="iib" localSheetId="33">#REF!</definedName>
    <definedName name="iib" localSheetId="30">#REF!</definedName>
    <definedName name="iib" localSheetId="42">#REF!</definedName>
    <definedName name="iib">#REF!</definedName>
    <definedName name="iib_total" localSheetId="34">#REF!</definedName>
    <definedName name="iib_total" localSheetId="17">#REF!</definedName>
    <definedName name="iib_total" localSheetId="20">#REF!</definedName>
    <definedName name="iib_total" localSheetId="18">#REF!</definedName>
    <definedName name="iib_total" localSheetId="13">#REF!</definedName>
    <definedName name="iib_total" localSheetId="14">#REF!</definedName>
    <definedName name="iib_total" localSheetId="29">#REF!</definedName>
    <definedName name="iib_total" localSheetId="28">#REF!</definedName>
    <definedName name="iib_total" localSheetId="22">#REF!</definedName>
    <definedName name="iib_total" localSheetId="31">#REF!</definedName>
    <definedName name="iib_total" localSheetId="45">#REF!</definedName>
    <definedName name="iib_total" localSheetId="4">#REF!</definedName>
    <definedName name="iib_total" localSheetId="5">#REF!</definedName>
    <definedName name="iib_total" localSheetId="6">#REF!</definedName>
    <definedName name="iib_total" localSheetId="7">#REF!</definedName>
    <definedName name="iib_total" localSheetId="16">#REF!</definedName>
    <definedName name="iib_total" localSheetId="15">#REF!</definedName>
    <definedName name="iib_total" localSheetId="25">#REF!</definedName>
    <definedName name="iib_total" localSheetId="24">#REF!</definedName>
    <definedName name="iib_total" localSheetId="19">#REF!</definedName>
    <definedName name="iib_total" localSheetId="43">#REF!</definedName>
    <definedName name="iib_total" localSheetId="27">#REF!</definedName>
    <definedName name="iib_total" localSheetId="26">#REF!</definedName>
    <definedName name="iib_total" localSheetId="9">#REF!</definedName>
    <definedName name="iib_total" localSheetId="10">#REF!</definedName>
    <definedName name="iib_total" localSheetId="8">#REF!</definedName>
    <definedName name="iib_total" localSheetId="11">#REF!</definedName>
    <definedName name="iib_total" localSheetId="12">#REF!</definedName>
    <definedName name="iib_total" localSheetId="33">#REF!</definedName>
    <definedName name="iib_total" localSheetId="30">#REF!</definedName>
    <definedName name="iib_total" localSheetId="42">#REF!</definedName>
    <definedName name="iib_total">#REF!</definedName>
    <definedName name="Income" localSheetId="34">#REF!</definedName>
    <definedName name="Income" localSheetId="17">#REF!</definedName>
    <definedName name="Income" localSheetId="20">#REF!</definedName>
    <definedName name="Income" localSheetId="18">#REF!</definedName>
    <definedName name="Income" localSheetId="13">#REF!</definedName>
    <definedName name="Income" localSheetId="14">#REF!</definedName>
    <definedName name="Income" localSheetId="29">#REF!</definedName>
    <definedName name="Income" localSheetId="28">#REF!</definedName>
    <definedName name="Income" localSheetId="22">#REF!</definedName>
    <definedName name="Income" localSheetId="31">#REF!</definedName>
    <definedName name="Income" localSheetId="45">#REF!</definedName>
    <definedName name="Income" localSheetId="4">#REF!</definedName>
    <definedName name="Income" localSheetId="5">#REF!</definedName>
    <definedName name="Income" localSheetId="6">#REF!</definedName>
    <definedName name="Income" localSheetId="7">#REF!</definedName>
    <definedName name="Income" localSheetId="16">#REF!</definedName>
    <definedName name="Income" localSheetId="15">#REF!</definedName>
    <definedName name="Income" localSheetId="25">#REF!</definedName>
    <definedName name="Income" localSheetId="24">#REF!</definedName>
    <definedName name="Income" localSheetId="19">#REF!</definedName>
    <definedName name="Income" localSheetId="43">#REF!</definedName>
    <definedName name="Income" localSheetId="27">#REF!</definedName>
    <definedName name="Income" localSheetId="26">#REF!</definedName>
    <definedName name="Income" localSheetId="9">#REF!</definedName>
    <definedName name="Income" localSheetId="10">#REF!</definedName>
    <definedName name="Income" localSheetId="8">#REF!</definedName>
    <definedName name="Income" localSheetId="11">#REF!</definedName>
    <definedName name="Income" localSheetId="12">#REF!</definedName>
    <definedName name="Income" localSheetId="33">#REF!</definedName>
    <definedName name="Income" localSheetId="30">#REF!</definedName>
    <definedName name="Income" localSheetId="42">#REF!</definedName>
    <definedName name="Income">#REF!</definedName>
    <definedName name="Income_statement__________________________________________________________SEKm" localSheetId="34">#REF!</definedName>
    <definedName name="Income_statement__________________________________________________________SEKm" localSheetId="17">#REF!</definedName>
    <definedName name="Income_statement__________________________________________________________SEKm" localSheetId="20">#REF!</definedName>
    <definedName name="Income_statement__________________________________________________________SEKm" localSheetId="18">#REF!</definedName>
    <definedName name="Income_statement__________________________________________________________SEKm" localSheetId="13">#REF!</definedName>
    <definedName name="Income_statement__________________________________________________________SEKm" localSheetId="14">#REF!</definedName>
    <definedName name="Income_statement__________________________________________________________SEKm" localSheetId="29">#REF!</definedName>
    <definedName name="Income_statement__________________________________________________________SEKm" localSheetId="28">#REF!</definedName>
    <definedName name="Income_statement__________________________________________________________SEKm" localSheetId="22">#REF!</definedName>
    <definedName name="Income_statement__________________________________________________________SEKm" localSheetId="31">#REF!</definedName>
    <definedName name="Income_statement__________________________________________________________SEKm" localSheetId="45">#REF!</definedName>
    <definedName name="Income_statement__________________________________________________________SEKm" localSheetId="4">#REF!</definedName>
    <definedName name="Income_statement__________________________________________________________SEKm" localSheetId="5">#REF!</definedName>
    <definedName name="Income_statement__________________________________________________________SEKm" localSheetId="6">#REF!</definedName>
    <definedName name="Income_statement__________________________________________________________SEKm" localSheetId="7">#REF!</definedName>
    <definedName name="Income_statement__________________________________________________________SEKm" localSheetId="16">#REF!</definedName>
    <definedName name="Income_statement__________________________________________________________SEKm" localSheetId="15">#REF!</definedName>
    <definedName name="Income_statement__________________________________________________________SEKm" localSheetId="25">#REF!</definedName>
    <definedName name="Income_statement__________________________________________________________SEKm" localSheetId="24">#REF!</definedName>
    <definedName name="Income_statement__________________________________________________________SEKm" localSheetId="19">#REF!</definedName>
    <definedName name="Income_statement__________________________________________________________SEKm" localSheetId="43">#REF!</definedName>
    <definedName name="Income_statement__________________________________________________________SEKm" localSheetId="27">#REF!</definedName>
    <definedName name="Income_statement__________________________________________________________SEKm" localSheetId="26">#REF!</definedName>
    <definedName name="Income_statement__________________________________________________________SEKm" localSheetId="9">#REF!</definedName>
    <definedName name="Income_statement__________________________________________________________SEKm" localSheetId="10">#REF!</definedName>
    <definedName name="Income_statement__________________________________________________________SEKm" localSheetId="8">#REF!</definedName>
    <definedName name="Income_statement__________________________________________________________SEKm" localSheetId="11">#REF!</definedName>
    <definedName name="Income_statement__________________________________________________________SEKm" localSheetId="12">#REF!</definedName>
    <definedName name="Income_statement__________________________________________________________SEKm" localSheetId="33">#REF!</definedName>
    <definedName name="Income_statement__________________________________________________________SEKm" localSheetId="30">#REF!</definedName>
    <definedName name="Income_statement__________________________________________________________SEKm" localSheetId="42">#REF!</definedName>
    <definedName name="Income_statement__________________________________________________________SEKm">#REF!</definedName>
    <definedName name="INPR" localSheetId="34">#REF!</definedName>
    <definedName name="INPR" localSheetId="17">#REF!</definedName>
    <definedName name="INPR" localSheetId="20">#REF!</definedName>
    <definedName name="INPR" localSheetId="18">#REF!</definedName>
    <definedName name="INPR" localSheetId="13">#REF!</definedName>
    <definedName name="INPR" localSheetId="14">#REF!</definedName>
    <definedName name="INPR" localSheetId="29">#REF!</definedName>
    <definedName name="INPR" localSheetId="28">#REF!</definedName>
    <definedName name="INPR" localSheetId="22">#REF!</definedName>
    <definedName name="INPR" localSheetId="31">#REF!</definedName>
    <definedName name="INPR" localSheetId="45">#REF!</definedName>
    <definedName name="INPR" localSheetId="4">#REF!</definedName>
    <definedName name="INPR" localSheetId="5">#REF!</definedName>
    <definedName name="INPR" localSheetId="6">#REF!</definedName>
    <definedName name="INPR" localSheetId="7">#REF!</definedName>
    <definedName name="INPR" localSheetId="16">#REF!</definedName>
    <definedName name="INPR" localSheetId="15">#REF!</definedName>
    <definedName name="INPR" localSheetId="25">#REF!</definedName>
    <definedName name="INPR" localSheetId="24">#REF!</definedName>
    <definedName name="INPR" localSheetId="19">#REF!</definedName>
    <definedName name="INPR" localSheetId="43">#REF!</definedName>
    <definedName name="INPR" localSheetId="27">#REF!</definedName>
    <definedName name="INPR" localSheetId="26">#REF!</definedName>
    <definedName name="INPR" localSheetId="9">#REF!</definedName>
    <definedName name="INPR" localSheetId="10">#REF!</definedName>
    <definedName name="INPR" localSheetId="8">#REF!</definedName>
    <definedName name="INPR" localSheetId="11">#REF!</definedName>
    <definedName name="INPR" localSheetId="12">#REF!</definedName>
    <definedName name="INPR" localSheetId="33">#REF!</definedName>
    <definedName name="INPR" localSheetId="30">#REF!</definedName>
    <definedName name="INPR" localSheetId="42">#REF!</definedName>
    <definedName name="INPR">#REF!</definedName>
    <definedName name="inv.bank" localSheetId="34">#REF!</definedName>
    <definedName name="inv.bank" localSheetId="17">#REF!</definedName>
    <definedName name="inv.bank" localSheetId="20">#REF!</definedName>
    <definedName name="inv.bank" localSheetId="18">#REF!</definedName>
    <definedName name="inv.bank" localSheetId="13">#REF!</definedName>
    <definedName name="inv.bank" localSheetId="14">#REF!</definedName>
    <definedName name="inv.bank" localSheetId="29">#REF!</definedName>
    <definedName name="inv.bank" localSheetId="28">#REF!</definedName>
    <definedName name="inv.bank" localSheetId="22">#REF!</definedName>
    <definedName name="inv.bank" localSheetId="31">#REF!</definedName>
    <definedName name="inv.bank" localSheetId="45">#REF!</definedName>
    <definedName name="inv.bank" localSheetId="4">#REF!</definedName>
    <definedName name="inv.bank" localSheetId="5">#REF!</definedName>
    <definedName name="inv.bank" localSheetId="6">#REF!</definedName>
    <definedName name="inv.bank" localSheetId="7">#REF!</definedName>
    <definedName name="inv.bank" localSheetId="16">#REF!</definedName>
    <definedName name="inv.bank" localSheetId="15">#REF!</definedName>
    <definedName name="inv.bank" localSheetId="25">#REF!</definedName>
    <definedName name="inv.bank" localSheetId="24">#REF!</definedName>
    <definedName name="inv.bank" localSheetId="19">#REF!</definedName>
    <definedName name="inv.bank" localSheetId="43">#REF!</definedName>
    <definedName name="inv.bank" localSheetId="27">#REF!</definedName>
    <definedName name="inv.bank" localSheetId="26">#REF!</definedName>
    <definedName name="inv.bank" localSheetId="9">#REF!</definedName>
    <definedName name="inv.bank" localSheetId="10">#REF!</definedName>
    <definedName name="inv.bank" localSheetId="8">#REF!</definedName>
    <definedName name="inv.bank" localSheetId="11">#REF!</definedName>
    <definedName name="inv.bank" localSheetId="12">#REF!</definedName>
    <definedName name="inv.bank" localSheetId="33">#REF!</definedName>
    <definedName name="inv.bank" localSheetId="30">#REF!</definedName>
    <definedName name="inv.bank" localSheetId="42">#REF!</definedName>
    <definedName name="inv.bank">#REF!</definedName>
    <definedName name="just" localSheetId="34">#REF!</definedName>
    <definedName name="just" localSheetId="17">#REF!</definedName>
    <definedName name="just" localSheetId="20">#REF!</definedName>
    <definedName name="just" localSheetId="18">#REF!</definedName>
    <definedName name="just" localSheetId="13">#REF!</definedName>
    <definedName name="just" localSheetId="14">#REF!</definedName>
    <definedName name="just" localSheetId="29">#REF!</definedName>
    <definedName name="just" localSheetId="28">#REF!</definedName>
    <definedName name="just" localSheetId="22">#REF!</definedName>
    <definedName name="just" localSheetId="31">#REF!</definedName>
    <definedName name="just" localSheetId="45">#REF!</definedName>
    <definedName name="just" localSheetId="4">#REF!</definedName>
    <definedName name="just" localSheetId="5">#REF!</definedName>
    <definedName name="just" localSheetId="6">#REF!</definedName>
    <definedName name="just" localSheetId="7">#REF!</definedName>
    <definedName name="just" localSheetId="16">#REF!</definedName>
    <definedName name="just" localSheetId="15">#REF!</definedName>
    <definedName name="just" localSheetId="25">#REF!</definedName>
    <definedName name="just" localSheetId="24">#REF!</definedName>
    <definedName name="just" localSheetId="19">#REF!</definedName>
    <definedName name="just" localSheetId="43">#REF!</definedName>
    <definedName name="just" localSheetId="27">#REF!</definedName>
    <definedName name="just" localSheetId="26">#REF!</definedName>
    <definedName name="just" localSheetId="9">#REF!</definedName>
    <definedName name="just" localSheetId="10">#REF!</definedName>
    <definedName name="just" localSheetId="8">#REF!</definedName>
    <definedName name="just" localSheetId="11">#REF!</definedName>
    <definedName name="just" localSheetId="12">#REF!</definedName>
    <definedName name="just" localSheetId="33">#REF!</definedName>
    <definedName name="just" localSheetId="30">#REF!</definedName>
    <definedName name="just" localSheetId="42">#REF!</definedName>
    <definedName name="just">#REF!</definedName>
    <definedName name="Key" localSheetId="34">#REF!</definedName>
    <definedName name="Key" localSheetId="17">#REF!</definedName>
    <definedName name="Key" localSheetId="20">#REF!</definedName>
    <definedName name="Key" localSheetId="18">#REF!</definedName>
    <definedName name="Key" localSheetId="13">#REF!</definedName>
    <definedName name="Key" localSheetId="14">#REF!</definedName>
    <definedName name="Key" localSheetId="29">#REF!</definedName>
    <definedName name="Key" localSheetId="28">#REF!</definedName>
    <definedName name="Key" localSheetId="22">#REF!</definedName>
    <definedName name="Key" localSheetId="31">#REF!</definedName>
    <definedName name="Key" localSheetId="45">#REF!</definedName>
    <definedName name="Key" localSheetId="4">#REF!</definedName>
    <definedName name="Key" localSheetId="5">#REF!</definedName>
    <definedName name="Key" localSheetId="6">#REF!</definedName>
    <definedName name="Key" localSheetId="7">#REF!</definedName>
    <definedName name="Key" localSheetId="16">#REF!</definedName>
    <definedName name="Key" localSheetId="15">#REF!</definedName>
    <definedName name="Key" localSheetId="25">#REF!</definedName>
    <definedName name="Key" localSheetId="24">#REF!</definedName>
    <definedName name="Key" localSheetId="19">#REF!</definedName>
    <definedName name="Key" localSheetId="43">#REF!</definedName>
    <definedName name="Key" localSheetId="27">#REF!</definedName>
    <definedName name="Key" localSheetId="26">#REF!</definedName>
    <definedName name="Key" localSheetId="9">#REF!</definedName>
    <definedName name="Key" localSheetId="10">#REF!</definedName>
    <definedName name="Key" localSheetId="8">#REF!</definedName>
    <definedName name="Key" localSheetId="11">#REF!</definedName>
    <definedName name="Key" localSheetId="12">#REF!</definedName>
    <definedName name="Key" localSheetId="33">#REF!</definedName>
    <definedName name="Key" localSheetId="30">#REF!</definedName>
    <definedName name="Key" localSheetId="42">#REF!</definedName>
    <definedName name="Key">#REF!</definedName>
    <definedName name="key_life" localSheetId="34">#REF!</definedName>
    <definedName name="key_life" localSheetId="17">#REF!</definedName>
    <definedName name="key_life" localSheetId="20">#REF!</definedName>
    <definedName name="key_life" localSheetId="18">#REF!</definedName>
    <definedName name="key_life" localSheetId="13">#REF!</definedName>
    <definedName name="key_life" localSheetId="14">#REF!</definedName>
    <definedName name="key_life" localSheetId="29">#REF!</definedName>
    <definedName name="key_life" localSheetId="28">#REF!</definedName>
    <definedName name="key_life" localSheetId="22">#REF!</definedName>
    <definedName name="key_life" localSheetId="31">#REF!</definedName>
    <definedName name="key_life" localSheetId="45">#REF!</definedName>
    <definedName name="key_life" localSheetId="4">#REF!</definedName>
    <definedName name="key_life" localSheetId="5">#REF!</definedName>
    <definedName name="key_life" localSheetId="6">#REF!</definedName>
    <definedName name="key_life" localSheetId="7">#REF!</definedName>
    <definedName name="key_life" localSheetId="16">#REF!</definedName>
    <definedName name="key_life" localSheetId="15">#REF!</definedName>
    <definedName name="key_life" localSheetId="25">#REF!</definedName>
    <definedName name="key_life" localSheetId="24">#REF!</definedName>
    <definedName name="key_life" localSheetId="19">#REF!</definedName>
    <definedName name="key_life" localSheetId="43">#REF!</definedName>
    <definedName name="key_life" localSheetId="27">#REF!</definedName>
    <definedName name="key_life" localSheetId="26">#REF!</definedName>
    <definedName name="key_life" localSheetId="9">#REF!</definedName>
    <definedName name="key_life" localSheetId="10">#REF!</definedName>
    <definedName name="key_life" localSheetId="8">#REF!</definedName>
    <definedName name="key_life" localSheetId="11">#REF!</definedName>
    <definedName name="key_life" localSheetId="12">#REF!</definedName>
    <definedName name="key_life" localSheetId="33">#REF!</definedName>
    <definedName name="key_life" localSheetId="30">#REF!</definedName>
    <definedName name="key_life" localSheetId="42">#REF!</definedName>
    <definedName name="key_life">#REF!</definedName>
    <definedName name="keyratio" localSheetId="34">#REF!</definedName>
    <definedName name="keyratio" localSheetId="17">#REF!</definedName>
    <definedName name="keyratio" localSheetId="20">#REF!</definedName>
    <definedName name="keyratio" localSheetId="18">#REF!</definedName>
    <definedName name="keyratio" localSheetId="13">#REF!</definedName>
    <definedName name="keyratio" localSheetId="14">#REF!</definedName>
    <definedName name="keyratio" localSheetId="29">#REF!</definedName>
    <definedName name="keyratio" localSheetId="28">#REF!</definedName>
    <definedName name="keyratio" localSheetId="22">#REF!</definedName>
    <definedName name="keyratio" localSheetId="31">#REF!</definedName>
    <definedName name="keyratio" localSheetId="45">#REF!</definedName>
    <definedName name="keyratio" localSheetId="4">#REF!</definedName>
    <definedName name="keyratio" localSheetId="5">#REF!</definedName>
    <definedName name="keyratio" localSheetId="6">#REF!</definedName>
    <definedName name="keyratio" localSheetId="7">#REF!</definedName>
    <definedName name="keyratio" localSheetId="16">#REF!</definedName>
    <definedName name="keyratio" localSheetId="15">#REF!</definedName>
    <definedName name="keyratio" localSheetId="25">#REF!</definedName>
    <definedName name="keyratio" localSheetId="24">#REF!</definedName>
    <definedName name="keyratio" localSheetId="19">#REF!</definedName>
    <definedName name="keyratio" localSheetId="43">#REF!</definedName>
    <definedName name="keyratio" localSheetId="27">#REF!</definedName>
    <definedName name="keyratio" localSheetId="26">#REF!</definedName>
    <definedName name="keyratio" localSheetId="9">#REF!</definedName>
    <definedName name="keyratio" localSheetId="10">#REF!</definedName>
    <definedName name="keyratio" localSheetId="8">#REF!</definedName>
    <definedName name="keyratio" localSheetId="11">#REF!</definedName>
    <definedName name="keyratio" localSheetId="12">#REF!</definedName>
    <definedName name="keyratio" localSheetId="33">#REF!</definedName>
    <definedName name="keyratio" localSheetId="30">#REF!</definedName>
    <definedName name="keyratio" localSheetId="42">#REF!</definedName>
    <definedName name="keyratio">#REF!</definedName>
    <definedName name="kk" localSheetId="34">[93]Syöttöpohja!$F$4</definedName>
    <definedName name="kk" localSheetId="29">[93]Syöttöpohja!$F$4</definedName>
    <definedName name="kk" localSheetId="28">[93]Syöttöpohja!$F$4</definedName>
    <definedName name="kk" localSheetId="31">[93]Syöttöpohja!$F$4</definedName>
    <definedName name="kk" localSheetId="45">[94]Syöttöpohja!$F$4</definedName>
    <definedName name="kk" localSheetId="25">[93]Syöttöpohja!$F$4</definedName>
    <definedName name="kk" localSheetId="24">[93]Syöttöpohja!$F$4</definedName>
    <definedName name="kk" localSheetId="43">[95]Syöttöpohja!$F$4</definedName>
    <definedName name="kk" localSheetId="27">[93]Syöttöpohja!$F$4</definedName>
    <definedName name="kk" localSheetId="26">[93]Syöttöpohja!$F$4</definedName>
    <definedName name="kk" localSheetId="9">[96]Syöttöpohja!$F$4</definedName>
    <definedName name="kk" localSheetId="10">[96]Syöttöpohja!$F$4</definedName>
    <definedName name="kk" localSheetId="8">[97]Syöttöpohja!$F$4</definedName>
    <definedName name="kk" localSheetId="30">[93]Syöttöpohja!$F$4</definedName>
    <definedName name="kk" localSheetId="42">[93]Syöttöpohja!$F$4</definedName>
    <definedName name="kk">[98]Syöttöpohja!$F$4</definedName>
    <definedName name="KolIndeks0" localSheetId="34">[38]HelpSheet!$G$9</definedName>
    <definedName name="KolIndeks0" localSheetId="29">[38]HelpSheet!$G$9</definedName>
    <definedName name="KolIndeks0" localSheetId="28">[38]HelpSheet!$G$9</definedName>
    <definedName name="KolIndeks0" localSheetId="31">[38]HelpSheet!$G$9</definedName>
    <definedName name="KolIndeks0" localSheetId="45">[39]HelpSheet!$G$9</definedName>
    <definedName name="KolIndeks0" localSheetId="25">[38]HelpSheet!$G$9</definedName>
    <definedName name="KolIndeks0" localSheetId="24">[38]HelpSheet!$G$9</definedName>
    <definedName name="KolIndeks0" localSheetId="43">[40]HelpSheet!$G$9</definedName>
    <definedName name="KolIndeks0" localSheetId="27">[38]HelpSheet!$G$9</definedName>
    <definedName name="KolIndeks0" localSheetId="26">[38]HelpSheet!$G$9</definedName>
    <definedName name="KolIndeks0" localSheetId="9">[41]HelpSheet!$G$9</definedName>
    <definedName name="KolIndeks0" localSheetId="10">[41]HelpSheet!$G$9</definedName>
    <definedName name="KolIndeks0" localSheetId="8">[42]HelpSheet!$G$9</definedName>
    <definedName name="KolIndeks0" localSheetId="30">[38]HelpSheet!$G$9</definedName>
    <definedName name="KolIndeks0" localSheetId="42">[38]HelpSheet!$G$9</definedName>
    <definedName name="KolIndeks0">[43]HelpSheet!$G$9</definedName>
    <definedName name="KolIndeks1" localSheetId="34">[38]HelpSheet!$G$11</definedName>
    <definedName name="KolIndeks1" localSheetId="29">[38]HelpSheet!$G$11</definedName>
    <definedName name="KolIndeks1" localSheetId="28">[38]HelpSheet!$G$11</definedName>
    <definedName name="KolIndeks1" localSheetId="31">[38]HelpSheet!$G$11</definedName>
    <definedName name="KolIndeks1" localSheetId="45">[39]HelpSheet!$G$11</definedName>
    <definedName name="KolIndeks1" localSheetId="25">[38]HelpSheet!$G$11</definedName>
    <definedName name="KolIndeks1" localSheetId="24">[38]HelpSheet!$G$11</definedName>
    <definedName name="KolIndeks1" localSheetId="43">[40]HelpSheet!$G$11</definedName>
    <definedName name="KolIndeks1" localSheetId="27">[38]HelpSheet!$G$11</definedName>
    <definedName name="KolIndeks1" localSheetId="26">[38]HelpSheet!$G$11</definedName>
    <definedName name="KolIndeks1" localSheetId="9">[41]HelpSheet!$G$11</definedName>
    <definedName name="KolIndeks1" localSheetId="10">[41]HelpSheet!$G$11</definedName>
    <definedName name="KolIndeks1" localSheetId="8">[42]HelpSheet!$G$11</definedName>
    <definedName name="KolIndeks1" localSheetId="30">[38]HelpSheet!$G$11</definedName>
    <definedName name="KolIndeks1" localSheetId="42">[38]HelpSheet!$G$11</definedName>
    <definedName name="KolIndeks1">[43]HelpSheet!$G$11</definedName>
    <definedName name="KolIndeks2" localSheetId="34">[38]HelpSheet!$G$13</definedName>
    <definedName name="KolIndeks2" localSheetId="29">[38]HelpSheet!$G$13</definedName>
    <definedName name="KolIndeks2" localSheetId="28">[38]HelpSheet!$G$13</definedName>
    <definedName name="KolIndeks2" localSheetId="31">[38]HelpSheet!$G$13</definedName>
    <definedName name="KolIndeks2" localSheetId="45">[39]HelpSheet!$G$13</definedName>
    <definedName name="KolIndeks2" localSheetId="25">[38]HelpSheet!$G$13</definedName>
    <definedName name="KolIndeks2" localSheetId="24">[38]HelpSheet!$G$13</definedName>
    <definedName name="KolIndeks2" localSheetId="43">[40]HelpSheet!$G$13</definedName>
    <definedName name="KolIndeks2" localSheetId="27">[38]HelpSheet!$G$13</definedName>
    <definedName name="KolIndeks2" localSheetId="26">[38]HelpSheet!$G$13</definedName>
    <definedName name="KolIndeks2" localSheetId="9">[41]HelpSheet!$G$13</definedName>
    <definedName name="KolIndeks2" localSheetId="10">[41]HelpSheet!$G$13</definedName>
    <definedName name="KolIndeks2" localSheetId="8">[42]HelpSheet!$G$13</definedName>
    <definedName name="KolIndeks2" localSheetId="30">[38]HelpSheet!$G$13</definedName>
    <definedName name="KolIndeks2" localSheetId="42">[38]HelpSheet!$G$13</definedName>
    <definedName name="KolIndeks2">[43]HelpSheet!$G$13</definedName>
    <definedName name="KolIndeks3" localSheetId="34">[38]HelpSheet!$G$15</definedName>
    <definedName name="KolIndeks3" localSheetId="29">[38]HelpSheet!$G$15</definedName>
    <definedName name="KolIndeks3" localSheetId="28">[38]HelpSheet!$G$15</definedName>
    <definedName name="KolIndeks3" localSheetId="31">[38]HelpSheet!$G$15</definedName>
    <definedName name="KolIndeks3" localSheetId="45">[39]HelpSheet!$G$15</definedName>
    <definedName name="KolIndeks3" localSheetId="25">[38]HelpSheet!$G$15</definedName>
    <definedName name="KolIndeks3" localSheetId="24">[38]HelpSheet!$G$15</definedName>
    <definedName name="KolIndeks3" localSheetId="43">[40]HelpSheet!$G$15</definedName>
    <definedName name="KolIndeks3" localSheetId="27">[38]HelpSheet!$G$15</definedName>
    <definedName name="KolIndeks3" localSheetId="26">[38]HelpSheet!$G$15</definedName>
    <definedName name="KolIndeks3" localSheetId="9">[41]HelpSheet!$G$15</definedName>
    <definedName name="KolIndeks3" localSheetId="10">[41]HelpSheet!$G$15</definedName>
    <definedName name="KolIndeks3" localSheetId="8">[42]HelpSheet!$G$15</definedName>
    <definedName name="KolIndeks3" localSheetId="30">[38]HelpSheet!$G$15</definedName>
    <definedName name="KolIndeks3" localSheetId="42">[38]HelpSheet!$G$15</definedName>
    <definedName name="KolIndeks3">[43]HelpSheet!$G$15</definedName>
    <definedName name="kop" localSheetId="34">#REF!</definedName>
    <definedName name="kop" localSheetId="17">#REF!</definedName>
    <definedName name="kop" localSheetId="20">#REF!</definedName>
    <definedName name="kop" localSheetId="18">#REF!</definedName>
    <definedName name="kop" localSheetId="13">#REF!</definedName>
    <definedName name="kop" localSheetId="14">#REF!</definedName>
    <definedName name="kop" localSheetId="29">#REF!</definedName>
    <definedName name="kop" localSheetId="28">#REF!</definedName>
    <definedName name="kop" localSheetId="22">#REF!</definedName>
    <definedName name="kop" localSheetId="31">#REF!</definedName>
    <definedName name="kop" localSheetId="45">#REF!</definedName>
    <definedName name="kop" localSheetId="4">#REF!</definedName>
    <definedName name="kop" localSheetId="5">#REF!</definedName>
    <definedName name="kop" localSheetId="6">#REF!</definedName>
    <definedName name="kop" localSheetId="7">#REF!</definedName>
    <definedName name="kop" localSheetId="16">#REF!</definedName>
    <definedName name="kop" localSheetId="15">#REF!</definedName>
    <definedName name="kop" localSheetId="25">#REF!</definedName>
    <definedName name="kop" localSheetId="24">#REF!</definedName>
    <definedName name="kop" localSheetId="19">#REF!</definedName>
    <definedName name="kop" localSheetId="43">#REF!</definedName>
    <definedName name="kop" localSheetId="27">#REF!</definedName>
    <definedName name="kop" localSheetId="26">#REF!</definedName>
    <definedName name="kop" localSheetId="9">#REF!</definedName>
    <definedName name="kop" localSheetId="10">#REF!</definedName>
    <definedName name="kop" localSheetId="8">#REF!</definedName>
    <definedName name="kop" localSheetId="11">#REF!</definedName>
    <definedName name="kop" localSheetId="12">#REF!</definedName>
    <definedName name="kop" localSheetId="33">#REF!</definedName>
    <definedName name="kop" localSheetId="30">#REF!</definedName>
    <definedName name="kop" localSheetId="42">#REF!</definedName>
    <definedName name="kop">#REF!</definedName>
    <definedName name="KvtKolIndeks1" localSheetId="34">[38]HelpSheet!$I$3</definedName>
    <definedName name="KvtKolIndeks1" localSheetId="29">[38]HelpSheet!$I$3</definedName>
    <definedName name="KvtKolIndeks1" localSheetId="28">[38]HelpSheet!$I$3</definedName>
    <definedName name="KvtKolIndeks1" localSheetId="31">[38]HelpSheet!$I$3</definedName>
    <definedName name="KvtKolIndeks1" localSheetId="45">[39]HelpSheet!$I$3</definedName>
    <definedName name="KvtKolIndeks1" localSheetId="25">[38]HelpSheet!$I$3</definedName>
    <definedName name="KvtKolIndeks1" localSheetId="24">[38]HelpSheet!$I$3</definedName>
    <definedName name="KvtKolIndeks1" localSheetId="43">[40]HelpSheet!$I$3</definedName>
    <definedName name="KvtKolIndeks1" localSheetId="27">[38]HelpSheet!$I$3</definedName>
    <definedName name="KvtKolIndeks1" localSheetId="26">[38]HelpSheet!$I$3</definedName>
    <definedName name="KvtKolIndeks1" localSheetId="9">[41]HelpSheet!$I$3</definedName>
    <definedName name="KvtKolIndeks1" localSheetId="10">[41]HelpSheet!$I$3</definedName>
    <definedName name="KvtKolIndeks1" localSheetId="8">[42]HelpSheet!$I$3</definedName>
    <definedName name="KvtKolIndeks1" localSheetId="30">[38]HelpSheet!$I$3</definedName>
    <definedName name="KvtKolIndeks1" localSheetId="42">[38]HelpSheet!$I$3</definedName>
    <definedName name="KvtKolIndeks1">[43]HelpSheet!$I$3</definedName>
    <definedName name="KvtKolIndeks2" localSheetId="34">[38]HelpSheet!$I$5</definedName>
    <definedName name="KvtKolIndeks2" localSheetId="29">[38]HelpSheet!$I$5</definedName>
    <definedName name="KvtKolIndeks2" localSheetId="28">[38]HelpSheet!$I$5</definedName>
    <definedName name="KvtKolIndeks2" localSheetId="31">[38]HelpSheet!$I$5</definedName>
    <definedName name="KvtKolIndeks2" localSheetId="45">[39]HelpSheet!$I$5</definedName>
    <definedName name="KvtKolIndeks2" localSheetId="25">[38]HelpSheet!$I$5</definedName>
    <definedName name="KvtKolIndeks2" localSheetId="24">[38]HelpSheet!$I$5</definedName>
    <definedName name="KvtKolIndeks2" localSheetId="43">[40]HelpSheet!$I$5</definedName>
    <definedName name="KvtKolIndeks2" localSheetId="27">[38]HelpSheet!$I$5</definedName>
    <definedName name="KvtKolIndeks2" localSheetId="26">[38]HelpSheet!$I$5</definedName>
    <definedName name="KvtKolIndeks2" localSheetId="9">[41]HelpSheet!$I$5</definedName>
    <definedName name="KvtKolIndeks2" localSheetId="10">[41]HelpSheet!$I$5</definedName>
    <definedName name="KvtKolIndeks2" localSheetId="8">[42]HelpSheet!$I$5</definedName>
    <definedName name="KvtKolIndeks2" localSheetId="30">[38]HelpSheet!$I$5</definedName>
    <definedName name="KvtKolIndeks2" localSheetId="42">[38]HelpSheet!$I$5</definedName>
    <definedName name="KvtKolIndeks2">[43]HelpSheet!$I$5</definedName>
    <definedName name="KvtKolIndeks3" localSheetId="34">[38]HelpSheet!$I$7</definedName>
    <definedName name="KvtKolIndeks3" localSheetId="29">[38]HelpSheet!$I$7</definedName>
    <definedName name="KvtKolIndeks3" localSheetId="28">[38]HelpSheet!$I$7</definedName>
    <definedName name="KvtKolIndeks3" localSheetId="31">[38]HelpSheet!$I$7</definedName>
    <definedName name="KvtKolIndeks3" localSheetId="45">[39]HelpSheet!$I$7</definedName>
    <definedName name="KvtKolIndeks3" localSheetId="25">[38]HelpSheet!$I$7</definedName>
    <definedName name="KvtKolIndeks3" localSheetId="24">[38]HelpSheet!$I$7</definedName>
    <definedName name="KvtKolIndeks3" localSheetId="43">[40]HelpSheet!$I$7</definedName>
    <definedName name="KvtKolIndeks3" localSheetId="27">[38]HelpSheet!$I$7</definedName>
    <definedName name="KvtKolIndeks3" localSheetId="26">[38]HelpSheet!$I$7</definedName>
    <definedName name="KvtKolIndeks3" localSheetId="9">[41]HelpSheet!$I$7</definedName>
    <definedName name="KvtKolIndeks3" localSheetId="10">[41]HelpSheet!$I$7</definedName>
    <definedName name="KvtKolIndeks3" localSheetId="8">[42]HelpSheet!$I$7</definedName>
    <definedName name="KvtKolIndeks3" localSheetId="30">[38]HelpSheet!$I$7</definedName>
    <definedName name="KvtKolIndeks3" localSheetId="42">[38]HelpSheet!$I$7</definedName>
    <definedName name="KvtKolIndeks3">[43]HelpSheet!$I$7</definedName>
    <definedName name="KvtKolIndeks4" localSheetId="34">[38]HelpSheet!$I$9</definedName>
    <definedName name="KvtKolIndeks4" localSheetId="29">[38]HelpSheet!$I$9</definedName>
    <definedName name="KvtKolIndeks4" localSheetId="28">[38]HelpSheet!$I$9</definedName>
    <definedName name="KvtKolIndeks4" localSheetId="31">[38]HelpSheet!$I$9</definedName>
    <definedName name="KvtKolIndeks4" localSheetId="45">[39]HelpSheet!$I$9</definedName>
    <definedName name="KvtKolIndeks4" localSheetId="25">[38]HelpSheet!$I$9</definedName>
    <definedName name="KvtKolIndeks4" localSheetId="24">[38]HelpSheet!$I$9</definedName>
    <definedName name="KvtKolIndeks4" localSheetId="43">[40]HelpSheet!$I$9</definedName>
    <definedName name="KvtKolIndeks4" localSheetId="27">[38]HelpSheet!$I$9</definedName>
    <definedName name="KvtKolIndeks4" localSheetId="26">[38]HelpSheet!$I$9</definedName>
    <definedName name="KvtKolIndeks4" localSheetId="9">[41]HelpSheet!$I$9</definedName>
    <definedName name="KvtKolIndeks4" localSheetId="10">[41]HelpSheet!$I$9</definedName>
    <definedName name="KvtKolIndeks4" localSheetId="8">[42]HelpSheet!$I$9</definedName>
    <definedName name="KvtKolIndeks4" localSheetId="30">[38]HelpSheet!$I$9</definedName>
    <definedName name="KvtKolIndeks4" localSheetId="42">[38]HelpSheet!$I$9</definedName>
    <definedName name="KvtKolIndeks4">[43]HelpSheet!$I$9</definedName>
    <definedName name="Life" localSheetId="34">#REF!</definedName>
    <definedName name="Life" localSheetId="17">#REF!</definedName>
    <definedName name="Life" localSheetId="20">#REF!</definedName>
    <definedName name="Life" localSheetId="18">#REF!</definedName>
    <definedName name="Life" localSheetId="13">#REF!</definedName>
    <definedName name="Life" localSheetId="14">#REF!</definedName>
    <definedName name="Life" localSheetId="29">#REF!</definedName>
    <definedName name="Life" localSheetId="28">#REF!</definedName>
    <definedName name="Life" localSheetId="22">#REF!</definedName>
    <definedName name="Life" localSheetId="31">#REF!</definedName>
    <definedName name="Life" localSheetId="45">#REF!</definedName>
    <definedName name="Life" localSheetId="4">#REF!</definedName>
    <definedName name="Life" localSheetId="5">#REF!</definedName>
    <definedName name="Life" localSheetId="6">#REF!</definedName>
    <definedName name="Life" localSheetId="7">#REF!</definedName>
    <definedName name="Life" localSheetId="16">#REF!</definedName>
    <definedName name="Life" localSheetId="15">#REF!</definedName>
    <definedName name="Life" localSheetId="25">#REF!</definedName>
    <definedName name="Life" localSheetId="24">#REF!</definedName>
    <definedName name="Life" localSheetId="19">#REF!</definedName>
    <definedName name="Life" localSheetId="43">#REF!</definedName>
    <definedName name="Life" localSheetId="27">#REF!</definedName>
    <definedName name="Life" localSheetId="26">#REF!</definedName>
    <definedName name="Life" localSheetId="9">#REF!</definedName>
    <definedName name="Life" localSheetId="10">#REF!</definedName>
    <definedName name="Life" localSheetId="8">#REF!</definedName>
    <definedName name="Life" localSheetId="11">#REF!</definedName>
    <definedName name="Life" localSheetId="12">#REF!</definedName>
    <definedName name="Life" localSheetId="33">#REF!</definedName>
    <definedName name="Life" localSheetId="30">#REF!</definedName>
    <definedName name="Life" localSheetId="42">#REF!</definedName>
    <definedName name="Life">#REF!</definedName>
    <definedName name="life_sam" localSheetId="34">#REF!</definedName>
    <definedName name="life_sam" localSheetId="17">#REF!</definedName>
    <definedName name="life_sam" localSheetId="20">#REF!</definedName>
    <definedName name="life_sam" localSheetId="18">#REF!</definedName>
    <definedName name="life_sam" localSheetId="13">#REF!</definedName>
    <definedName name="life_sam" localSheetId="14">#REF!</definedName>
    <definedName name="life_sam" localSheetId="29">#REF!</definedName>
    <definedName name="life_sam" localSheetId="28">#REF!</definedName>
    <definedName name="life_sam" localSheetId="22">#REF!</definedName>
    <definedName name="life_sam" localSheetId="31">#REF!</definedName>
    <definedName name="life_sam" localSheetId="45">#REF!</definedName>
    <definedName name="life_sam" localSheetId="4">#REF!</definedName>
    <definedName name="life_sam" localSheetId="5">#REF!</definedName>
    <definedName name="life_sam" localSheetId="6">#REF!</definedName>
    <definedName name="life_sam" localSheetId="7">#REF!</definedName>
    <definedName name="life_sam" localSheetId="16">#REF!</definedName>
    <definedName name="life_sam" localSheetId="15">#REF!</definedName>
    <definedName name="life_sam" localSheetId="25">#REF!</definedName>
    <definedName name="life_sam" localSheetId="24">#REF!</definedName>
    <definedName name="life_sam" localSheetId="19">#REF!</definedName>
    <definedName name="life_sam" localSheetId="43">#REF!</definedName>
    <definedName name="life_sam" localSheetId="27">#REF!</definedName>
    <definedName name="life_sam" localSheetId="26">#REF!</definedName>
    <definedName name="life_sam" localSheetId="9">#REF!</definedName>
    <definedName name="life_sam" localSheetId="10">#REF!</definedName>
    <definedName name="life_sam" localSheetId="8">#REF!</definedName>
    <definedName name="life_sam" localSheetId="11">#REF!</definedName>
    <definedName name="life_sam" localSheetId="12">#REF!</definedName>
    <definedName name="life_sam" localSheetId="33">#REF!</definedName>
    <definedName name="life_sam" localSheetId="30">#REF!</definedName>
    <definedName name="life_sam" localSheetId="42">#REF!</definedName>
    <definedName name="life_sam">#REF!</definedName>
    <definedName name="life1" localSheetId="34">#REF!</definedName>
    <definedName name="life1" localSheetId="17">#REF!</definedName>
    <definedName name="life1" localSheetId="20">#REF!</definedName>
    <definedName name="life1" localSheetId="18">#REF!</definedName>
    <definedName name="life1" localSheetId="13">#REF!</definedName>
    <definedName name="life1" localSheetId="14">#REF!</definedName>
    <definedName name="life1" localSheetId="29">#REF!</definedName>
    <definedName name="life1" localSheetId="28">#REF!</definedName>
    <definedName name="life1" localSheetId="22">#REF!</definedName>
    <definedName name="life1" localSheetId="31">#REF!</definedName>
    <definedName name="life1" localSheetId="45">#REF!</definedName>
    <definedName name="life1" localSheetId="4">#REF!</definedName>
    <definedName name="life1" localSheetId="5">#REF!</definedName>
    <definedName name="life1" localSheetId="6">#REF!</definedName>
    <definedName name="life1" localSheetId="7">#REF!</definedName>
    <definedName name="life1" localSheetId="16">#REF!</definedName>
    <definedName name="life1" localSheetId="15">#REF!</definedName>
    <definedName name="life1" localSheetId="25">#REF!</definedName>
    <definedName name="life1" localSheetId="24">#REF!</definedName>
    <definedName name="life1" localSheetId="19">#REF!</definedName>
    <definedName name="life1" localSheetId="43">#REF!</definedName>
    <definedName name="life1" localSheetId="27">#REF!</definedName>
    <definedName name="life1" localSheetId="26">#REF!</definedName>
    <definedName name="life1" localSheetId="9">#REF!</definedName>
    <definedName name="life1" localSheetId="10">#REF!</definedName>
    <definedName name="life1" localSheetId="8">#REF!</definedName>
    <definedName name="life1" localSheetId="11">#REF!</definedName>
    <definedName name="life1" localSheetId="12">#REF!</definedName>
    <definedName name="life1" localSheetId="33">#REF!</definedName>
    <definedName name="life1" localSheetId="30">#REF!</definedName>
    <definedName name="life1" localSheetId="42">#REF!</definedName>
    <definedName name="life1">#REF!</definedName>
    <definedName name="life2" localSheetId="34">#REF!</definedName>
    <definedName name="life2" localSheetId="17">#REF!</definedName>
    <definedName name="life2" localSheetId="20">#REF!</definedName>
    <definedName name="life2" localSheetId="18">#REF!</definedName>
    <definedName name="life2" localSheetId="13">#REF!</definedName>
    <definedName name="life2" localSheetId="14">#REF!</definedName>
    <definedName name="life2" localSheetId="29">#REF!</definedName>
    <definedName name="life2" localSheetId="28">#REF!</definedName>
    <definedName name="life2" localSheetId="22">#REF!</definedName>
    <definedName name="life2" localSheetId="31">#REF!</definedName>
    <definedName name="life2" localSheetId="45">#REF!</definedName>
    <definedName name="life2" localSheetId="4">#REF!</definedName>
    <definedName name="life2" localSheetId="5">#REF!</definedName>
    <definedName name="life2" localSheetId="6">#REF!</definedName>
    <definedName name="life2" localSheetId="7">#REF!</definedName>
    <definedName name="life2" localSheetId="16">#REF!</definedName>
    <definedName name="life2" localSheetId="15">#REF!</definedName>
    <definedName name="life2" localSheetId="25">#REF!</definedName>
    <definedName name="life2" localSheetId="24">#REF!</definedName>
    <definedName name="life2" localSheetId="19">#REF!</definedName>
    <definedName name="life2" localSheetId="43">#REF!</definedName>
    <definedName name="life2" localSheetId="27">#REF!</definedName>
    <definedName name="life2" localSheetId="26">#REF!</definedName>
    <definedName name="life2" localSheetId="9">#REF!</definedName>
    <definedName name="life2" localSheetId="10">#REF!</definedName>
    <definedName name="life2" localSheetId="8">#REF!</definedName>
    <definedName name="life2" localSheetId="11">#REF!</definedName>
    <definedName name="life2" localSheetId="12">#REF!</definedName>
    <definedName name="life2" localSheetId="33">#REF!</definedName>
    <definedName name="life2" localSheetId="30">#REF!</definedName>
    <definedName name="life2" localSheetId="42">#REF!</definedName>
    <definedName name="life2">#REF!</definedName>
    <definedName name="loansPortfolio" localSheetId="34">#REF!</definedName>
    <definedName name="loansPortfolio" localSheetId="17">#REF!</definedName>
    <definedName name="loansPortfolio" localSheetId="20">#REF!</definedName>
    <definedName name="loansPortfolio" localSheetId="18">#REF!</definedName>
    <definedName name="loansPortfolio" localSheetId="13">#REF!</definedName>
    <definedName name="loansPortfolio" localSheetId="14">#REF!</definedName>
    <definedName name="loansPortfolio" localSheetId="29">#REF!</definedName>
    <definedName name="loansPortfolio" localSheetId="28">#REF!</definedName>
    <definedName name="loansPortfolio" localSheetId="22">#REF!</definedName>
    <definedName name="loansPortfolio" localSheetId="31">#REF!</definedName>
    <definedName name="loansPortfolio" localSheetId="45">#REF!</definedName>
    <definedName name="loansPortfolio" localSheetId="4">#REF!</definedName>
    <definedName name="loansPortfolio" localSheetId="5">#REF!</definedName>
    <definedName name="loansPortfolio" localSheetId="6">#REF!</definedName>
    <definedName name="loansPortfolio" localSheetId="7">#REF!</definedName>
    <definedName name="loansPortfolio" localSheetId="16">#REF!</definedName>
    <definedName name="loansPortfolio" localSheetId="15">#REF!</definedName>
    <definedName name="loansPortfolio" localSheetId="25">#REF!</definedName>
    <definedName name="loansPortfolio" localSheetId="24">#REF!</definedName>
    <definedName name="loansPortfolio" localSheetId="19">#REF!</definedName>
    <definedName name="loansPortfolio" localSheetId="43">#REF!</definedName>
    <definedName name="loansPortfolio" localSheetId="27">#REF!</definedName>
    <definedName name="loansPortfolio" localSheetId="26">#REF!</definedName>
    <definedName name="loansPortfolio" localSheetId="9">#REF!</definedName>
    <definedName name="loansPortfolio" localSheetId="10">#REF!</definedName>
    <definedName name="loansPortfolio" localSheetId="8">#REF!</definedName>
    <definedName name="loansPortfolio" localSheetId="11">#REF!</definedName>
    <definedName name="loansPortfolio" localSheetId="12">#REF!</definedName>
    <definedName name="loansPortfolio" localSheetId="33">#REF!</definedName>
    <definedName name="loansPortfolio" localSheetId="30">#REF!</definedName>
    <definedName name="loansPortfolio" localSheetId="42">#REF!</definedName>
    <definedName name="loansPortfolio">#REF!</definedName>
    <definedName name="mar" localSheetId="34" hidden="1">{#N/A,#N/A,TRUE,"Forside";#N/A,#N/A,TRUE,"Contents";#N/A,#N/A,TRUE,"Opera. income stat.";#N/A,#N/A,TRUE,"Business area ";#N/A,#N/A,TRUE,"Statutory income statem."}</definedName>
    <definedName name="mar" localSheetId="17" hidden="1">{#N/A,#N/A,TRUE,"Forside";#N/A,#N/A,TRUE,"Contents";#N/A,#N/A,TRUE,"Opera. income stat.";#N/A,#N/A,TRUE,"Business area ";#N/A,#N/A,TRUE,"Statutory income statem."}</definedName>
    <definedName name="mar" localSheetId="20" hidden="1">{#N/A,#N/A,TRUE,"Forside";#N/A,#N/A,TRUE,"Contents";#N/A,#N/A,TRUE,"Opera. income stat.";#N/A,#N/A,TRUE,"Business area ";#N/A,#N/A,TRUE,"Statutory income statem."}</definedName>
    <definedName name="mar" localSheetId="18" hidden="1">{#N/A,#N/A,TRUE,"Forside";#N/A,#N/A,TRUE,"Contents";#N/A,#N/A,TRUE,"Opera. income stat.";#N/A,#N/A,TRUE,"Business area ";#N/A,#N/A,TRUE,"Statutory income statem."}</definedName>
    <definedName name="mar" localSheetId="13" hidden="1">{#N/A,#N/A,TRUE,"Forside";#N/A,#N/A,TRUE,"Contents";#N/A,#N/A,TRUE,"Opera. income stat.";#N/A,#N/A,TRUE,"Business area ";#N/A,#N/A,TRUE,"Statutory income statem."}</definedName>
    <definedName name="mar" localSheetId="14" hidden="1">{#N/A,#N/A,TRUE,"Forside";#N/A,#N/A,TRUE,"Contents";#N/A,#N/A,TRUE,"Opera. income stat.";#N/A,#N/A,TRUE,"Business area ";#N/A,#N/A,TRUE,"Statutory income statem."}</definedName>
    <definedName name="mar" localSheetId="1" hidden="1">{#N/A,#N/A,TRUE,"Forside";#N/A,#N/A,TRUE,"Contents";#N/A,#N/A,TRUE,"Opera. income stat.";#N/A,#N/A,TRUE,"Business area ";#N/A,#N/A,TRUE,"Statutory income statem."}</definedName>
    <definedName name="mar" localSheetId="29" hidden="1">{#N/A,#N/A,TRUE,"Forside";#N/A,#N/A,TRUE,"Contents";#N/A,#N/A,TRUE,"Opera. income stat.";#N/A,#N/A,TRUE,"Business area ";#N/A,#N/A,TRUE,"Statutory income statem."}</definedName>
    <definedName name="mar" localSheetId="28" hidden="1">{#N/A,#N/A,TRUE,"Forside";#N/A,#N/A,TRUE,"Contents";#N/A,#N/A,TRUE,"Opera. income stat.";#N/A,#N/A,TRUE,"Business area ";#N/A,#N/A,TRUE,"Statutory income statem."}</definedName>
    <definedName name="mar" localSheetId="22" hidden="1">{#N/A,#N/A,TRUE,"Forside";#N/A,#N/A,TRUE,"Contents";#N/A,#N/A,TRUE,"Opera. income stat.";#N/A,#N/A,TRUE,"Business area ";#N/A,#N/A,TRUE,"Statutory income statem."}</definedName>
    <definedName name="mar" localSheetId="31" hidden="1">{#N/A,#N/A,TRUE,"Forside";#N/A,#N/A,TRUE,"Contents";#N/A,#N/A,TRUE,"Opera. income stat.";#N/A,#N/A,TRUE,"Business area ";#N/A,#N/A,TRUE,"Statutory income statem."}</definedName>
    <definedName name="mar" localSheetId="45" hidden="1">{#N/A,#N/A,TRUE,"Forside";#N/A,#N/A,TRUE,"Contents";#N/A,#N/A,TRUE,"Opera. income stat.";#N/A,#N/A,TRUE,"Business area ";#N/A,#N/A,TRUE,"Statutory income statem."}</definedName>
    <definedName name="mar" localSheetId="40" hidden="1">{#N/A,#N/A,TRUE,"Forside";#N/A,#N/A,TRUE,"Contents";#N/A,#N/A,TRUE,"Opera. income stat.";#N/A,#N/A,TRUE,"Business area ";#N/A,#N/A,TRUE,"Statutory income statem."}</definedName>
    <definedName name="mar" localSheetId="4" hidden="1">{#N/A,#N/A,TRUE,"Forside";#N/A,#N/A,TRUE,"Contents";#N/A,#N/A,TRUE,"Opera. income stat.";#N/A,#N/A,TRUE,"Business area ";#N/A,#N/A,TRUE,"Statutory income statem."}</definedName>
    <definedName name="mar" localSheetId="5"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16" hidden="1">{#N/A,#N/A,TRUE,"Forside";#N/A,#N/A,TRUE,"Contents";#N/A,#N/A,TRUE,"Opera. income stat.";#N/A,#N/A,TRUE,"Business area ";#N/A,#N/A,TRUE,"Statutory income statem."}</definedName>
    <definedName name="mar" localSheetId="15" hidden="1">{#N/A,#N/A,TRUE,"Forside";#N/A,#N/A,TRUE,"Contents";#N/A,#N/A,TRUE,"Opera. income stat.";#N/A,#N/A,TRUE,"Business area ";#N/A,#N/A,TRUE,"Statutory income statem."}</definedName>
    <definedName name="mar" localSheetId="25" hidden="1">{#N/A,#N/A,TRUE,"Forside";#N/A,#N/A,TRUE,"Contents";#N/A,#N/A,TRUE,"Opera. income stat.";#N/A,#N/A,TRUE,"Business area ";#N/A,#N/A,TRUE,"Statutory income statem."}</definedName>
    <definedName name="mar" localSheetId="24" hidden="1">{#N/A,#N/A,TRUE,"Forside";#N/A,#N/A,TRUE,"Contents";#N/A,#N/A,TRUE,"Opera. income stat.";#N/A,#N/A,TRUE,"Business area ";#N/A,#N/A,TRUE,"Statutory income statem."}</definedName>
    <definedName name="mar" localSheetId="19" hidden="1">{#N/A,#N/A,TRUE,"Forside";#N/A,#N/A,TRUE,"Contents";#N/A,#N/A,TRUE,"Opera. income stat.";#N/A,#N/A,TRUE,"Business area ";#N/A,#N/A,TRUE,"Statutory income statem."}</definedName>
    <definedName name="mar" localSheetId="43" hidden="1">{#N/A,#N/A,TRUE,"Forside";#N/A,#N/A,TRUE,"Contents";#N/A,#N/A,TRUE,"Opera. income stat.";#N/A,#N/A,TRUE,"Business area ";#N/A,#N/A,TRUE,"Statutory income statem."}</definedName>
    <definedName name="mar" localSheetId="27" hidden="1">{#N/A,#N/A,TRUE,"Forside";#N/A,#N/A,TRUE,"Contents";#N/A,#N/A,TRUE,"Opera. income stat.";#N/A,#N/A,TRUE,"Business area ";#N/A,#N/A,TRUE,"Statutory income statem."}</definedName>
    <definedName name="mar" localSheetId="26" hidden="1">{#N/A,#N/A,TRUE,"Forside";#N/A,#N/A,TRUE,"Contents";#N/A,#N/A,TRUE,"Opera. income stat.";#N/A,#N/A,TRUE,"Business area ";#N/A,#N/A,TRUE,"Statutory income statem."}</definedName>
    <definedName name="mar" localSheetId="38" hidden="1">{#N/A,#N/A,TRUE,"Forside";#N/A,#N/A,TRUE,"Contents";#N/A,#N/A,TRUE,"Opera. income stat.";#N/A,#N/A,TRUE,"Business area ";#N/A,#N/A,TRUE,"Statutory income statem."}</definedName>
    <definedName name="mar" localSheetId="9" hidden="1">{#N/A,#N/A,TRUE,"Forside";#N/A,#N/A,TRUE,"Contents";#N/A,#N/A,TRUE,"Opera. income stat.";#N/A,#N/A,TRUE,"Business area ";#N/A,#N/A,TRUE,"Statutory income statem."}</definedName>
    <definedName name="mar" localSheetId="10" hidden="1">{#N/A,#N/A,TRUE,"Forside";#N/A,#N/A,TRUE,"Contents";#N/A,#N/A,TRUE,"Opera. income stat.";#N/A,#N/A,TRUE,"Business area ";#N/A,#N/A,TRUE,"Statutory income statem."}</definedName>
    <definedName name="mar" localSheetId="8" hidden="1">{#N/A,#N/A,TRUE,"Forside";#N/A,#N/A,TRUE,"Contents";#N/A,#N/A,TRUE,"Opera. income stat.";#N/A,#N/A,TRUE,"Business area ";#N/A,#N/A,TRUE,"Statutory income statem."}</definedName>
    <definedName name="mar" localSheetId="39" hidden="1">{#N/A,#N/A,TRUE,"Forside";#N/A,#N/A,TRUE,"Contents";#N/A,#N/A,TRUE,"Opera. income stat.";#N/A,#N/A,TRUE,"Business area ";#N/A,#N/A,TRUE,"Statutory income statem."}</definedName>
    <definedName name="mar" localSheetId="35" hidden="1">{#N/A,#N/A,TRUE,"Forside";#N/A,#N/A,TRUE,"Contents";#N/A,#N/A,TRUE,"Opera. income stat.";#N/A,#N/A,TRUE,"Business area ";#N/A,#N/A,TRUE,"Statutory income statem."}</definedName>
    <definedName name="mar" localSheetId="11" hidden="1">{#N/A,#N/A,TRUE,"Forside";#N/A,#N/A,TRUE,"Contents";#N/A,#N/A,TRUE,"Opera. income stat.";#N/A,#N/A,TRUE,"Business area ";#N/A,#N/A,TRUE,"Statutory income statem."}</definedName>
    <definedName name="mar" localSheetId="12" hidden="1">{#N/A,#N/A,TRUE,"Forside";#N/A,#N/A,TRUE,"Contents";#N/A,#N/A,TRUE,"Opera. income stat.";#N/A,#N/A,TRUE,"Business area ";#N/A,#N/A,TRUE,"Statutory income statem."}</definedName>
    <definedName name="mar" localSheetId="33" hidden="1">{#N/A,#N/A,TRUE,"Forside";#N/A,#N/A,TRUE,"Contents";#N/A,#N/A,TRUE,"Opera. income stat.";#N/A,#N/A,TRUE,"Business area ";#N/A,#N/A,TRUE,"Statutory income statem."}</definedName>
    <definedName name="mar" localSheetId="41" hidden="1">{#N/A,#N/A,TRUE,"Forside";#N/A,#N/A,TRUE,"Contents";#N/A,#N/A,TRUE,"Opera. income stat.";#N/A,#N/A,TRUE,"Business area ";#N/A,#N/A,TRUE,"Statutory income statem."}</definedName>
    <definedName name="mar" localSheetId="36" hidden="1">{#N/A,#N/A,TRUE,"Forside";#N/A,#N/A,TRUE,"Contents";#N/A,#N/A,TRUE,"Opera. income stat.";#N/A,#N/A,TRUE,"Business area ";#N/A,#N/A,TRUE,"Statutory income statem."}</definedName>
    <definedName name="mar" localSheetId="37" hidden="1">{#N/A,#N/A,TRUE,"Forside";#N/A,#N/A,TRUE,"Contents";#N/A,#N/A,TRUE,"Opera. income stat.";#N/A,#N/A,TRUE,"Business area ";#N/A,#N/A,TRUE,"Statutory income statem."}</definedName>
    <definedName name="mar" localSheetId="30" hidden="1">{#N/A,#N/A,TRUE,"Forside";#N/A,#N/A,TRUE,"Contents";#N/A,#N/A,TRUE,"Opera. income stat.";#N/A,#N/A,TRUE,"Business area ";#N/A,#N/A,TRUE,"Statutory income statem."}</definedName>
    <definedName name="mar" localSheetId="42"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 localSheetId="34">[57]Sheet1!$C$10</definedName>
    <definedName name="Margins" localSheetId="29">[57]Sheet1!$C$10</definedName>
    <definedName name="Margins" localSheetId="28">[57]Sheet1!$C$10</definedName>
    <definedName name="Margins" localSheetId="31">[57]Sheet1!$C$10</definedName>
    <definedName name="Margins" localSheetId="45">[58]Sheet1!$C$10</definedName>
    <definedName name="Margins" localSheetId="25">[57]Sheet1!$C$10</definedName>
    <definedName name="Margins" localSheetId="24">[57]Sheet1!$C$10</definedName>
    <definedName name="Margins" localSheetId="43">[59]Sheet1!$C$10</definedName>
    <definedName name="Margins" localSheetId="27">[57]Sheet1!$C$10</definedName>
    <definedName name="Margins" localSheetId="26">[57]Sheet1!$C$10</definedName>
    <definedName name="Margins" localSheetId="9">[60]Sheet1!$C$10</definedName>
    <definedName name="Margins" localSheetId="10">[60]Sheet1!$C$10</definedName>
    <definedName name="Margins" localSheetId="8">[61]Sheet1!$C$10</definedName>
    <definedName name="Margins" localSheetId="30">[57]Sheet1!$C$10</definedName>
    <definedName name="Margins" localSheetId="42">[57]Sheet1!$C$10</definedName>
    <definedName name="Margins">[62]Sheet1!$C$10</definedName>
    <definedName name="Markets" localSheetId="34">#REF!</definedName>
    <definedName name="Markets" localSheetId="17">#REF!</definedName>
    <definedName name="Markets" localSheetId="20">#REF!</definedName>
    <definedName name="Markets" localSheetId="18">#REF!</definedName>
    <definedName name="Markets" localSheetId="13">#REF!</definedName>
    <definedName name="Markets" localSheetId="14">#REF!</definedName>
    <definedName name="Markets" localSheetId="29">#REF!</definedName>
    <definedName name="Markets" localSheetId="28">#REF!</definedName>
    <definedName name="Markets" localSheetId="22">#REF!</definedName>
    <definedName name="Markets" localSheetId="31">#REF!</definedName>
    <definedName name="Markets" localSheetId="45">#REF!</definedName>
    <definedName name="Markets" localSheetId="4">#REF!</definedName>
    <definedName name="Markets" localSheetId="5">#REF!</definedName>
    <definedName name="Markets" localSheetId="6">#REF!</definedName>
    <definedName name="Markets" localSheetId="7">#REF!</definedName>
    <definedName name="Markets" localSheetId="16">#REF!</definedName>
    <definedName name="Markets" localSheetId="15">#REF!</definedName>
    <definedName name="Markets" localSheetId="25">#REF!</definedName>
    <definedName name="Markets" localSheetId="24">#REF!</definedName>
    <definedName name="Markets" localSheetId="19">#REF!</definedName>
    <definedName name="Markets" localSheetId="43">#REF!</definedName>
    <definedName name="Markets" localSheetId="27">#REF!</definedName>
    <definedName name="Markets" localSheetId="26">#REF!</definedName>
    <definedName name="Markets" localSheetId="9">#REF!</definedName>
    <definedName name="Markets" localSheetId="10">#REF!</definedName>
    <definedName name="Markets" localSheetId="8">#REF!</definedName>
    <definedName name="Markets" localSheetId="11">#REF!</definedName>
    <definedName name="Markets" localSheetId="12">#REF!</definedName>
    <definedName name="Markets" localSheetId="33">#REF!</definedName>
    <definedName name="Markets" localSheetId="30">#REF!</definedName>
    <definedName name="Markets" localSheetId="42">#REF!</definedName>
    <definedName name="Markets">#REF!</definedName>
    <definedName name="Meng" localSheetId="34">[7]XXX!$C$27</definedName>
    <definedName name="Meng" localSheetId="29">[7]XXX!$C$27</definedName>
    <definedName name="Meng" localSheetId="28">[7]XXX!$C$27</definedName>
    <definedName name="Meng" localSheetId="31">[7]XXX!$C$27</definedName>
    <definedName name="Meng" localSheetId="45">[8]XXX!$C$27</definedName>
    <definedName name="Meng" localSheetId="25">[7]XXX!$C$27</definedName>
    <definedName name="Meng" localSheetId="24">[7]XXX!$C$27</definedName>
    <definedName name="Meng" localSheetId="43">[9]XXX!$C$27</definedName>
    <definedName name="Meng" localSheetId="27">[7]XXX!$C$27</definedName>
    <definedName name="Meng" localSheetId="26">[7]XXX!$C$27</definedName>
    <definedName name="Meng" localSheetId="9">[10]XXX!$C$27</definedName>
    <definedName name="Meng" localSheetId="10">[10]XXX!$C$27</definedName>
    <definedName name="Meng" localSheetId="8">[11]XXX!$C$27</definedName>
    <definedName name="Meng" localSheetId="30">[7]XXX!$C$27</definedName>
    <definedName name="Meng" localSheetId="42">[7]XXX!$C$27</definedName>
    <definedName name="Meng">[12]XXX!$C$27</definedName>
    <definedName name="MM0" localSheetId="34">[7]XXX!$C$37</definedName>
    <definedName name="MM0" localSheetId="29">[7]XXX!$C$37</definedName>
    <definedName name="MM0" localSheetId="28">[7]XXX!$C$37</definedName>
    <definedName name="MM0" localSheetId="31">[7]XXX!$C$37</definedName>
    <definedName name="MM0" localSheetId="45">[8]XXX!$C$37</definedName>
    <definedName name="MM0" localSheetId="25">[7]XXX!$C$37</definedName>
    <definedName name="MM0" localSheetId="24">[7]XXX!$C$37</definedName>
    <definedName name="MM0" localSheetId="43">[9]XXX!$C$37</definedName>
    <definedName name="MM0" localSheetId="27">[7]XXX!$C$37</definedName>
    <definedName name="MM0" localSheetId="26">[7]XXX!$C$37</definedName>
    <definedName name="MM0" localSheetId="9">[10]XXX!$C$37</definedName>
    <definedName name="MM0" localSheetId="10">[10]XXX!$C$37</definedName>
    <definedName name="MM0" localSheetId="8">[11]XXX!$C$37</definedName>
    <definedName name="MM0" localSheetId="30">[7]XXX!$C$37</definedName>
    <definedName name="MM0" localSheetId="42">[7]XXX!$C$37</definedName>
    <definedName name="MM0">[12]XXX!$C$37</definedName>
    <definedName name="Month" localSheetId="34">[99]Input!$C$5</definedName>
    <definedName name="Month" localSheetId="29">[99]Input!$C$5</definedName>
    <definedName name="Month" localSheetId="28">[99]Input!$C$5</definedName>
    <definedName name="Month" localSheetId="31">[99]Input!$C$5</definedName>
    <definedName name="Month" localSheetId="45">[100]Input!$C$5</definedName>
    <definedName name="Month" localSheetId="25">[99]Input!$C$5</definedName>
    <definedName name="Month" localSheetId="24">[99]Input!$C$5</definedName>
    <definedName name="Month" localSheetId="43">[101]Input!$C$5</definedName>
    <definedName name="Month" localSheetId="27">[99]Input!$C$5</definedName>
    <definedName name="Month" localSheetId="26">[99]Input!$C$5</definedName>
    <definedName name="Month" localSheetId="9">[102]Input!$C$5</definedName>
    <definedName name="Month" localSheetId="10">[102]Input!$C$5</definedName>
    <definedName name="Month" localSheetId="8">[103]Input!$C$5</definedName>
    <definedName name="Month" localSheetId="30">[99]Input!$C$5</definedName>
    <definedName name="Month" localSheetId="42">[99]Input!$C$5</definedName>
    <definedName name="Month">[104]Input!$C$5</definedName>
    <definedName name="MORT" localSheetId="34">OFFSET('[26]Chart Losses'!$L$7,COUNT('[26]Chart Losses'!$L$7:$L$50)-'[26]Chart Losses'!$H$1,,'[26]Chart Losses'!$H$1)</definedName>
    <definedName name="MORT" localSheetId="29">OFFSET('[27]Chart Losses'!$L$7,COUNT('[27]Chart Losses'!$L$7:$L$50)-'[27]Chart Losses'!$H$1,,'[27]Chart Losses'!$H$1)</definedName>
    <definedName name="MORT" localSheetId="28">OFFSET('[27]Chart Losses'!$L$7,COUNT('[27]Chart Losses'!$L$7:$L$50)-'[27]Chart Losses'!$H$1,,'[27]Chart Losses'!$H$1)</definedName>
    <definedName name="MORT" localSheetId="31">OFFSET('[27]Chart Losses'!$L$7,COUNT('[27]Chart Losses'!$L$7:$L$50)-'[27]Chart Losses'!$H$1,,'[27]Chart Losses'!$H$1)</definedName>
    <definedName name="MORT" localSheetId="45">OFFSET('[28]Chart Losses'!$L$7,COUNT('[28]Chart Losses'!$L$7:$L$50)-'[28]Chart Losses'!$H$1,,'[28]Chart Losses'!$H$1)</definedName>
    <definedName name="MORT" localSheetId="25">OFFSET('[27]Chart Losses'!$L$7,COUNT('[27]Chart Losses'!$L$7:$L$50)-'[27]Chart Losses'!$H$1,,'[27]Chart Losses'!$H$1)</definedName>
    <definedName name="MORT" localSheetId="24">OFFSET('[27]Chart Losses'!$L$7,COUNT('[27]Chart Losses'!$L$7:$L$50)-'[27]Chart Losses'!$H$1,,'[27]Chart Losses'!$H$1)</definedName>
    <definedName name="MORT" localSheetId="43">OFFSET('[27]Chart Losses'!$L$7,COUNT('[27]Chart Losses'!$L$7:$L$50)-'[27]Chart Losses'!$H$1,,'[27]Chart Losses'!$H$1)</definedName>
    <definedName name="MORT" localSheetId="27">OFFSET('[27]Chart Losses'!$L$7,COUNT('[27]Chart Losses'!$L$7:$L$50)-'[27]Chart Losses'!$H$1,,'[27]Chart Losses'!$H$1)</definedName>
    <definedName name="MORT" localSheetId="26">OFFSET('[27]Chart Losses'!$L$7,COUNT('[27]Chart Losses'!$L$7:$L$50)-'[27]Chart Losses'!$H$1,,'[27]Chart Losses'!$H$1)</definedName>
    <definedName name="MORT" localSheetId="9">OFFSET('[29]Chart Losses'!$L$7,COUNT('[29]Chart Losses'!$L$7:$L$50)-'[29]Chart Losses'!$H$1,,'[29]Chart Losses'!$H$1)</definedName>
    <definedName name="MORT" localSheetId="10">OFFSET('[29]Chart Losses'!$L$7,COUNT('[29]Chart Losses'!$L$7:$L$50)-'[29]Chart Losses'!$H$1,,'[29]Chart Losses'!$H$1)</definedName>
    <definedName name="MORT" localSheetId="8">OFFSET('[30]Chart Losses'!$L$7,COUNT('[30]Chart Losses'!$L$7:$L$50)-'[30]Chart Losses'!$H$1,,'[30]Chart Losses'!$H$1)</definedName>
    <definedName name="MORT" localSheetId="30">OFFSET('[27]Chart Losses'!$L$7,COUNT('[27]Chart Losses'!$L$7:$L$50)-'[27]Chart Losses'!$H$1,,'[27]Chart Losses'!$H$1)</definedName>
    <definedName name="MORT" localSheetId="42">OFFSET('[26]Chart Losses'!$L$7,COUNT('[26]Chart Losses'!$L$7:$L$50)-'[26]Chart Losses'!$H$1,,'[26]Chart Losses'!$H$1)</definedName>
    <definedName name="MORT">OFFSET('[31]Chart Losses'!$L$7,COUNT('[31]Chart Losses'!$L$7:$L$50)-'[31]Chart Losses'!$H$1,,'[31]Chart Losses'!$H$1)</definedName>
    <definedName name="Movements_in_shareholders__equity__EURm" localSheetId="34">#REF!</definedName>
    <definedName name="Movements_in_shareholders__equity__EURm" localSheetId="17">#REF!</definedName>
    <definedName name="Movements_in_shareholders__equity__EURm" localSheetId="20">#REF!</definedName>
    <definedName name="Movements_in_shareholders__equity__EURm" localSheetId="18">#REF!</definedName>
    <definedName name="Movements_in_shareholders__equity__EURm" localSheetId="13">#REF!</definedName>
    <definedName name="Movements_in_shareholders__equity__EURm" localSheetId="14">#REF!</definedName>
    <definedName name="Movements_in_shareholders__equity__EURm" localSheetId="29">#REF!</definedName>
    <definedName name="Movements_in_shareholders__equity__EURm" localSheetId="28">#REF!</definedName>
    <definedName name="Movements_in_shareholders__equity__EURm" localSheetId="22">#REF!</definedName>
    <definedName name="Movements_in_shareholders__equity__EURm" localSheetId="31">#REF!</definedName>
    <definedName name="Movements_in_shareholders__equity__EURm" localSheetId="45">#REF!</definedName>
    <definedName name="Movements_in_shareholders__equity__EURm" localSheetId="4">#REF!</definedName>
    <definedName name="Movements_in_shareholders__equity__EURm" localSheetId="5">#REF!</definedName>
    <definedName name="Movements_in_shareholders__equity__EURm" localSheetId="6">#REF!</definedName>
    <definedName name="Movements_in_shareholders__equity__EURm" localSheetId="7">#REF!</definedName>
    <definedName name="Movements_in_shareholders__equity__EURm" localSheetId="16">#REF!</definedName>
    <definedName name="Movements_in_shareholders__equity__EURm" localSheetId="15">#REF!</definedName>
    <definedName name="Movements_in_shareholders__equity__EURm" localSheetId="25">#REF!</definedName>
    <definedName name="Movements_in_shareholders__equity__EURm" localSheetId="24">#REF!</definedName>
    <definedName name="Movements_in_shareholders__equity__EURm" localSheetId="19">#REF!</definedName>
    <definedName name="Movements_in_shareholders__equity__EURm" localSheetId="43">#REF!</definedName>
    <definedName name="Movements_in_shareholders__equity__EURm" localSheetId="27">#REF!</definedName>
    <definedName name="Movements_in_shareholders__equity__EURm" localSheetId="26">#REF!</definedName>
    <definedName name="Movements_in_shareholders__equity__EURm" localSheetId="9">#REF!</definedName>
    <definedName name="Movements_in_shareholders__equity__EURm" localSheetId="10">#REF!</definedName>
    <definedName name="Movements_in_shareholders__equity__EURm" localSheetId="8">#REF!</definedName>
    <definedName name="Movements_in_shareholders__equity__EURm" localSheetId="11">#REF!</definedName>
    <definedName name="Movements_in_shareholders__equity__EURm" localSheetId="12">#REF!</definedName>
    <definedName name="Movements_in_shareholders__equity__EURm" localSheetId="33">#REF!</definedName>
    <definedName name="Movements_in_shareholders__equity__EURm" localSheetId="30">#REF!</definedName>
    <definedName name="Movements_in_shareholders__equity__EURm" localSheetId="42">#REF!</definedName>
    <definedName name="Movements_in_shareholders__equity__EURm">#REF!</definedName>
    <definedName name="msfile" localSheetId="34">[51]Sheet1!$B$5</definedName>
    <definedName name="msfile" localSheetId="29">[51]Sheet1!$B$5</definedName>
    <definedName name="msfile" localSheetId="28">[51]Sheet1!$B$5</definedName>
    <definedName name="msfile" localSheetId="31">[51]Sheet1!$B$5</definedName>
    <definedName name="msfile" localSheetId="45">[52]Sheet1!$B$5</definedName>
    <definedName name="msfile" localSheetId="25">[51]Sheet1!$B$5</definedName>
    <definedName name="msfile" localSheetId="24">[51]Sheet1!$B$5</definedName>
    <definedName name="msfile" localSheetId="43">[53]Sheet1!$B$5</definedName>
    <definedName name="msfile" localSheetId="27">[51]Sheet1!$B$5</definedName>
    <definedName name="msfile" localSheetId="26">[51]Sheet1!$B$5</definedName>
    <definedName name="msfile" localSheetId="9">[54]Sheet1!$B$5</definedName>
    <definedName name="msfile" localSheetId="10">[54]Sheet1!$B$5</definedName>
    <definedName name="msfile" localSheetId="8">[55]Sheet1!$B$5</definedName>
    <definedName name="msfile" localSheetId="30">[51]Sheet1!$B$5</definedName>
    <definedName name="msfile" localSheetId="42">[51]Sheet1!$B$5</definedName>
    <definedName name="msfile">[56]Sheet1!$B$5</definedName>
    <definedName name="Månad" localSheetId="34">#REF!</definedName>
    <definedName name="Månad" localSheetId="17">#REF!</definedName>
    <definedName name="Månad" localSheetId="20">#REF!</definedName>
    <definedName name="Månad" localSheetId="18">#REF!</definedName>
    <definedName name="Månad" localSheetId="13">#REF!</definedName>
    <definedName name="Månad" localSheetId="14">#REF!</definedName>
    <definedName name="Månad" localSheetId="29">#REF!</definedName>
    <definedName name="Månad" localSheetId="28">#REF!</definedName>
    <definedName name="Månad" localSheetId="22">#REF!</definedName>
    <definedName name="Månad" localSheetId="31">#REF!</definedName>
    <definedName name="Månad" localSheetId="45">#REF!</definedName>
    <definedName name="Månad" localSheetId="4">#REF!</definedName>
    <definedName name="Månad" localSheetId="5">#REF!</definedName>
    <definedName name="Månad" localSheetId="6">#REF!</definedName>
    <definedName name="Månad" localSheetId="7">#REF!</definedName>
    <definedName name="Månad" localSheetId="16">#REF!</definedName>
    <definedName name="Månad" localSheetId="15">#REF!</definedName>
    <definedName name="Månad" localSheetId="25">#REF!</definedName>
    <definedName name="Månad" localSheetId="24">#REF!</definedName>
    <definedName name="Månad" localSheetId="19">#REF!</definedName>
    <definedName name="Månad" localSheetId="43">#REF!</definedName>
    <definedName name="Månad" localSheetId="27">#REF!</definedName>
    <definedName name="Månad" localSheetId="26">#REF!</definedName>
    <definedName name="Månad" localSheetId="9">#REF!</definedName>
    <definedName name="Månad" localSheetId="10">#REF!</definedName>
    <definedName name="Månad" localSheetId="8">#REF!</definedName>
    <definedName name="Månad" localSheetId="11">#REF!</definedName>
    <definedName name="Månad" localSheetId="12">#REF!</definedName>
    <definedName name="Månad" localSheetId="33">#REF!</definedName>
    <definedName name="Månad" localSheetId="30">#REF!</definedName>
    <definedName name="Månad" localSheetId="42">#REF!</definedName>
    <definedName name="Månad">#REF!</definedName>
    <definedName name="måned02" localSheetId="34">'[105]Schedule 8010'!$T$82:$U$93</definedName>
    <definedName name="måned02" localSheetId="29">'[105]Schedule 8010'!$T$82:$U$93</definedName>
    <definedName name="måned02" localSheetId="28">'[105]Schedule 8010'!$T$82:$U$93</definedName>
    <definedName name="måned02" localSheetId="31">'[105]Schedule 8010'!$T$82:$U$93</definedName>
    <definedName name="måned02" localSheetId="45">'[106]Schedule 8010'!$T$82:$U$93</definedName>
    <definedName name="måned02" localSheetId="25">'[105]Schedule 8010'!$T$82:$U$93</definedName>
    <definedName name="måned02" localSheetId="24">'[105]Schedule 8010'!$T$82:$U$93</definedName>
    <definedName name="måned02" localSheetId="43">'[107]Schedule 8010'!$T$82:$U$93</definedName>
    <definedName name="måned02" localSheetId="27">'[105]Schedule 8010'!$T$82:$U$93</definedName>
    <definedName name="måned02" localSheetId="26">'[105]Schedule 8010'!$T$82:$U$93</definedName>
    <definedName name="måned02" localSheetId="9">'[108]Schedule 8010'!$T$82:$U$93</definedName>
    <definedName name="måned02" localSheetId="10">'[108]Schedule 8010'!$T$82:$U$93</definedName>
    <definedName name="måned02" localSheetId="8">'[109]Schedule 8010'!$T$82:$U$93</definedName>
    <definedName name="måned02" localSheetId="30">'[105]Schedule 8010'!$T$82:$U$93</definedName>
    <definedName name="måned02" localSheetId="42">'[105]Schedule 8010'!$T$82:$U$93</definedName>
    <definedName name="måned02">'[110]Schedule 8010'!$T$82:$U$93</definedName>
    <definedName name="måneder" localSheetId="34">'[111]Dansk 31.03.2003'!#REF!</definedName>
    <definedName name="måneder" localSheetId="29">'[111]Dansk 31.03.2003'!#REF!</definedName>
    <definedName name="måneder" localSheetId="28">'[111]Dansk 31.03.2003'!#REF!</definedName>
    <definedName name="måneder" localSheetId="31">'[111]Dansk 31.03.2003'!#REF!</definedName>
    <definedName name="måneder" localSheetId="45">'[112]Dansk 31.03.2003'!#REF!</definedName>
    <definedName name="måneder" localSheetId="4">'[111]Dansk 31.03.2003'!#REF!</definedName>
    <definedName name="måneder" localSheetId="5">'[111]Dansk 31.03.2003'!#REF!</definedName>
    <definedName name="måneder" localSheetId="6">'[111]Dansk 31.03.2003'!#REF!</definedName>
    <definedName name="måneder" localSheetId="7">'[111]Dansk 31.03.2003'!#REF!</definedName>
    <definedName name="måneder" localSheetId="25">'[111]Dansk 31.03.2003'!#REF!</definedName>
    <definedName name="måneder" localSheetId="24">'[111]Dansk 31.03.2003'!#REF!</definedName>
    <definedName name="måneder" localSheetId="43">'[114]Dansk 31.03.2003'!#REF!</definedName>
    <definedName name="måneder" localSheetId="27">'[111]Dansk 31.03.2003'!#REF!</definedName>
    <definedName name="måneder" localSheetId="26">'[111]Dansk 31.03.2003'!#REF!</definedName>
    <definedName name="måneder" localSheetId="9">'[115]Dansk 31.03.2003'!#REF!</definedName>
    <definedName name="måneder" localSheetId="10">'[115]Dansk 31.03.2003'!#REF!</definedName>
    <definedName name="måneder" localSheetId="8">'[116]Dansk 31.03.2003'!#REF!</definedName>
    <definedName name="måneder" localSheetId="33">'[113]Dansk 31.03.2003'!#REF!</definedName>
    <definedName name="måneder" localSheetId="30">'[111]Dansk 31.03.2003'!#REF!</definedName>
    <definedName name="måneder" localSheetId="42">'[111]Dansk 31.03.2003'!#REF!</definedName>
    <definedName name="måneder">'[113]Dansk 31.03.2003'!#REF!</definedName>
    <definedName name="nb_den" localSheetId="34">#REF!</definedName>
    <definedName name="nb_den" localSheetId="17">#REF!</definedName>
    <definedName name="nb_den" localSheetId="20">#REF!</definedName>
    <definedName name="nb_den" localSheetId="18">#REF!</definedName>
    <definedName name="nb_den" localSheetId="13">#REF!</definedName>
    <definedName name="nb_den" localSheetId="14">#REF!</definedName>
    <definedName name="nb_den" localSheetId="29">#REF!</definedName>
    <definedName name="nb_den" localSheetId="28">#REF!</definedName>
    <definedName name="nb_den" localSheetId="22">#REF!</definedName>
    <definedName name="nb_den" localSheetId="31">#REF!</definedName>
    <definedName name="nb_den" localSheetId="45">#REF!</definedName>
    <definedName name="nb_den" localSheetId="4">#REF!</definedName>
    <definedName name="nb_den" localSheetId="5">#REF!</definedName>
    <definedName name="nb_den" localSheetId="6">#REF!</definedName>
    <definedName name="nb_den" localSheetId="7">#REF!</definedName>
    <definedName name="nb_den" localSheetId="16">#REF!</definedName>
    <definedName name="nb_den" localSheetId="15">#REF!</definedName>
    <definedName name="nb_den" localSheetId="25">#REF!</definedName>
    <definedName name="nb_den" localSheetId="24">#REF!</definedName>
    <definedName name="nb_den" localSheetId="19">#REF!</definedName>
    <definedName name="nb_den" localSheetId="43">#REF!</definedName>
    <definedName name="nb_den" localSheetId="27">#REF!</definedName>
    <definedName name="nb_den" localSheetId="26">#REF!</definedName>
    <definedName name="nb_den" localSheetId="9">#REF!</definedName>
    <definedName name="nb_den" localSheetId="10">#REF!</definedName>
    <definedName name="nb_den" localSheetId="8">#REF!</definedName>
    <definedName name="nb_den" localSheetId="11">#REF!</definedName>
    <definedName name="nb_den" localSheetId="12">#REF!</definedName>
    <definedName name="nb_den" localSheetId="33">#REF!</definedName>
    <definedName name="nb_den" localSheetId="30">#REF!</definedName>
    <definedName name="nb_den" localSheetId="42">#REF!</definedName>
    <definedName name="nb_den">#REF!</definedName>
    <definedName name="nb_denmark" localSheetId="34">#REF!</definedName>
    <definedName name="nb_denmark" localSheetId="17">#REF!</definedName>
    <definedName name="nb_denmark" localSheetId="20">#REF!</definedName>
    <definedName name="nb_denmark" localSheetId="18">#REF!</definedName>
    <definedName name="nb_denmark" localSheetId="13">#REF!</definedName>
    <definedName name="nb_denmark" localSheetId="14">#REF!</definedName>
    <definedName name="nb_denmark" localSheetId="29">#REF!</definedName>
    <definedName name="nb_denmark" localSheetId="28">#REF!</definedName>
    <definedName name="nb_denmark" localSheetId="22">#REF!</definedName>
    <definedName name="nb_denmark" localSheetId="31">#REF!</definedName>
    <definedName name="nb_denmark" localSheetId="45">#REF!</definedName>
    <definedName name="nb_denmark" localSheetId="4">#REF!</definedName>
    <definedName name="nb_denmark" localSheetId="5">#REF!</definedName>
    <definedName name="nb_denmark" localSheetId="6">#REF!</definedName>
    <definedName name="nb_denmark" localSheetId="7">#REF!</definedName>
    <definedName name="nb_denmark" localSheetId="16">#REF!</definedName>
    <definedName name="nb_denmark" localSheetId="15">#REF!</definedName>
    <definedName name="nb_denmark" localSheetId="25">#REF!</definedName>
    <definedName name="nb_denmark" localSheetId="24">#REF!</definedName>
    <definedName name="nb_denmark" localSheetId="19">#REF!</definedName>
    <definedName name="nb_denmark" localSheetId="43">#REF!</definedName>
    <definedName name="nb_denmark" localSheetId="27">#REF!</definedName>
    <definedName name="nb_denmark" localSheetId="26">#REF!</definedName>
    <definedName name="nb_denmark" localSheetId="9">#REF!</definedName>
    <definedName name="nb_denmark" localSheetId="10">#REF!</definedName>
    <definedName name="nb_denmark" localSheetId="8">#REF!</definedName>
    <definedName name="nb_denmark" localSheetId="11">#REF!</definedName>
    <definedName name="nb_denmark" localSheetId="12">#REF!</definedName>
    <definedName name="nb_denmark" localSheetId="33">#REF!</definedName>
    <definedName name="nb_denmark" localSheetId="30">#REF!</definedName>
    <definedName name="nb_denmark" localSheetId="42">#REF!</definedName>
    <definedName name="nb_denmark">#REF!</definedName>
    <definedName name="nb_denmark_msh" localSheetId="34">#REF!</definedName>
    <definedName name="nb_denmark_msh" localSheetId="17">#REF!</definedName>
    <definedName name="nb_denmark_msh" localSheetId="20">#REF!</definedName>
    <definedName name="nb_denmark_msh" localSheetId="18">#REF!</definedName>
    <definedName name="nb_denmark_msh" localSheetId="13">#REF!</definedName>
    <definedName name="nb_denmark_msh" localSheetId="14">#REF!</definedName>
    <definedName name="nb_denmark_msh" localSheetId="29">#REF!</definedName>
    <definedName name="nb_denmark_msh" localSheetId="28">#REF!</definedName>
    <definedName name="nb_denmark_msh" localSheetId="22">#REF!</definedName>
    <definedName name="nb_denmark_msh" localSheetId="31">#REF!</definedName>
    <definedName name="nb_denmark_msh" localSheetId="45">#REF!</definedName>
    <definedName name="nb_denmark_msh" localSheetId="4">#REF!</definedName>
    <definedName name="nb_denmark_msh" localSheetId="5">#REF!</definedName>
    <definedName name="nb_denmark_msh" localSheetId="6">#REF!</definedName>
    <definedName name="nb_denmark_msh" localSheetId="7">#REF!</definedName>
    <definedName name="nb_denmark_msh" localSheetId="16">#REF!</definedName>
    <definedName name="nb_denmark_msh" localSheetId="15">#REF!</definedName>
    <definedName name="nb_denmark_msh" localSheetId="25">#REF!</definedName>
    <definedName name="nb_denmark_msh" localSheetId="24">#REF!</definedName>
    <definedName name="nb_denmark_msh" localSheetId="19">#REF!</definedName>
    <definedName name="nb_denmark_msh" localSheetId="43">#REF!</definedName>
    <definedName name="nb_denmark_msh" localSheetId="27">#REF!</definedName>
    <definedName name="nb_denmark_msh" localSheetId="26">#REF!</definedName>
    <definedName name="nb_denmark_msh" localSheetId="9">#REF!</definedName>
    <definedName name="nb_denmark_msh" localSheetId="10">#REF!</definedName>
    <definedName name="nb_denmark_msh" localSheetId="8">#REF!</definedName>
    <definedName name="nb_denmark_msh" localSheetId="11">#REF!</definedName>
    <definedName name="nb_denmark_msh" localSheetId="12">#REF!</definedName>
    <definedName name="nb_denmark_msh" localSheetId="33">#REF!</definedName>
    <definedName name="nb_denmark_msh" localSheetId="30">#REF!</definedName>
    <definedName name="nb_denmark_msh" localSheetId="42">#REF!</definedName>
    <definedName name="nb_denmark_msh">#REF!</definedName>
    <definedName name="NB_EURO" localSheetId="34">[51]Sheet1!$C$4</definedName>
    <definedName name="NB_EURO" localSheetId="29">[51]Sheet1!$C$4</definedName>
    <definedName name="NB_EURO" localSheetId="28">[51]Sheet1!$C$4</definedName>
    <definedName name="NB_EURO" localSheetId="31">[51]Sheet1!$C$4</definedName>
    <definedName name="NB_EURO" localSheetId="45">[52]Sheet1!$C$4</definedName>
    <definedName name="NB_EURO" localSheetId="25">[51]Sheet1!$C$4</definedName>
    <definedName name="NB_EURO" localSheetId="24">[51]Sheet1!$C$4</definedName>
    <definedName name="NB_EURO" localSheetId="43">[53]Sheet1!$C$4</definedName>
    <definedName name="NB_EURO" localSheetId="27">[51]Sheet1!$C$4</definedName>
    <definedName name="NB_EURO" localSheetId="26">[51]Sheet1!$C$4</definedName>
    <definedName name="NB_EURO" localSheetId="9">[54]Sheet1!$C$4</definedName>
    <definedName name="NB_EURO" localSheetId="10">[54]Sheet1!$C$4</definedName>
    <definedName name="NB_EURO" localSheetId="8">[55]Sheet1!$C$4</definedName>
    <definedName name="NB_EURO" localSheetId="30">[51]Sheet1!$C$4</definedName>
    <definedName name="NB_EURO" localSheetId="42">[51]Sheet1!$C$4</definedName>
    <definedName name="NB_EURO">[56]Sheet1!$C$4</definedName>
    <definedName name="NB_EURO_V" localSheetId="34">[57]Sheet1!$C$11</definedName>
    <definedName name="NB_EURO_V" localSheetId="29">[57]Sheet1!$C$11</definedName>
    <definedName name="NB_EURO_V" localSheetId="28">[57]Sheet1!$C$11</definedName>
    <definedName name="NB_EURO_V" localSheetId="31">[57]Sheet1!$C$11</definedName>
    <definedName name="NB_EURO_V" localSheetId="45">[58]Sheet1!$C$11</definedName>
    <definedName name="NB_EURO_V" localSheetId="25">[57]Sheet1!$C$11</definedName>
    <definedName name="NB_EURO_V" localSheetId="24">[57]Sheet1!$C$11</definedName>
    <definedName name="NB_EURO_V" localSheetId="43">[59]Sheet1!$C$11</definedName>
    <definedName name="NB_EURO_V" localSheetId="27">[57]Sheet1!$C$11</definedName>
    <definedName name="NB_EURO_V" localSheetId="26">[57]Sheet1!$C$11</definedName>
    <definedName name="NB_EURO_V" localSheetId="9">[60]Sheet1!$C$11</definedName>
    <definedName name="NB_EURO_V" localSheetId="10">[60]Sheet1!$C$11</definedName>
    <definedName name="NB_EURO_V" localSheetId="8">[61]Sheet1!$C$11</definedName>
    <definedName name="NB_EURO_V" localSheetId="30">[57]Sheet1!$C$11</definedName>
    <definedName name="NB_EURO_V" localSheetId="42">[57]Sheet1!$C$11</definedName>
    <definedName name="NB_EURO_V">[62]Sheet1!$C$11</definedName>
    <definedName name="nb_fin" localSheetId="34">#REF!</definedName>
    <definedName name="nb_fin" localSheetId="17">#REF!</definedName>
    <definedName name="nb_fin" localSheetId="20">#REF!</definedName>
    <definedName name="nb_fin" localSheetId="18">#REF!</definedName>
    <definedName name="nb_fin" localSheetId="13">#REF!</definedName>
    <definedName name="nb_fin" localSheetId="14">#REF!</definedName>
    <definedName name="nb_fin" localSheetId="29">#REF!</definedName>
    <definedName name="nb_fin" localSheetId="28">#REF!</definedName>
    <definedName name="nb_fin" localSheetId="22">#REF!</definedName>
    <definedName name="nb_fin" localSheetId="31">#REF!</definedName>
    <definedName name="nb_fin" localSheetId="45">#REF!</definedName>
    <definedName name="nb_fin" localSheetId="4">#REF!</definedName>
    <definedName name="nb_fin" localSheetId="5">#REF!</definedName>
    <definedName name="nb_fin" localSheetId="6">#REF!</definedName>
    <definedName name="nb_fin" localSheetId="7">#REF!</definedName>
    <definedName name="nb_fin" localSheetId="16">#REF!</definedName>
    <definedName name="nb_fin" localSheetId="15">#REF!</definedName>
    <definedName name="nb_fin" localSheetId="25">#REF!</definedName>
    <definedName name="nb_fin" localSheetId="24">#REF!</definedName>
    <definedName name="nb_fin" localSheetId="19">#REF!</definedName>
    <definedName name="nb_fin" localSheetId="43">#REF!</definedName>
    <definedName name="nb_fin" localSheetId="27">#REF!</definedName>
    <definedName name="nb_fin" localSheetId="26">#REF!</definedName>
    <definedName name="nb_fin" localSheetId="9">#REF!</definedName>
    <definedName name="nb_fin" localSheetId="10">#REF!</definedName>
    <definedName name="nb_fin" localSheetId="8">#REF!</definedName>
    <definedName name="nb_fin" localSheetId="11">#REF!</definedName>
    <definedName name="nb_fin" localSheetId="12">#REF!</definedName>
    <definedName name="nb_fin" localSheetId="33">#REF!</definedName>
    <definedName name="nb_fin" localSheetId="30">#REF!</definedName>
    <definedName name="nb_fin" localSheetId="42">#REF!</definedName>
    <definedName name="nb_fin">#REF!</definedName>
    <definedName name="nb_Finland" localSheetId="34">#REF!</definedName>
    <definedName name="nb_Finland" localSheetId="17">#REF!</definedName>
    <definedName name="nb_Finland" localSheetId="20">#REF!</definedName>
    <definedName name="nb_Finland" localSheetId="18">#REF!</definedName>
    <definedName name="nb_Finland" localSheetId="13">#REF!</definedName>
    <definedName name="nb_Finland" localSheetId="14">#REF!</definedName>
    <definedName name="nb_Finland" localSheetId="29">#REF!</definedName>
    <definedName name="nb_Finland" localSheetId="28">#REF!</definedName>
    <definedName name="nb_Finland" localSheetId="22">#REF!</definedName>
    <definedName name="nb_Finland" localSheetId="31">#REF!</definedName>
    <definedName name="nb_Finland" localSheetId="45">#REF!</definedName>
    <definedName name="nb_Finland" localSheetId="4">#REF!</definedName>
    <definedName name="nb_Finland" localSheetId="5">#REF!</definedName>
    <definedName name="nb_Finland" localSheetId="6">#REF!</definedName>
    <definedName name="nb_Finland" localSheetId="7">#REF!</definedName>
    <definedName name="nb_Finland" localSheetId="16">#REF!</definedName>
    <definedName name="nb_Finland" localSheetId="15">#REF!</definedName>
    <definedName name="nb_Finland" localSheetId="25">#REF!</definedName>
    <definedName name="nb_Finland" localSheetId="24">#REF!</definedName>
    <definedName name="nb_Finland" localSheetId="19">#REF!</definedName>
    <definedName name="nb_Finland" localSheetId="43">#REF!</definedName>
    <definedName name="nb_Finland" localSheetId="27">#REF!</definedName>
    <definedName name="nb_Finland" localSheetId="26">#REF!</definedName>
    <definedName name="nb_Finland" localSheetId="9">#REF!</definedName>
    <definedName name="nb_Finland" localSheetId="10">#REF!</definedName>
    <definedName name="nb_Finland" localSheetId="8">#REF!</definedName>
    <definedName name="nb_Finland" localSheetId="11">#REF!</definedName>
    <definedName name="nb_Finland" localSheetId="12">#REF!</definedName>
    <definedName name="nb_Finland" localSheetId="33">#REF!</definedName>
    <definedName name="nb_Finland" localSheetId="30">#REF!</definedName>
    <definedName name="nb_Finland" localSheetId="42">#REF!</definedName>
    <definedName name="nb_Finland">#REF!</definedName>
    <definedName name="nb_Finland_Msh" localSheetId="34">#REF!</definedName>
    <definedName name="nb_Finland_Msh" localSheetId="17">#REF!</definedName>
    <definedName name="nb_Finland_Msh" localSheetId="20">#REF!</definedName>
    <definedName name="nb_Finland_Msh" localSheetId="18">#REF!</definedName>
    <definedName name="nb_Finland_Msh" localSheetId="13">#REF!</definedName>
    <definedName name="nb_Finland_Msh" localSheetId="14">#REF!</definedName>
    <definedName name="nb_Finland_Msh" localSheetId="29">#REF!</definedName>
    <definedName name="nb_Finland_Msh" localSheetId="28">#REF!</definedName>
    <definedName name="nb_Finland_Msh" localSheetId="22">#REF!</definedName>
    <definedName name="nb_Finland_Msh" localSheetId="31">#REF!</definedName>
    <definedName name="nb_Finland_Msh" localSheetId="45">#REF!</definedName>
    <definedName name="nb_Finland_Msh" localSheetId="4">#REF!</definedName>
    <definedName name="nb_Finland_Msh" localSheetId="5">#REF!</definedName>
    <definedName name="nb_Finland_Msh" localSheetId="6">#REF!</definedName>
    <definedName name="nb_Finland_Msh" localSheetId="7">#REF!</definedName>
    <definedName name="nb_Finland_Msh" localSheetId="16">#REF!</definedName>
    <definedName name="nb_Finland_Msh" localSheetId="15">#REF!</definedName>
    <definedName name="nb_Finland_Msh" localSheetId="25">#REF!</definedName>
    <definedName name="nb_Finland_Msh" localSheetId="24">#REF!</definedName>
    <definedName name="nb_Finland_Msh" localSheetId="19">#REF!</definedName>
    <definedName name="nb_Finland_Msh" localSheetId="43">#REF!</definedName>
    <definedName name="nb_Finland_Msh" localSheetId="27">#REF!</definedName>
    <definedName name="nb_Finland_Msh" localSheetId="26">#REF!</definedName>
    <definedName name="nb_Finland_Msh" localSheetId="9">#REF!</definedName>
    <definedName name="nb_Finland_Msh" localSheetId="10">#REF!</definedName>
    <definedName name="nb_Finland_Msh" localSheetId="8">#REF!</definedName>
    <definedName name="nb_Finland_Msh" localSheetId="11">#REF!</definedName>
    <definedName name="nb_Finland_Msh" localSheetId="12">#REF!</definedName>
    <definedName name="nb_Finland_Msh" localSheetId="33">#REF!</definedName>
    <definedName name="nb_Finland_Msh" localSheetId="30">#REF!</definedName>
    <definedName name="nb_Finland_Msh" localSheetId="42">#REF!</definedName>
    <definedName name="nb_Finland_Msh">#REF!</definedName>
    <definedName name="nb_iib" localSheetId="34">#REF!</definedName>
    <definedName name="nb_iib" localSheetId="17">#REF!</definedName>
    <definedName name="nb_iib" localSheetId="20">#REF!</definedName>
    <definedName name="nb_iib" localSheetId="18">#REF!</definedName>
    <definedName name="nb_iib" localSheetId="13">#REF!</definedName>
    <definedName name="nb_iib" localSheetId="14">#REF!</definedName>
    <definedName name="nb_iib" localSheetId="29">#REF!</definedName>
    <definedName name="nb_iib" localSheetId="28">#REF!</definedName>
    <definedName name="nb_iib" localSheetId="22">#REF!</definedName>
    <definedName name="nb_iib" localSheetId="31">#REF!</definedName>
    <definedName name="nb_iib" localSheetId="45">#REF!</definedName>
    <definedName name="nb_iib" localSheetId="4">#REF!</definedName>
    <definedName name="nb_iib" localSheetId="5">#REF!</definedName>
    <definedName name="nb_iib" localSheetId="6">#REF!</definedName>
    <definedName name="nb_iib" localSheetId="7">#REF!</definedName>
    <definedName name="nb_iib" localSheetId="16">#REF!</definedName>
    <definedName name="nb_iib" localSheetId="15">#REF!</definedName>
    <definedName name="nb_iib" localSheetId="25">#REF!</definedName>
    <definedName name="nb_iib" localSheetId="24">#REF!</definedName>
    <definedName name="nb_iib" localSheetId="19">#REF!</definedName>
    <definedName name="nb_iib" localSheetId="43">#REF!</definedName>
    <definedName name="nb_iib" localSheetId="27">#REF!</definedName>
    <definedName name="nb_iib" localSheetId="26">#REF!</definedName>
    <definedName name="nb_iib" localSheetId="9">#REF!</definedName>
    <definedName name="nb_iib" localSheetId="10">#REF!</definedName>
    <definedName name="nb_iib" localSheetId="8">#REF!</definedName>
    <definedName name="nb_iib" localSheetId="11">#REF!</definedName>
    <definedName name="nb_iib" localSheetId="12">#REF!</definedName>
    <definedName name="nb_iib" localSheetId="33">#REF!</definedName>
    <definedName name="nb_iib" localSheetId="30">#REF!</definedName>
    <definedName name="nb_iib" localSheetId="42">#REF!</definedName>
    <definedName name="nb_iib">#REF!</definedName>
    <definedName name="nb_nor" localSheetId="34">#REF!</definedName>
    <definedName name="nb_nor" localSheetId="17">#REF!</definedName>
    <definedName name="nb_nor" localSheetId="20">#REF!</definedName>
    <definedName name="nb_nor" localSheetId="18">#REF!</definedName>
    <definedName name="nb_nor" localSheetId="13">#REF!</definedName>
    <definedName name="nb_nor" localSheetId="14">#REF!</definedName>
    <definedName name="nb_nor" localSheetId="29">#REF!</definedName>
    <definedName name="nb_nor" localSheetId="28">#REF!</definedName>
    <definedName name="nb_nor" localSheetId="22">#REF!</definedName>
    <definedName name="nb_nor" localSheetId="31">#REF!</definedName>
    <definedName name="nb_nor" localSheetId="45">#REF!</definedName>
    <definedName name="nb_nor" localSheetId="4">#REF!</definedName>
    <definedName name="nb_nor" localSheetId="5">#REF!</definedName>
    <definedName name="nb_nor" localSheetId="6">#REF!</definedName>
    <definedName name="nb_nor" localSheetId="7">#REF!</definedName>
    <definedName name="nb_nor" localSheetId="16">#REF!</definedName>
    <definedName name="nb_nor" localSheetId="15">#REF!</definedName>
    <definedName name="nb_nor" localSheetId="25">#REF!</definedName>
    <definedName name="nb_nor" localSheetId="24">#REF!</definedName>
    <definedName name="nb_nor" localSheetId="19">#REF!</definedName>
    <definedName name="nb_nor" localSheetId="43">#REF!</definedName>
    <definedName name="nb_nor" localSheetId="27">#REF!</definedName>
    <definedName name="nb_nor" localSheetId="26">#REF!</definedName>
    <definedName name="nb_nor" localSheetId="9">#REF!</definedName>
    <definedName name="nb_nor" localSheetId="10">#REF!</definedName>
    <definedName name="nb_nor" localSheetId="8">#REF!</definedName>
    <definedName name="nb_nor" localSheetId="11">#REF!</definedName>
    <definedName name="nb_nor" localSheetId="12">#REF!</definedName>
    <definedName name="nb_nor" localSheetId="33">#REF!</definedName>
    <definedName name="nb_nor" localSheetId="30">#REF!</definedName>
    <definedName name="nb_nor" localSheetId="42">#REF!</definedName>
    <definedName name="nb_nor">#REF!</definedName>
    <definedName name="nb_nordic" localSheetId="34">#REF!</definedName>
    <definedName name="nb_nordic" localSheetId="17">#REF!</definedName>
    <definedName name="nb_nordic" localSheetId="20">#REF!</definedName>
    <definedName name="nb_nordic" localSheetId="18">#REF!</definedName>
    <definedName name="nb_nordic" localSheetId="13">#REF!</definedName>
    <definedName name="nb_nordic" localSheetId="14">#REF!</definedName>
    <definedName name="nb_nordic" localSheetId="29">#REF!</definedName>
    <definedName name="nb_nordic" localSheetId="28">#REF!</definedName>
    <definedName name="nb_nordic" localSheetId="22">#REF!</definedName>
    <definedName name="nb_nordic" localSheetId="31">#REF!</definedName>
    <definedName name="nb_nordic" localSheetId="45">#REF!</definedName>
    <definedName name="nb_nordic" localSheetId="4">#REF!</definedName>
    <definedName name="nb_nordic" localSheetId="5">#REF!</definedName>
    <definedName name="nb_nordic" localSheetId="6">#REF!</definedName>
    <definedName name="nb_nordic" localSheetId="7">#REF!</definedName>
    <definedName name="nb_nordic" localSheetId="16">#REF!</definedName>
    <definedName name="nb_nordic" localSheetId="15">#REF!</definedName>
    <definedName name="nb_nordic" localSheetId="25">#REF!</definedName>
    <definedName name="nb_nordic" localSheetId="24">#REF!</definedName>
    <definedName name="nb_nordic" localSheetId="19">#REF!</definedName>
    <definedName name="nb_nordic" localSheetId="43">#REF!</definedName>
    <definedName name="nb_nordic" localSheetId="27">#REF!</definedName>
    <definedName name="nb_nordic" localSheetId="26">#REF!</definedName>
    <definedName name="nb_nordic" localSheetId="9">#REF!</definedName>
    <definedName name="nb_nordic" localSheetId="10">#REF!</definedName>
    <definedName name="nb_nordic" localSheetId="8">#REF!</definedName>
    <definedName name="nb_nordic" localSheetId="11">#REF!</definedName>
    <definedName name="nb_nordic" localSheetId="12">#REF!</definedName>
    <definedName name="nb_nordic" localSheetId="33">#REF!</definedName>
    <definedName name="nb_nordic" localSheetId="30">#REF!</definedName>
    <definedName name="nb_nordic" localSheetId="42">#REF!</definedName>
    <definedName name="nb_nordic">#REF!</definedName>
    <definedName name="nb_norway" localSheetId="34">#REF!</definedName>
    <definedName name="nb_norway" localSheetId="17">#REF!</definedName>
    <definedName name="nb_norway" localSheetId="20">#REF!</definedName>
    <definedName name="nb_norway" localSheetId="18">#REF!</definedName>
    <definedName name="nb_norway" localSheetId="13">#REF!</definedName>
    <definedName name="nb_norway" localSheetId="14">#REF!</definedName>
    <definedName name="nb_norway" localSheetId="29">#REF!</definedName>
    <definedName name="nb_norway" localSheetId="28">#REF!</definedName>
    <definedName name="nb_norway" localSheetId="22">#REF!</definedName>
    <definedName name="nb_norway" localSheetId="31">#REF!</definedName>
    <definedName name="nb_norway" localSheetId="45">#REF!</definedName>
    <definedName name="nb_norway" localSheetId="4">#REF!</definedName>
    <definedName name="nb_norway" localSheetId="5">#REF!</definedName>
    <definedName name="nb_norway" localSheetId="6">#REF!</definedName>
    <definedName name="nb_norway" localSheetId="7">#REF!</definedName>
    <definedName name="nb_norway" localSheetId="16">#REF!</definedName>
    <definedName name="nb_norway" localSheetId="15">#REF!</definedName>
    <definedName name="nb_norway" localSheetId="25">#REF!</definedName>
    <definedName name="nb_norway" localSheetId="24">#REF!</definedName>
    <definedName name="nb_norway" localSheetId="19">#REF!</definedName>
    <definedName name="nb_norway" localSheetId="43">#REF!</definedName>
    <definedName name="nb_norway" localSheetId="27">#REF!</definedName>
    <definedName name="nb_norway" localSheetId="26">#REF!</definedName>
    <definedName name="nb_norway" localSheetId="9">#REF!</definedName>
    <definedName name="nb_norway" localSheetId="10">#REF!</definedName>
    <definedName name="nb_norway" localSheetId="8">#REF!</definedName>
    <definedName name="nb_norway" localSheetId="11">#REF!</definedName>
    <definedName name="nb_norway" localSheetId="12">#REF!</definedName>
    <definedName name="nb_norway" localSheetId="33">#REF!</definedName>
    <definedName name="nb_norway" localSheetId="30">#REF!</definedName>
    <definedName name="nb_norway" localSheetId="42">#REF!</definedName>
    <definedName name="nb_norway">#REF!</definedName>
    <definedName name="nb_norway_msh" localSheetId="34">#REF!</definedName>
    <definedName name="nb_norway_msh" localSheetId="17">#REF!</definedName>
    <definedName name="nb_norway_msh" localSheetId="20">#REF!</definedName>
    <definedName name="nb_norway_msh" localSheetId="18">#REF!</definedName>
    <definedName name="nb_norway_msh" localSheetId="13">#REF!</definedName>
    <definedName name="nb_norway_msh" localSheetId="14">#REF!</definedName>
    <definedName name="nb_norway_msh" localSheetId="29">#REF!</definedName>
    <definedName name="nb_norway_msh" localSheetId="28">#REF!</definedName>
    <definedName name="nb_norway_msh" localSheetId="22">#REF!</definedName>
    <definedName name="nb_norway_msh" localSheetId="31">#REF!</definedName>
    <definedName name="nb_norway_msh" localSheetId="45">#REF!</definedName>
    <definedName name="nb_norway_msh" localSheetId="4">#REF!</definedName>
    <definedName name="nb_norway_msh" localSheetId="5">#REF!</definedName>
    <definedName name="nb_norway_msh" localSheetId="6">#REF!</definedName>
    <definedName name="nb_norway_msh" localSheetId="7">#REF!</definedName>
    <definedName name="nb_norway_msh" localSheetId="16">#REF!</definedName>
    <definedName name="nb_norway_msh" localSheetId="15">#REF!</definedName>
    <definedName name="nb_norway_msh" localSheetId="25">#REF!</definedName>
    <definedName name="nb_norway_msh" localSheetId="24">#REF!</definedName>
    <definedName name="nb_norway_msh" localSheetId="19">#REF!</definedName>
    <definedName name="nb_norway_msh" localSheetId="43">#REF!</definedName>
    <definedName name="nb_norway_msh" localSheetId="27">#REF!</definedName>
    <definedName name="nb_norway_msh" localSheetId="26">#REF!</definedName>
    <definedName name="nb_norway_msh" localSheetId="9">#REF!</definedName>
    <definedName name="nb_norway_msh" localSheetId="10">#REF!</definedName>
    <definedName name="nb_norway_msh" localSheetId="8">#REF!</definedName>
    <definedName name="nb_norway_msh" localSheetId="11">#REF!</definedName>
    <definedName name="nb_norway_msh" localSheetId="12">#REF!</definedName>
    <definedName name="nb_norway_msh" localSheetId="33">#REF!</definedName>
    <definedName name="nb_norway_msh" localSheetId="30">#REF!</definedName>
    <definedName name="nb_norway_msh" localSheetId="42">#REF!</definedName>
    <definedName name="nb_norway_msh">#REF!</definedName>
    <definedName name="nb_swe" localSheetId="34">#REF!</definedName>
    <definedName name="nb_swe" localSheetId="17">#REF!</definedName>
    <definedName name="nb_swe" localSheetId="20">#REF!</definedName>
    <definedName name="nb_swe" localSheetId="18">#REF!</definedName>
    <definedName name="nb_swe" localSheetId="13">#REF!</definedName>
    <definedName name="nb_swe" localSheetId="14">#REF!</definedName>
    <definedName name="nb_swe" localSheetId="29">#REF!</definedName>
    <definedName name="nb_swe" localSheetId="28">#REF!</definedName>
    <definedName name="nb_swe" localSheetId="22">#REF!</definedName>
    <definedName name="nb_swe" localSheetId="31">#REF!</definedName>
    <definedName name="nb_swe" localSheetId="45">#REF!</definedName>
    <definedName name="nb_swe" localSheetId="4">#REF!</definedName>
    <definedName name="nb_swe" localSheetId="5">#REF!</definedName>
    <definedName name="nb_swe" localSheetId="6">#REF!</definedName>
    <definedName name="nb_swe" localSheetId="7">#REF!</definedName>
    <definedName name="nb_swe" localSheetId="16">#REF!</definedName>
    <definedName name="nb_swe" localSheetId="15">#REF!</definedName>
    <definedName name="nb_swe" localSheetId="25">#REF!</definedName>
    <definedName name="nb_swe" localSheetId="24">#REF!</definedName>
    <definedName name="nb_swe" localSheetId="19">#REF!</definedName>
    <definedName name="nb_swe" localSheetId="43">#REF!</definedName>
    <definedName name="nb_swe" localSheetId="27">#REF!</definedName>
    <definedName name="nb_swe" localSheetId="26">#REF!</definedName>
    <definedName name="nb_swe" localSheetId="9">#REF!</definedName>
    <definedName name="nb_swe" localSheetId="10">#REF!</definedName>
    <definedName name="nb_swe" localSheetId="8">#REF!</definedName>
    <definedName name="nb_swe" localSheetId="11">#REF!</definedName>
    <definedName name="nb_swe" localSheetId="12">#REF!</definedName>
    <definedName name="nb_swe" localSheetId="33">#REF!</definedName>
    <definedName name="nb_swe" localSheetId="30">#REF!</definedName>
    <definedName name="nb_swe" localSheetId="42">#REF!</definedName>
    <definedName name="nb_swe">#REF!</definedName>
    <definedName name="nb_Sweden" localSheetId="34">#REF!</definedName>
    <definedName name="nb_Sweden" localSheetId="17">#REF!</definedName>
    <definedName name="nb_Sweden" localSheetId="20">#REF!</definedName>
    <definedName name="nb_Sweden" localSheetId="18">#REF!</definedName>
    <definedName name="nb_Sweden" localSheetId="13">#REF!</definedName>
    <definedName name="nb_Sweden" localSheetId="14">#REF!</definedName>
    <definedName name="nb_Sweden" localSheetId="29">#REF!</definedName>
    <definedName name="nb_Sweden" localSheetId="28">#REF!</definedName>
    <definedName name="nb_Sweden" localSheetId="22">#REF!</definedName>
    <definedName name="nb_Sweden" localSheetId="31">#REF!</definedName>
    <definedName name="nb_Sweden" localSheetId="45">#REF!</definedName>
    <definedName name="nb_Sweden" localSheetId="4">#REF!</definedName>
    <definedName name="nb_Sweden" localSheetId="5">#REF!</definedName>
    <definedName name="nb_Sweden" localSheetId="6">#REF!</definedName>
    <definedName name="nb_Sweden" localSheetId="7">#REF!</definedName>
    <definedName name="nb_Sweden" localSheetId="16">#REF!</definedName>
    <definedName name="nb_Sweden" localSheetId="15">#REF!</definedName>
    <definedName name="nb_Sweden" localSheetId="25">#REF!</definedName>
    <definedName name="nb_Sweden" localSheetId="24">#REF!</definedName>
    <definedName name="nb_Sweden" localSheetId="19">#REF!</definedName>
    <definedName name="nb_Sweden" localSheetId="43">#REF!</definedName>
    <definedName name="nb_Sweden" localSheetId="27">#REF!</definedName>
    <definedName name="nb_Sweden" localSheetId="26">#REF!</definedName>
    <definedName name="nb_Sweden" localSheetId="9">#REF!</definedName>
    <definedName name="nb_Sweden" localSheetId="10">#REF!</definedName>
    <definedName name="nb_Sweden" localSheetId="8">#REF!</definedName>
    <definedName name="nb_Sweden" localSheetId="11">#REF!</definedName>
    <definedName name="nb_Sweden" localSheetId="12">#REF!</definedName>
    <definedName name="nb_Sweden" localSheetId="33">#REF!</definedName>
    <definedName name="nb_Sweden" localSheetId="30">#REF!</definedName>
    <definedName name="nb_Sweden" localSheetId="42">#REF!</definedName>
    <definedName name="nb_Sweden">#REF!</definedName>
    <definedName name="nb_sweden_msh" localSheetId="34">#REF!</definedName>
    <definedName name="nb_sweden_msh" localSheetId="17">#REF!</definedName>
    <definedName name="nb_sweden_msh" localSheetId="20">#REF!</definedName>
    <definedName name="nb_sweden_msh" localSheetId="18">#REF!</definedName>
    <definedName name="nb_sweden_msh" localSheetId="13">#REF!</definedName>
    <definedName name="nb_sweden_msh" localSheetId="14">#REF!</definedName>
    <definedName name="nb_sweden_msh" localSheetId="29">#REF!</definedName>
    <definedName name="nb_sweden_msh" localSheetId="28">#REF!</definedName>
    <definedName name="nb_sweden_msh" localSheetId="22">#REF!</definedName>
    <definedName name="nb_sweden_msh" localSheetId="31">#REF!</definedName>
    <definedName name="nb_sweden_msh" localSheetId="45">#REF!</definedName>
    <definedName name="nb_sweden_msh" localSheetId="4">#REF!</definedName>
    <definedName name="nb_sweden_msh" localSheetId="5">#REF!</definedName>
    <definedName name="nb_sweden_msh" localSheetId="6">#REF!</definedName>
    <definedName name="nb_sweden_msh" localSheetId="7">#REF!</definedName>
    <definedName name="nb_sweden_msh" localSheetId="16">#REF!</definedName>
    <definedName name="nb_sweden_msh" localSheetId="15">#REF!</definedName>
    <definedName name="nb_sweden_msh" localSheetId="25">#REF!</definedName>
    <definedName name="nb_sweden_msh" localSheetId="24">#REF!</definedName>
    <definedName name="nb_sweden_msh" localSheetId="19">#REF!</definedName>
    <definedName name="nb_sweden_msh" localSheetId="43">#REF!</definedName>
    <definedName name="nb_sweden_msh" localSheetId="27">#REF!</definedName>
    <definedName name="nb_sweden_msh" localSheetId="26">#REF!</definedName>
    <definedName name="nb_sweden_msh" localSheetId="9">#REF!</definedName>
    <definedName name="nb_sweden_msh" localSheetId="10">#REF!</definedName>
    <definedName name="nb_sweden_msh" localSheetId="8">#REF!</definedName>
    <definedName name="nb_sweden_msh" localSheetId="11">#REF!</definedName>
    <definedName name="nb_sweden_msh" localSheetId="12">#REF!</definedName>
    <definedName name="nb_sweden_msh" localSheetId="33">#REF!</definedName>
    <definedName name="nb_sweden_msh" localSheetId="30">#REF!</definedName>
    <definedName name="nb_sweden_msh" localSheetId="42">#REF!</definedName>
    <definedName name="nb_sweden_msh">#REF!</definedName>
    <definedName name="NBHbalancesheet" localSheetId="34">#REF!</definedName>
    <definedName name="NBHbalancesheet" localSheetId="17">#REF!</definedName>
    <definedName name="NBHbalancesheet" localSheetId="20">#REF!</definedName>
    <definedName name="NBHbalancesheet" localSheetId="18">#REF!</definedName>
    <definedName name="NBHbalancesheet" localSheetId="13">#REF!</definedName>
    <definedName name="NBHbalancesheet" localSheetId="14">#REF!</definedName>
    <definedName name="NBHbalancesheet" localSheetId="29">#REF!</definedName>
    <definedName name="NBHbalancesheet" localSheetId="28">#REF!</definedName>
    <definedName name="NBHbalancesheet" localSheetId="22">#REF!</definedName>
    <definedName name="NBHbalancesheet" localSheetId="31">#REF!</definedName>
    <definedName name="NBHbalancesheet" localSheetId="45">#REF!</definedName>
    <definedName name="NBHbalancesheet" localSheetId="4">#REF!</definedName>
    <definedName name="NBHbalancesheet" localSheetId="5">#REF!</definedName>
    <definedName name="NBHbalancesheet" localSheetId="6">#REF!</definedName>
    <definedName name="NBHbalancesheet" localSheetId="7">#REF!</definedName>
    <definedName name="NBHbalancesheet" localSheetId="16">#REF!</definedName>
    <definedName name="NBHbalancesheet" localSheetId="15">#REF!</definedName>
    <definedName name="NBHbalancesheet" localSheetId="25">#REF!</definedName>
    <definedName name="NBHbalancesheet" localSheetId="24">#REF!</definedName>
    <definedName name="NBHbalancesheet" localSheetId="19">#REF!</definedName>
    <definedName name="NBHbalancesheet" localSheetId="43">#REF!</definedName>
    <definedName name="NBHbalancesheet" localSheetId="27">#REF!</definedName>
    <definedName name="NBHbalancesheet" localSheetId="26">#REF!</definedName>
    <definedName name="NBHbalancesheet" localSheetId="9">#REF!</definedName>
    <definedName name="NBHbalancesheet" localSheetId="10">#REF!</definedName>
    <definedName name="NBHbalancesheet" localSheetId="8">#REF!</definedName>
    <definedName name="NBHbalancesheet" localSheetId="11">#REF!</definedName>
    <definedName name="NBHbalancesheet" localSheetId="12">#REF!</definedName>
    <definedName name="NBHbalancesheet" localSheetId="33">#REF!</definedName>
    <definedName name="NBHbalancesheet" localSheetId="30">#REF!</definedName>
    <definedName name="NBHbalancesheet" localSheetId="42">#REF!</definedName>
    <definedName name="NBHbalancesheet">#REF!</definedName>
    <definedName name="nem" localSheetId="34">#REF!</definedName>
    <definedName name="nem" localSheetId="17">#REF!</definedName>
    <definedName name="nem" localSheetId="20">#REF!</definedName>
    <definedName name="nem" localSheetId="18">#REF!</definedName>
    <definedName name="nem" localSheetId="13">#REF!</definedName>
    <definedName name="nem" localSheetId="14">#REF!</definedName>
    <definedName name="nem" localSheetId="29">#REF!</definedName>
    <definedName name="nem" localSheetId="28">#REF!</definedName>
    <definedName name="nem" localSheetId="22">#REF!</definedName>
    <definedName name="nem" localSheetId="31">#REF!</definedName>
    <definedName name="nem" localSheetId="45">#REF!</definedName>
    <definedName name="nem" localSheetId="4">#REF!</definedName>
    <definedName name="nem" localSheetId="5">#REF!</definedName>
    <definedName name="nem" localSheetId="6">#REF!</definedName>
    <definedName name="nem" localSheetId="7">#REF!</definedName>
    <definedName name="nem" localSheetId="16">#REF!</definedName>
    <definedName name="nem" localSheetId="15">#REF!</definedName>
    <definedName name="nem" localSheetId="25">#REF!</definedName>
    <definedName name="nem" localSheetId="24">#REF!</definedName>
    <definedName name="nem" localSheetId="19">#REF!</definedName>
    <definedName name="nem" localSheetId="43">#REF!</definedName>
    <definedName name="nem" localSheetId="27">#REF!</definedName>
    <definedName name="nem" localSheetId="26">#REF!</definedName>
    <definedName name="nem" localSheetId="9">#REF!</definedName>
    <definedName name="nem" localSheetId="10">#REF!</definedName>
    <definedName name="nem" localSheetId="8">#REF!</definedName>
    <definedName name="nem" localSheetId="11">#REF!</definedName>
    <definedName name="nem" localSheetId="12">#REF!</definedName>
    <definedName name="nem" localSheetId="33">#REF!</definedName>
    <definedName name="nem" localSheetId="30">#REF!</definedName>
    <definedName name="nem" localSheetId="42">#REF!</definedName>
    <definedName name="nem">#REF!</definedName>
    <definedName name="New_BU_Q3" localSheetId="17">#REF!</definedName>
    <definedName name="New_BU_Q3" localSheetId="20">#REF!</definedName>
    <definedName name="New_BU_Q3" localSheetId="18">#REF!</definedName>
    <definedName name="New_BU_Q3" localSheetId="13">#REF!</definedName>
    <definedName name="New_BU_Q3" localSheetId="14">#REF!</definedName>
    <definedName name="New_BU_Q3" localSheetId="29">#REF!</definedName>
    <definedName name="New_BU_Q3" localSheetId="28">#REF!</definedName>
    <definedName name="New_BU_Q3" localSheetId="22">#REF!</definedName>
    <definedName name="New_BU_Q3" localSheetId="31">#REF!</definedName>
    <definedName name="New_BU_Q3" localSheetId="45">#REF!</definedName>
    <definedName name="New_BU_Q3" localSheetId="4">#REF!</definedName>
    <definedName name="New_BU_Q3" localSheetId="5">#REF!</definedName>
    <definedName name="New_BU_Q3" localSheetId="6">#REF!</definedName>
    <definedName name="New_BU_Q3" localSheetId="7">#REF!</definedName>
    <definedName name="New_BU_Q3" localSheetId="16">#REF!</definedName>
    <definedName name="New_BU_Q3" localSheetId="15">#REF!</definedName>
    <definedName name="New_BU_Q3" localSheetId="25">#REF!</definedName>
    <definedName name="New_BU_Q3" localSheetId="24">#REF!</definedName>
    <definedName name="New_BU_Q3" localSheetId="19">#REF!</definedName>
    <definedName name="New_BU_Q3" localSheetId="43">#REF!</definedName>
    <definedName name="New_BU_Q3" localSheetId="27">#REF!</definedName>
    <definedName name="New_BU_Q3" localSheetId="26">#REF!</definedName>
    <definedName name="New_BU_Q3" localSheetId="9">#REF!</definedName>
    <definedName name="New_BU_Q3" localSheetId="10">#REF!</definedName>
    <definedName name="New_BU_Q3" localSheetId="8">#REF!</definedName>
    <definedName name="New_BU_Q3" localSheetId="11">#REF!</definedName>
    <definedName name="New_BU_Q3" localSheetId="12">#REF!</definedName>
    <definedName name="New_BU_Q3" localSheetId="33">#REF!</definedName>
    <definedName name="New_BU_Q3" localSheetId="30">#REF!</definedName>
    <definedName name="New_BU_Q3">#REF!</definedName>
    <definedName name="NO_EURO_V" localSheetId="34">[57]Sheet1!$C$14</definedName>
    <definedName name="NO_EURO_V" localSheetId="29">[57]Sheet1!$C$14</definedName>
    <definedName name="NO_EURO_V" localSheetId="28">[57]Sheet1!$C$14</definedName>
    <definedName name="NO_EURO_V" localSheetId="31">[57]Sheet1!$C$14</definedName>
    <definedName name="NO_EURO_V" localSheetId="45">[58]Sheet1!$C$14</definedName>
    <definedName name="NO_EURO_V" localSheetId="25">[57]Sheet1!$C$14</definedName>
    <definedName name="NO_EURO_V" localSheetId="24">[57]Sheet1!$C$14</definedName>
    <definedName name="NO_EURO_V" localSheetId="43">[59]Sheet1!$C$14</definedName>
    <definedName name="NO_EURO_V" localSheetId="27">[57]Sheet1!$C$14</definedName>
    <definedName name="NO_EURO_V" localSheetId="26">[57]Sheet1!$C$14</definedName>
    <definedName name="NO_EURO_V" localSheetId="9">[60]Sheet1!$C$14</definedName>
    <definedName name="NO_EURO_V" localSheetId="10">[60]Sheet1!$C$14</definedName>
    <definedName name="NO_EURO_V" localSheetId="8">[61]Sheet1!$C$14</definedName>
    <definedName name="NO_EURO_V" localSheetId="30">[57]Sheet1!$C$14</definedName>
    <definedName name="NO_EURO_V" localSheetId="42">[57]Sheet1!$C$14</definedName>
    <definedName name="NO_EURO_V">[62]Sheet1!$C$14</definedName>
    <definedName name="NO_NOK_V" localSheetId="34">[51]Sheet1!$C$22</definedName>
    <definedName name="NO_NOK_V" localSheetId="29">[51]Sheet1!$C$22</definedName>
    <definedName name="NO_NOK_V" localSheetId="28">[51]Sheet1!$C$22</definedName>
    <definedName name="NO_NOK_V" localSheetId="31">[51]Sheet1!$C$22</definedName>
    <definedName name="NO_NOK_V" localSheetId="45">[52]Sheet1!$C$22</definedName>
    <definedName name="NO_NOK_V" localSheetId="25">[51]Sheet1!$C$22</definedName>
    <definedName name="NO_NOK_V" localSheetId="24">[51]Sheet1!$C$22</definedName>
    <definedName name="NO_NOK_V" localSheetId="43">[53]Sheet1!$C$22</definedName>
    <definedName name="NO_NOK_V" localSheetId="27">[51]Sheet1!$C$22</definedName>
    <definedName name="NO_NOK_V" localSheetId="26">[51]Sheet1!$C$22</definedName>
    <definedName name="NO_NOK_V" localSheetId="9">[54]Sheet1!$C$22</definedName>
    <definedName name="NO_NOK_V" localSheetId="10">[54]Sheet1!$C$22</definedName>
    <definedName name="NO_NOK_V" localSheetId="8">[55]Sheet1!$C$22</definedName>
    <definedName name="NO_NOK_V" localSheetId="30">[51]Sheet1!$C$22</definedName>
    <definedName name="NO_NOK_V" localSheetId="42">[51]Sheet1!$C$22</definedName>
    <definedName name="NO_NOK_V">[56]Sheet1!$C$22</definedName>
    <definedName name="NOK_1.kv." localSheetId="34">#REF!</definedName>
    <definedName name="NOK_1.kv." localSheetId="17">#REF!</definedName>
    <definedName name="NOK_1.kv." localSheetId="20">#REF!</definedName>
    <definedName name="NOK_1.kv." localSheetId="18">#REF!</definedName>
    <definedName name="NOK_1.kv." localSheetId="13">#REF!</definedName>
    <definedName name="NOK_1.kv." localSheetId="14">#REF!</definedName>
    <definedName name="NOK_1.kv." localSheetId="29">#REF!</definedName>
    <definedName name="NOK_1.kv." localSheetId="28">#REF!</definedName>
    <definedName name="NOK_1.kv." localSheetId="22">#REF!</definedName>
    <definedName name="NOK_1.kv." localSheetId="31">#REF!</definedName>
    <definedName name="NOK_1.kv." localSheetId="45">#REF!</definedName>
    <definedName name="NOK_1.kv." localSheetId="4">#REF!</definedName>
    <definedName name="NOK_1.kv." localSheetId="5">#REF!</definedName>
    <definedName name="NOK_1.kv." localSheetId="6">#REF!</definedName>
    <definedName name="NOK_1.kv." localSheetId="7">#REF!</definedName>
    <definedName name="NOK_1.kv." localSheetId="16">#REF!</definedName>
    <definedName name="NOK_1.kv." localSheetId="15">#REF!</definedName>
    <definedName name="NOK_1.kv." localSheetId="25">#REF!</definedName>
    <definedName name="NOK_1.kv." localSheetId="24">#REF!</definedName>
    <definedName name="NOK_1.kv." localSheetId="19">#REF!</definedName>
    <definedName name="NOK_1.kv." localSheetId="43">#REF!</definedName>
    <definedName name="NOK_1.kv." localSheetId="27">#REF!</definedName>
    <definedName name="NOK_1.kv." localSheetId="26">#REF!</definedName>
    <definedName name="NOK_1.kv." localSheetId="9">#REF!</definedName>
    <definedName name="NOK_1.kv." localSheetId="10">#REF!</definedName>
    <definedName name="NOK_1.kv." localSheetId="8">#REF!</definedName>
    <definedName name="NOK_1.kv." localSheetId="11">#REF!</definedName>
    <definedName name="NOK_1.kv." localSheetId="12">#REF!</definedName>
    <definedName name="NOK_1.kv." localSheetId="33">#REF!</definedName>
    <definedName name="NOK_1.kv." localSheetId="30">#REF!</definedName>
    <definedName name="NOK_1.kv." localSheetId="42">#REF!</definedName>
    <definedName name="NOK_1.kv.">#REF!</definedName>
    <definedName name="NOK_2.kv." localSheetId="34">#REF!</definedName>
    <definedName name="NOK_2.kv." localSheetId="17">#REF!</definedName>
    <definedName name="NOK_2.kv." localSheetId="20">#REF!</definedName>
    <definedName name="NOK_2.kv." localSheetId="18">#REF!</definedName>
    <definedName name="NOK_2.kv." localSheetId="13">#REF!</definedName>
    <definedName name="NOK_2.kv." localSheetId="14">#REF!</definedName>
    <definedName name="NOK_2.kv." localSheetId="29">#REF!</definedName>
    <definedName name="NOK_2.kv." localSheetId="28">#REF!</definedName>
    <definedName name="NOK_2.kv." localSheetId="22">#REF!</definedName>
    <definedName name="NOK_2.kv." localSheetId="31">#REF!</definedName>
    <definedName name="NOK_2.kv." localSheetId="45">#REF!</definedName>
    <definedName name="NOK_2.kv." localSheetId="4">#REF!</definedName>
    <definedName name="NOK_2.kv." localSheetId="5">#REF!</definedName>
    <definedName name="NOK_2.kv." localSheetId="6">#REF!</definedName>
    <definedName name="NOK_2.kv." localSheetId="7">#REF!</definedName>
    <definedName name="NOK_2.kv." localSheetId="16">#REF!</definedName>
    <definedName name="NOK_2.kv." localSheetId="15">#REF!</definedName>
    <definedName name="NOK_2.kv." localSheetId="25">#REF!</definedName>
    <definedName name="NOK_2.kv." localSheetId="24">#REF!</definedName>
    <definedName name="NOK_2.kv." localSheetId="19">#REF!</definedName>
    <definedName name="NOK_2.kv." localSheetId="43">#REF!</definedName>
    <definedName name="NOK_2.kv." localSheetId="27">#REF!</definedName>
    <definedName name="NOK_2.kv." localSheetId="26">#REF!</definedName>
    <definedName name="NOK_2.kv." localSheetId="9">#REF!</definedName>
    <definedName name="NOK_2.kv." localSheetId="10">#REF!</definedName>
    <definedName name="NOK_2.kv." localSheetId="8">#REF!</definedName>
    <definedName name="NOK_2.kv." localSheetId="11">#REF!</definedName>
    <definedName name="NOK_2.kv." localSheetId="12">#REF!</definedName>
    <definedName name="NOK_2.kv." localSheetId="33">#REF!</definedName>
    <definedName name="NOK_2.kv." localSheetId="30">#REF!</definedName>
    <definedName name="NOK_2.kv." localSheetId="42">#REF!</definedName>
    <definedName name="NOK_2.kv.">#REF!</definedName>
    <definedName name="NOK_3.kv." localSheetId="34">#REF!</definedName>
    <definedName name="NOK_3.kv." localSheetId="17">#REF!</definedName>
    <definedName name="NOK_3.kv." localSheetId="20">#REF!</definedName>
    <definedName name="NOK_3.kv." localSheetId="18">#REF!</definedName>
    <definedName name="NOK_3.kv." localSheetId="13">#REF!</definedName>
    <definedName name="NOK_3.kv." localSheetId="14">#REF!</definedName>
    <definedName name="NOK_3.kv." localSheetId="29">#REF!</definedName>
    <definedName name="NOK_3.kv." localSheetId="28">#REF!</definedName>
    <definedName name="NOK_3.kv." localSheetId="22">#REF!</definedName>
    <definedName name="NOK_3.kv." localSheetId="31">#REF!</definedName>
    <definedName name="NOK_3.kv." localSheetId="45">#REF!</definedName>
    <definedName name="NOK_3.kv." localSheetId="4">#REF!</definedName>
    <definedName name="NOK_3.kv." localSheetId="5">#REF!</definedName>
    <definedName name="NOK_3.kv." localSheetId="6">#REF!</definedName>
    <definedName name="NOK_3.kv." localSheetId="7">#REF!</definedName>
    <definedName name="NOK_3.kv." localSheetId="16">#REF!</definedName>
    <definedName name="NOK_3.kv." localSheetId="15">#REF!</definedName>
    <definedName name="NOK_3.kv." localSheetId="25">#REF!</definedName>
    <definedName name="NOK_3.kv." localSheetId="24">#REF!</definedName>
    <definedName name="NOK_3.kv." localSheetId="19">#REF!</definedName>
    <definedName name="NOK_3.kv." localSheetId="43">#REF!</definedName>
    <definedName name="NOK_3.kv." localSheetId="27">#REF!</definedName>
    <definedName name="NOK_3.kv." localSheetId="26">#REF!</definedName>
    <definedName name="NOK_3.kv." localSheetId="9">#REF!</definedName>
    <definedName name="NOK_3.kv." localSheetId="10">#REF!</definedName>
    <definedName name="NOK_3.kv." localSheetId="8">#REF!</definedName>
    <definedName name="NOK_3.kv." localSheetId="11">#REF!</definedName>
    <definedName name="NOK_3.kv." localSheetId="12">#REF!</definedName>
    <definedName name="NOK_3.kv." localSheetId="33">#REF!</definedName>
    <definedName name="NOK_3.kv." localSheetId="30">#REF!</definedName>
    <definedName name="NOK_3.kv." localSheetId="42">#REF!</definedName>
    <definedName name="NOK_3.kv.">#REF!</definedName>
    <definedName name="NOK_30.06." localSheetId="34">#REF!</definedName>
    <definedName name="NOK_30.06." localSheetId="17">#REF!</definedName>
    <definedName name="NOK_30.06." localSheetId="20">#REF!</definedName>
    <definedName name="NOK_30.06." localSheetId="18">#REF!</definedName>
    <definedName name="NOK_30.06." localSheetId="13">#REF!</definedName>
    <definedName name="NOK_30.06." localSheetId="14">#REF!</definedName>
    <definedName name="NOK_30.06." localSheetId="29">#REF!</definedName>
    <definedName name="NOK_30.06." localSheetId="28">#REF!</definedName>
    <definedName name="NOK_30.06." localSheetId="22">#REF!</definedName>
    <definedName name="NOK_30.06." localSheetId="31">#REF!</definedName>
    <definedName name="NOK_30.06." localSheetId="45">#REF!</definedName>
    <definedName name="NOK_30.06." localSheetId="4">#REF!</definedName>
    <definedName name="NOK_30.06." localSheetId="5">#REF!</definedName>
    <definedName name="NOK_30.06." localSheetId="6">#REF!</definedName>
    <definedName name="NOK_30.06." localSheetId="7">#REF!</definedName>
    <definedName name="NOK_30.06." localSheetId="16">#REF!</definedName>
    <definedName name="NOK_30.06." localSheetId="15">#REF!</definedName>
    <definedName name="NOK_30.06." localSheetId="25">#REF!</definedName>
    <definedName name="NOK_30.06." localSheetId="24">#REF!</definedName>
    <definedName name="NOK_30.06." localSheetId="19">#REF!</definedName>
    <definedName name="NOK_30.06." localSheetId="43">#REF!</definedName>
    <definedName name="NOK_30.06." localSheetId="27">#REF!</definedName>
    <definedName name="NOK_30.06." localSheetId="26">#REF!</definedName>
    <definedName name="NOK_30.06." localSheetId="9">#REF!</definedName>
    <definedName name="NOK_30.06." localSheetId="10">#REF!</definedName>
    <definedName name="NOK_30.06." localSheetId="8">#REF!</definedName>
    <definedName name="NOK_30.06." localSheetId="11">#REF!</definedName>
    <definedName name="NOK_30.06." localSheetId="12">#REF!</definedName>
    <definedName name="NOK_30.06." localSheetId="33">#REF!</definedName>
    <definedName name="NOK_30.06." localSheetId="30">#REF!</definedName>
    <definedName name="NOK_30.06." localSheetId="42">#REF!</definedName>
    <definedName name="NOK_30.06.">#REF!</definedName>
    <definedName name="NOK_30.09." localSheetId="34">#REF!</definedName>
    <definedName name="NOK_30.09." localSheetId="17">#REF!</definedName>
    <definedName name="NOK_30.09." localSheetId="20">#REF!</definedName>
    <definedName name="NOK_30.09." localSheetId="18">#REF!</definedName>
    <definedName name="NOK_30.09." localSheetId="13">#REF!</definedName>
    <definedName name="NOK_30.09." localSheetId="14">#REF!</definedName>
    <definedName name="NOK_30.09." localSheetId="29">#REF!</definedName>
    <definedName name="NOK_30.09." localSheetId="28">#REF!</definedName>
    <definedName name="NOK_30.09." localSheetId="22">#REF!</definedName>
    <definedName name="NOK_30.09." localSheetId="31">#REF!</definedName>
    <definedName name="NOK_30.09." localSheetId="45">#REF!</definedName>
    <definedName name="NOK_30.09." localSheetId="4">#REF!</definedName>
    <definedName name="NOK_30.09." localSheetId="5">#REF!</definedName>
    <definedName name="NOK_30.09." localSheetId="6">#REF!</definedName>
    <definedName name="NOK_30.09." localSheetId="7">#REF!</definedName>
    <definedName name="NOK_30.09." localSheetId="16">#REF!</definedName>
    <definedName name="NOK_30.09." localSheetId="15">#REF!</definedName>
    <definedName name="NOK_30.09." localSheetId="25">#REF!</definedName>
    <definedName name="NOK_30.09." localSheetId="24">#REF!</definedName>
    <definedName name="NOK_30.09." localSheetId="19">#REF!</definedName>
    <definedName name="NOK_30.09." localSheetId="43">#REF!</definedName>
    <definedName name="NOK_30.09." localSheetId="27">#REF!</definedName>
    <definedName name="NOK_30.09." localSheetId="26">#REF!</definedName>
    <definedName name="NOK_30.09." localSheetId="9">#REF!</definedName>
    <definedName name="NOK_30.09." localSheetId="10">#REF!</definedName>
    <definedName name="NOK_30.09." localSheetId="8">#REF!</definedName>
    <definedName name="NOK_30.09." localSheetId="11">#REF!</definedName>
    <definedName name="NOK_30.09." localSheetId="12">#REF!</definedName>
    <definedName name="NOK_30.09." localSheetId="33">#REF!</definedName>
    <definedName name="NOK_30.09." localSheetId="30">#REF!</definedName>
    <definedName name="NOK_30.09." localSheetId="42">#REF!</definedName>
    <definedName name="NOK_30.09.">#REF!</definedName>
    <definedName name="NOK_31.03." localSheetId="34">#REF!</definedName>
    <definedName name="NOK_31.03." localSheetId="17">#REF!</definedName>
    <definedName name="NOK_31.03." localSheetId="20">#REF!</definedName>
    <definedName name="NOK_31.03." localSheetId="18">#REF!</definedName>
    <definedName name="NOK_31.03." localSheetId="13">#REF!</definedName>
    <definedName name="NOK_31.03." localSheetId="14">#REF!</definedName>
    <definedName name="NOK_31.03." localSheetId="29">#REF!</definedName>
    <definedName name="NOK_31.03." localSheetId="28">#REF!</definedName>
    <definedName name="NOK_31.03." localSheetId="22">#REF!</definedName>
    <definedName name="NOK_31.03." localSheetId="31">#REF!</definedName>
    <definedName name="NOK_31.03." localSheetId="45">#REF!</definedName>
    <definedName name="NOK_31.03." localSheetId="4">#REF!</definedName>
    <definedName name="NOK_31.03." localSheetId="5">#REF!</definedName>
    <definedName name="NOK_31.03." localSheetId="6">#REF!</definedName>
    <definedName name="NOK_31.03." localSheetId="7">#REF!</definedName>
    <definedName name="NOK_31.03." localSheetId="16">#REF!</definedName>
    <definedName name="NOK_31.03." localSheetId="15">#REF!</definedName>
    <definedName name="NOK_31.03." localSheetId="25">#REF!</definedName>
    <definedName name="NOK_31.03." localSheetId="24">#REF!</definedName>
    <definedName name="NOK_31.03." localSheetId="19">#REF!</definedName>
    <definedName name="NOK_31.03." localSheetId="43">#REF!</definedName>
    <definedName name="NOK_31.03." localSheetId="27">#REF!</definedName>
    <definedName name="NOK_31.03." localSheetId="26">#REF!</definedName>
    <definedName name="NOK_31.03." localSheetId="9">#REF!</definedName>
    <definedName name="NOK_31.03." localSheetId="10">#REF!</definedName>
    <definedName name="NOK_31.03." localSheetId="8">#REF!</definedName>
    <definedName name="NOK_31.03." localSheetId="11">#REF!</definedName>
    <definedName name="NOK_31.03." localSheetId="12">#REF!</definedName>
    <definedName name="NOK_31.03." localSheetId="33">#REF!</definedName>
    <definedName name="NOK_31.03." localSheetId="30">#REF!</definedName>
    <definedName name="NOK_31.03." localSheetId="42">#REF!</definedName>
    <definedName name="NOK_31.03.">#REF!</definedName>
    <definedName name="NOK_4.kv." localSheetId="34">#REF!</definedName>
    <definedName name="NOK_4.kv." localSheetId="17">#REF!</definedName>
    <definedName name="NOK_4.kv." localSheetId="20">#REF!</definedName>
    <definedName name="NOK_4.kv." localSheetId="18">#REF!</definedName>
    <definedName name="NOK_4.kv." localSheetId="13">#REF!</definedName>
    <definedName name="NOK_4.kv." localSheetId="14">#REF!</definedName>
    <definedName name="NOK_4.kv." localSheetId="29">#REF!</definedName>
    <definedName name="NOK_4.kv." localSheetId="28">#REF!</definedName>
    <definedName name="NOK_4.kv." localSheetId="22">#REF!</definedName>
    <definedName name="NOK_4.kv." localSheetId="31">#REF!</definedName>
    <definedName name="NOK_4.kv." localSheetId="45">#REF!</definedName>
    <definedName name="NOK_4.kv." localSheetId="4">#REF!</definedName>
    <definedName name="NOK_4.kv." localSheetId="5">#REF!</definedName>
    <definedName name="NOK_4.kv." localSheetId="6">#REF!</definedName>
    <definedName name="NOK_4.kv." localSheetId="7">#REF!</definedName>
    <definedName name="NOK_4.kv." localSheetId="16">#REF!</definedName>
    <definedName name="NOK_4.kv." localSheetId="15">#REF!</definedName>
    <definedName name="NOK_4.kv." localSheetId="25">#REF!</definedName>
    <definedName name="NOK_4.kv." localSheetId="24">#REF!</definedName>
    <definedName name="NOK_4.kv." localSheetId="19">#REF!</definedName>
    <definedName name="NOK_4.kv." localSheetId="43">#REF!</definedName>
    <definedName name="NOK_4.kv." localSheetId="27">#REF!</definedName>
    <definedName name="NOK_4.kv." localSheetId="26">#REF!</definedName>
    <definedName name="NOK_4.kv." localSheetId="9">#REF!</definedName>
    <definedName name="NOK_4.kv." localSheetId="10">#REF!</definedName>
    <definedName name="NOK_4.kv." localSheetId="8">#REF!</definedName>
    <definedName name="NOK_4.kv." localSheetId="11">#REF!</definedName>
    <definedName name="NOK_4.kv." localSheetId="12">#REF!</definedName>
    <definedName name="NOK_4.kv." localSheetId="33">#REF!</definedName>
    <definedName name="NOK_4.kv." localSheetId="30">#REF!</definedName>
    <definedName name="NOK_4.kv." localSheetId="42">#REF!</definedName>
    <definedName name="NOK_4.kv.">#REF!</definedName>
    <definedName name="NOK_Primo" localSheetId="34">#REF!</definedName>
    <definedName name="NOK_Primo" localSheetId="17">#REF!</definedName>
    <definedName name="NOK_Primo" localSheetId="20">#REF!</definedName>
    <definedName name="NOK_Primo" localSheetId="18">#REF!</definedName>
    <definedName name="NOK_Primo" localSheetId="13">#REF!</definedName>
    <definedName name="NOK_Primo" localSheetId="14">#REF!</definedName>
    <definedName name="NOK_Primo" localSheetId="29">#REF!</definedName>
    <definedName name="NOK_Primo" localSheetId="28">#REF!</definedName>
    <definedName name="NOK_Primo" localSheetId="22">#REF!</definedName>
    <definedName name="NOK_Primo" localSheetId="31">#REF!</definedName>
    <definedName name="NOK_Primo" localSheetId="45">#REF!</definedName>
    <definedName name="NOK_Primo" localSheetId="4">#REF!</definedName>
    <definedName name="NOK_Primo" localSheetId="5">#REF!</definedName>
    <definedName name="NOK_Primo" localSheetId="6">#REF!</definedName>
    <definedName name="NOK_Primo" localSheetId="7">#REF!</definedName>
    <definedName name="NOK_Primo" localSheetId="16">#REF!</definedName>
    <definedName name="NOK_Primo" localSheetId="15">#REF!</definedName>
    <definedName name="NOK_Primo" localSheetId="25">#REF!</definedName>
    <definedName name="NOK_Primo" localSheetId="24">#REF!</definedName>
    <definedName name="NOK_Primo" localSheetId="19">#REF!</definedName>
    <definedName name="NOK_Primo" localSheetId="43">#REF!</definedName>
    <definedName name="NOK_Primo" localSheetId="27">#REF!</definedName>
    <definedName name="NOK_Primo" localSheetId="26">#REF!</definedName>
    <definedName name="NOK_Primo" localSheetId="9">#REF!</definedName>
    <definedName name="NOK_Primo" localSheetId="10">#REF!</definedName>
    <definedName name="NOK_Primo" localSheetId="8">#REF!</definedName>
    <definedName name="NOK_Primo" localSheetId="11">#REF!</definedName>
    <definedName name="NOK_Primo" localSheetId="12">#REF!</definedName>
    <definedName name="NOK_Primo" localSheetId="33">#REF!</definedName>
    <definedName name="NOK_Primo" localSheetId="30">#REF!</definedName>
    <definedName name="NOK_Primo" localSheetId="42">#REF!</definedName>
    <definedName name="NOK_Primo">#REF!</definedName>
    <definedName name="NOK_Ultimo" localSheetId="34">#REF!</definedName>
    <definedName name="NOK_Ultimo" localSheetId="17">#REF!</definedName>
    <definedName name="NOK_Ultimo" localSheetId="20">#REF!</definedName>
    <definedName name="NOK_Ultimo" localSheetId="18">#REF!</definedName>
    <definedName name="NOK_Ultimo" localSheetId="13">#REF!</definedName>
    <definedName name="NOK_Ultimo" localSheetId="14">#REF!</definedName>
    <definedName name="NOK_Ultimo" localSheetId="29">#REF!</definedName>
    <definedName name="NOK_Ultimo" localSheetId="28">#REF!</definedName>
    <definedName name="NOK_Ultimo" localSheetId="22">#REF!</definedName>
    <definedName name="NOK_Ultimo" localSheetId="31">#REF!</definedName>
    <definedName name="NOK_Ultimo" localSheetId="45">#REF!</definedName>
    <definedName name="NOK_Ultimo" localSheetId="4">#REF!</definedName>
    <definedName name="NOK_Ultimo" localSheetId="5">#REF!</definedName>
    <definedName name="NOK_Ultimo" localSheetId="6">#REF!</definedName>
    <definedName name="NOK_Ultimo" localSheetId="7">#REF!</definedName>
    <definedName name="NOK_Ultimo" localSheetId="16">#REF!</definedName>
    <definedName name="NOK_Ultimo" localSheetId="15">#REF!</definedName>
    <definedName name="NOK_Ultimo" localSheetId="25">#REF!</definedName>
    <definedName name="NOK_Ultimo" localSheetId="24">#REF!</definedName>
    <definedName name="NOK_Ultimo" localSheetId="19">#REF!</definedName>
    <definedName name="NOK_Ultimo" localSheetId="43">#REF!</definedName>
    <definedName name="NOK_Ultimo" localSheetId="27">#REF!</definedName>
    <definedName name="NOK_Ultimo" localSheetId="26">#REF!</definedName>
    <definedName name="NOK_Ultimo" localSheetId="9">#REF!</definedName>
    <definedName name="NOK_Ultimo" localSheetId="10">#REF!</definedName>
    <definedName name="NOK_Ultimo" localSheetId="8">#REF!</definedName>
    <definedName name="NOK_Ultimo" localSheetId="11">#REF!</definedName>
    <definedName name="NOK_Ultimo" localSheetId="12">#REF!</definedName>
    <definedName name="NOK_Ultimo" localSheetId="33">#REF!</definedName>
    <definedName name="NOK_Ultimo" localSheetId="30">#REF!</definedName>
    <definedName name="NOK_Ultimo" localSheetId="42">#REF!</definedName>
    <definedName name="NOK_Ultimo">#REF!</definedName>
    <definedName name="NokLastYear" localSheetId="34">[38]Valutakurser!$E$7</definedName>
    <definedName name="NokLastYear" localSheetId="29">[38]Valutakurser!$E$7</definedName>
    <definedName name="NokLastYear" localSheetId="28">[38]Valutakurser!$E$7</definedName>
    <definedName name="NokLastYear" localSheetId="31">[38]Valutakurser!$E$7</definedName>
    <definedName name="NokLastYear" localSheetId="45">[39]Valutakurser!$E$7</definedName>
    <definedName name="NokLastYear" localSheetId="25">[38]Valutakurser!$E$7</definedName>
    <definedName name="NokLastYear" localSheetId="24">[38]Valutakurser!$E$7</definedName>
    <definedName name="NokLastYear" localSheetId="43">[40]Valutakurser!$E$7</definedName>
    <definedName name="NokLastYear" localSheetId="27">[38]Valutakurser!$E$7</definedName>
    <definedName name="NokLastYear" localSheetId="26">[38]Valutakurser!$E$7</definedName>
    <definedName name="NokLastYear" localSheetId="9">[41]Valutakurser!$E$7</definedName>
    <definedName name="NokLastYear" localSheetId="10">[41]Valutakurser!$E$7</definedName>
    <definedName name="NokLastYear" localSheetId="8">[42]Valutakurser!$E$7</definedName>
    <definedName name="NokLastYear" localSheetId="30">[38]Valutakurser!$E$7</definedName>
    <definedName name="NokLastYear" localSheetId="42">[38]Valutakurser!$E$7</definedName>
    <definedName name="NokLastYear">[43]Valutakurser!$E$7</definedName>
    <definedName name="Nordea_Estonia" localSheetId="34">#REF!</definedName>
    <definedName name="Nordea_Estonia" localSheetId="17">#REF!</definedName>
    <definedName name="Nordea_Estonia" localSheetId="20">#REF!</definedName>
    <definedName name="Nordea_Estonia" localSheetId="18">#REF!</definedName>
    <definedName name="Nordea_Estonia" localSheetId="13">#REF!</definedName>
    <definedName name="Nordea_Estonia" localSheetId="14">#REF!</definedName>
    <definedName name="Nordea_Estonia" localSheetId="29">#REF!</definedName>
    <definedName name="Nordea_Estonia" localSheetId="28">#REF!</definedName>
    <definedName name="Nordea_Estonia" localSheetId="22">#REF!</definedName>
    <definedName name="Nordea_Estonia" localSheetId="31">#REF!</definedName>
    <definedName name="Nordea_Estonia" localSheetId="45">#REF!</definedName>
    <definedName name="Nordea_Estonia" localSheetId="4">#REF!</definedName>
    <definedName name="Nordea_Estonia" localSheetId="5">#REF!</definedName>
    <definedName name="Nordea_Estonia" localSheetId="6">#REF!</definedName>
    <definedName name="Nordea_Estonia" localSheetId="7">#REF!</definedName>
    <definedName name="Nordea_Estonia" localSheetId="16">#REF!</definedName>
    <definedName name="Nordea_Estonia" localSheetId="15">#REF!</definedName>
    <definedName name="Nordea_Estonia" localSheetId="25">#REF!</definedName>
    <definedName name="Nordea_Estonia" localSheetId="24">#REF!</definedName>
    <definedName name="Nordea_Estonia" localSheetId="19">#REF!</definedName>
    <definedName name="Nordea_Estonia" localSheetId="43">#REF!</definedName>
    <definedName name="Nordea_Estonia" localSheetId="27">#REF!</definedName>
    <definedName name="Nordea_Estonia" localSheetId="26">#REF!</definedName>
    <definedName name="Nordea_Estonia" localSheetId="9">#REF!</definedName>
    <definedName name="Nordea_Estonia" localSheetId="10">#REF!</definedName>
    <definedName name="Nordea_Estonia" localSheetId="8">#REF!</definedName>
    <definedName name="Nordea_Estonia" localSheetId="11">#REF!</definedName>
    <definedName name="Nordea_Estonia" localSheetId="12">#REF!</definedName>
    <definedName name="Nordea_Estonia" localSheetId="33">#REF!</definedName>
    <definedName name="Nordea_Estonia" localSheetId="30">#REF!</definedName>
    <definedName name="Nordea_Estonia" localSheetId="42">#REF!</definedName>
    <definedName name="Nordea_Estonia">#REF!</definedName>
    <definedName name="Nordea_IOM" localSheetId="34">#REF!</definedName>
    <definedName name="Nordea_IOM" localSheetId="17">#REF!</definedName>
    <definedName name="Nordea_IOM" localSheetId="20">#REF!</definedName>
    <definedName name="Nordea_IOM" localSheetId="18">#REF!</definedName>
    <definedName name="Nordea_IOM" localSheetId="13">#REF!</definedName>
    <definedName name="Nordea_IOM" localSheetId="14">#REF!</definedName>
    <definedName name="Nordea_IOM" localSheetId="29">#REF!</definedName>
    <definedName name="Nordea_IOM" localSheetId="28">#REF!</definedName>
    <definedName name="Nordea_IOM" localSheetId="22">#REF!</definedName>
    <definedName name="Nordea_IOM" localSheetId="31">#REF!</definedName>
    <definedName name="Nordea_IOM" localSheetId="45">#REF!</definedName>
    <definedName name="Nordea_IOM" localSheetId="4">#REF!</definedName>
    <definedName name="Nordea_IOM" localSheetId="5">#REF!</definedName>
    <definedName name="Nordea_IOM" localSheetId="6">#REF!</definedName>
    <definedName name="Nordea_IOM" localSheetId="7">#REF!</definedName>
    <definedName name="Nordea_IOM" localSheetId="16">#REF!</definedName>
    <definedName name="Nordea_IOM" localSheetId="15">#REF!</definedName>
    <definedName name="Nordea_IOM" localSheetId="25">#REF!</definedName>
    <definedName name="Nordea_IOM" localSheetId="24">#REF!</definedName>
    <definedName name="Nordea_IOM" localSheetId="19">#REF!</definedName>
    <definedName name="Nordea_IOM" localSheetId="43">#REF!</definedName>
    <definedName name="Nordea_IOM" localSheetId="27">#REF!</definedName>
    <definedName name="Nordea_IOM" localSheetId="26">#REF!</definedName>
    <definedName name="Nordea_IOM" localSheetId="9">#REF!</definedName>
    <definedName name="Nordea_IOM" localSheetId="10">#REF!</definedName>
    <definedName name="Nordea_IOM" localSheetId="8">#REF!</definedName>
    <definedName name="Nordea_IOM" localSheetId="11">#REF!</definedName>
    <definedName name="Nordea_IOM" localSheetId="12">#REF!</definedName>
    <definedName name="Nordea_IOM" localSheetId="33">#REF!</definedName>
    <definedName name="Nordea_IOM" localSheetId="30">#REF!</definedName>
    <definedName name="Nordea_IOM" localSheetId="42">#REF!</definedName>
    <definedName name="Nordea_IOM">#REF!</definedName>
    <definedName name="Nordea_Latvia" localSheetId="34">#REF!</definedName>
    <definedName name="Nordea_Latvia" localSheetId="17">#REF!</definedName>
    <definedName name="Nordea_Latvia" localSheetId="20">#REF!</definedName>
    <definedName name="Nordea_Latvia" localSheetId="18">#REF!</definedName>
    <definedName name="Nordea_Latvia" localSheetId="13">#REF!</definedName>
    <definedName name="Nordea_Latvia" localSheetId="14">#REF!</definedName>
    <definedName name="Nordea_Latvia" localSheetId="29">#REF!</definedName>
    <definedName name="Nordea_Latvia" localSheetId="28">#REF!</definedName>
    <definedName name="Nordea_Latvia" localSheetId="22">#REF!</definedName>
    <definedName name="Nordea_Latvia" localSheetId="31">#REF!</definedName>
    <definedName name="Nordea_Latvia" localSheetId="45">#REF!</definedName>
    <definedName name="Nordea_Latvia" localSheetId="4">#REF!</definedName>
    <definedName name="Nordea_Latvia" localSheetId="5">#REF!</definedName>
    <definedName name="Nordea_Latvia" localSheetId="6">#REF!</definedName>
    <definedName name="Nordea_Latvia" localSheetId="7">#REF!</definedName>
    <definedName name="Nordea_Latvia" localSheetId="16">#REF!</definedName>
    <definedName name="Nordea_Latvia" localSheetId="15">#REF!</definedName>
    <definedName name="Nordea_Latvia" localSheetId="25">#REF!</definedName>
    <definedName name="Nordea_Latvia" localSheetId="24">#REF!</definedName>
    <definedName name="Nordea_Latvia" localSheetId="19">#REF!</definedName>
    <definedName name="Nordea_Latvia" localSheetId="43">#REF!</definedName>
    <definedName name="Nordea_Latvia" localSheetId="27">#REF!</definedName>
    <definedName name="Nordea_Latvia" localSheetId="26">#REF!</definedName>
    <definedName name="Nordea_Latvia" localSheetId="9">#REF!</definedName>
    <definedName name="Nordea_Latvia" localSheetId="10">#REF!</definedName>
    <definedName name="Nordea_Latvia" localSheetId="8">#REF!</definedName>
    <definedName name="Nordea_Latvia" localSheetId="11">#REF!</definedName>
    <definedName name="Nordea_Latvia" localSheetId="12">#REF!</definedName>
    <definedName name="Nordea_Latvia" localSheetId="33">#REF!</definedName>
    <definedName name="Nordea_Latvia" localSheetId="30">#REF!</definedName>
    <definedName name="Nordea_Latvia" localSheetId="42">#REF!</definedName>
    <definedName name="Nordea_Latvia">#REF!</definedName>
    <definedName name="Nordea_life_Ass_LTD_Finland" localSheetId="34">#REF!</definedName>
    <definedName name="Nordea_life_Ass_LTD_Finland" localSheetId="17">#REF!</definedName>
    <definedName name="Nordea_life_Ass_LTD_Finland" localSheetId="20">#REF!</definedName>
    <definedName name="Nordea_life_Ass_LTD_Finland" localSheetId="18">#REF!</definedName>
    <definedName name="Nordea_life_Ass_LTD_Finland" localSheetId="13">#REF!</definedName>
    <definedName name="Nordea_life_Ass_LTD_Finland" localSheetId="14">#REF!</definedName>
    <definedName name="Nordea_life_Ass_LTD_Finland" localSheetId="29">#REF!</definedName>
    <definedName name="Nordea_life_Ass_LTD_Finland" localSheetId="28">#REF!</definedName>
    <definedName name="Nordea_life_Ass_LTD_Finland" localSheetId="22">#REF!</definedName>
    <definedName name="Nordea_life_Ass_LTD_Finland" localSheetId="31">#REF!</definedName>
    <definedName name="Nordea_life_Ass_LTD_Finland" localSheetId="45">#REF!</definedName>
    <definedName name="Nordea_life_Ass_LTD_Finland" localSheetId="4">#REF!</definedName>
    <definedName name="Nordea_life_Ass_LTD_Finland" localSheetId="5">#REF!</definedName>
    <definedName name="Nordea_life_Ass_LTD_Finland" localSheetId="6">#REF!</definedName>
    <definedName name="Nordea_life_Ass_LTD_Finland" localSheetId="7">#REF!</definedName>
    <definedName name="Nordea_life_Ass_LTD_Finland" localSheetId="16">#REF!</definedName>
    <definedName name="Nordea_life_Ass_LTD_Finland" localSheetId="15">#REF!</definedName>
    <definedName name="Nordea_life_Ass_LTD_Finland" localSheetId="25">#REF!</definedName>
    <definedName name="Nordea_life_Ass_LTD_Finland" localSheetId="24">#REF!</definedName>
    <definedName name="Nordea_life_Ass_LTD_Finland" localSheetId="19">#REF!</definedName>
    <definedName name="Nordea_life_Ass_LTD_Finland" localSheetId="43">#REF!</definedName>
    <definedName name="Nordea_life_Ass_LTD_Finland" localSheetId="27">#REF!</definedName>
    <definedName name="Nordea_life_Ass_LTD_Finland" localSheetId="26">#REF!</definedName>
    <definedName name="Nordea_life_Ass_LTD_Finland" localSheetId="9">#REF!</definedName>
    <definedName name="Nordea_life_Ass_LTD_Finland" localSheetId="10">#REF!</definedName>
    <definedName name="Nordea_life_Ass_LTD_Finland" localSheetId="8">#REF!</definedName>
    <definedName name="Nordea_life_Ass_LTD_Finland" localSheetId="11">#REF!</definedName>
    <definedName name="Nordea_life_Ass_LTD_Finland" localSheetId="12">#REF!</definedName>
    <definedName name="Nordea_life_Ass_LTD_Finland" localSheetId="33">#REF!</definedName>
    <definedName name="Nordea_life_Ass_LTD_Finland" localSheetId="30">#REF!</definedName>
    <definedName name="Nordea_life_Ass_LTD_Finland" localSheetId="42">#REF!</definedName>
    <definedName name="Nordea_life_Ass_LTD_Finland">#REF!</definedName>
    <definedName name="Nordea_life_Ass_LTD_Sverige" localSheetId="34">#REF!</definedName>
    <definedName name="Nordea_life_Ass_LTD_Sverige" localSheetId="17">#REF!</definedName>
    <definedName name="Nordea_life_Ass_LTD_Sverige" localSheetId="20">#REF!</definedName>
    <definedName name="Nordea_life_Ass_LTD_Sverige" localSheetId="18">#REF!</definedName>
    <definedName name="Nordea_life_Ass_LTD_Sverige" localSheetId="13">#REF!</definedName>
    <definedName name="Nordea_life_Ass_LTD_Sverige" localSheetId="14">#REF!</definedName>
    <definedName name="Nordea_life_Ass_LTD_Sverige" localSheetId="29">#REF!</definedName>
    <definedName name="Nordea_life_Ass_LTD_Sverige" localSheetId="28">#REF!</definedName>
    <definedName name="Nordea_life_Ass_LTD_Sverige" localSheetId="22">#REF!</definedName>
    <definedName name="Nordea_life_Ass_LTD_Sverige" localSheetId="31">#REF!</definedName>
    <definedName name="Nordea_life_Ass_LTD_Sverige" localSheetId="45">#REF!</definedName>
    <definedName name="Nordea_life_Ass_LTD_Sverige" localSheetId="4">#REF!</definedName>
    <definedName name="Nordea_life_Ass_LTD_Sverige" localSheetId="5">#REF!</definedName>
    <definedName name="Nordea_life_Ass_LTD_Sverige" localSheetId="6">#REF!</definedName>
    <definedName name="Nordea_life_Ass_LTD_Sverige" localSheetId="7">#REF!</definedName>
    <definedName name="Nordea_life_Ass_LTD_Sverige" localSheetId="16">#REF!</definedName>
    <definedName name="Nordea_life_Ass_LTD_Sverige" localSheetId="15">#REF!</definedName>
    <definedName name="Nordea_life_Ass_LTD_Sverige" localSheetId="25">#REF!</definedName>
    <definedName name="Nordea_life_Ass_LTD_Sverige" localSheetId="24">#REF!</definedName>
    <definedName name="Nordea_life_Ass_LTD_Sverige" localSheetId="19">#REF!</definedName>
    <definedName name="Nordea_life_Ass_LTD_Sverige" localSheetId="43">#REF!</definedName>
    <definedName name="Nordea_life_Ass_LTD_Sverige" localSheetId="27">#REF!</definedName>
    <definedName name="Nordea_life_Ass_LTD_Sverige" localSheetId="26">#REF!</definedName>
    <definedName name="Nordea_life_Ass_LTD_Sverige" localSheetId="9">#REF!</definedName>
    <definedName name="Nordea_life_Ass_LTD_Sverige" localSheetId="10">#REF!</definedName>
    <definedName name="Nordea_life_Ass_LTD_Sverige" localSheetId="8">#REF!</definedName>
    <definedName name="Nordea_life_Ass_LTD_Sverige" localSheetId="11">#REF!</definedName>
    <definedName name="Nordea_life_Ass_LTD_Sverige" localSheetId="12">#REF!</definedName>
    <definedName name="Nordea_life_Ass_LTD_Sverige" localSheetId="33">#REF!</definedName>
    <definedName name="Nordea_life_Ass_LTD_Sverige" localSheetId="30">#REF!</definedName>
    <definedName name="Nordea_life_Ass_LTD_Sverige" localSheetId="42">#REF!</definedName>
    <definedName name="Nordea_life_Ass_LTD_Sverige">#REF!</definedName>
    <definedName name="Nordea_life_I" localSheetId="34">#REF!</definedName>
    <definedName name="Nordea_life_I" localSheetId="17">#REF!</definedName>
    <definedName name="Nordea_life_I" localSheetId="20">#REF!</definedName>
    <definedName name="Nordea_life_I" localSheetId="18">#REF!</definedName>
    <definedName name="Nordea_life_I" localSheetId="13">#REF!</definedName>
    <definedName name="Nordea_life_I" localSheetId="14">#REF!</definedName>
    <definedName name="Nordea_life_I" localSheetId="29">#REF!</definedName>
    <definedName name="Nordea_life_I" localSheetId="28">#REF!</definedName>
    <definedName name="Nordea_life_I" localSheetId="22">#REF!</definedName>
    <definedName name="Nordea_life_I" localSheetId="31">#REF!</definedName>
    <definedName name="Nordea_life_I" localSheetId="45">#REF!</definedName>
    <definedName name="Nordea_life_I" localSheetId="4">#REF!</definedName>
    <definedName name="Nordea_life_I" localSheetId="5">#REF!</definedName>
    <definedName name="Nordea_life_I" localSheetId="6">#REF!</definedName>
    <definedName name="Nordea_life_I" localSheetId="7">#REF!</definedName>
    <definedName name="Nordea_life_I" localSheetId="16">#REF!</definedName>
    <definedName name="Nordea_life_I" localSheetId="15">#REF!</definedName>
    <definedName name="Nordea_life_I" localSheetId="25">#REF!</definedName>
    <definedName name="Nordea_life_I" localSheetId="24">#REF!</definedName>
    <definedName name="Nordea_life_I" localSheetId="19">#REF!</definedName>
    <definedName name="Nordea_life_I" localSheetId="43">#REF!</definedName>
    <definedName name="Nordea_life_I" localSheetId="27">#REF!</definedName>
    <definedName name="Nordea_life_I" localSheetId="26">#REF!</definedName>
    <definedName name="Nordea_life_I" localSheetId="9">#REF!</definedName>
    <definedName name="Nordea_life_I" localSheetId="10">#REF!</definedName>
    <definedName name="Nordea_life_I" localSheetId="8">#REF!</definedName>
    <definedName name="Nordea_life_I" localSheetId="11">#REF!</definedName>
    <definedName name="Nordea_life_I" localSheetId="12">#REF!</definedName>
    <definedName name="Nordea_life_I" localSheetId="33">#REF!</definedName>
    <definedName name="Nordea_life_I" localSheetId="30">#REF!</definedName>
    <definedName name="Nordea_life_I" localSheetId="42">#REF!</definedName>
    <definedName name="Nordea_life_I">#REF!</definedName>
    <definedName name="Nordea_life_II" localSheetId="34">#REF!</definedName>
    <definedName name="Nordea_life_II" localSheetId="17">#REF!</definedName>
    <definedName name="Nordea_life_II" localSheetId="20">#REF!</definedName>
    <definedName name="Nordea_life_II" localSheetId="18">#REF!</definedName>
    <definedName name="Nordea_life_II" localSheetId="13">#REF!</definedName>
    <definedName name="Nordea_life_II" localSheetId="14">#REF!</definedName>
    <definedName name="Nordea_life_II" localSheetId="29">#REF!</definedName>
    <definedName name="Nordea_life_II" localSheetId="28">#REF!</definedName>
    <definedName name="Nordea_life_II" localSheetId="22">#REF!</definedName>
    <definedName name="Nordea_life_II" localSheetId="31">#REF!</definedName>
    <definedName name="Nordea_life_II" localSheetId="45">#REF!</definedName>
    <definedName name="Nordea_life_II" localSheetId="4">#REF!</definedName>
    <definedName name="Nordea_life_II" localSheetId="5">#REF!</definedName>
    <definedName name="Nordea_life_II" localSheetId="6">#REF!</definedName>
    <definedName name="Nordea_life_II" localSheetId="7">#REF!</definedName>
    <definedName name="Nordea_life_II" localSheetId="16">#REF!</definedName>
    <definedName name="Nordea_life_II" localSheetId="15">#REF!</definedName>
    <definedName name="Nordea_life_II" localSheetId="25">#REF!</definedName>
    <definedName name="Nordea_life_II" localSheetId="24">#REF!</definedName>
    <definedName name="Nordea_life_II" localSheetId="19">#REF!</definedName>
    <definedName name="Nordea_life_II" localSheetId="43">#REF!</definedName>
    <definedName name="Nordea_life_II" localSheetId="27">#REF!</definedName>
    <definedName name="Nordea_life_II" localSheetId="26">#REF!</definedName>
    <definedName name="Nordea_life_II" localSheetId="9">#REF!</definedName>
    <definedName name="Nordea_life_II" localSheetId="10">#REF!</definedName>
    <definedName name="Nordea_life_II" localSheetId="8">#REF!</definedName>
    <definedName name="Nordea_life_II" localSheetId="11">#REF!</definedName>
    <definedName name="Nordea_life_II" localSheetId="12">#REF!</definedName>
    <definedName name="Nordea_life_II" localSheetId="33">#REF!</definedName>
    <definedName name="Nordea_life_II" localSheetId="30">#REF!</definedName>
    <definedName name="Nordea_life_II" localSheetId="42">#REF!</definedName>
    <definedName name="Nordea_life_II">#REF!</definedName>
    <definedName name="Nordea_Lux" localSheetId="34">#REF!</definedName>
    <definedName name="Nordea_Lux" localSheetId="17">#REF!</definedName>
    <definedName name="Nordea_Lux" localSheetId="20">#REF!</definedName>
    <definedName name="Nordea_Lux" localSheetId="18">#REF!</definedName>
    <definedName name="Nordea_Lux" localSheetId="13">#REF!</definedName>
    <definedName name="Nordea_Lux" localSheetId="14">#REF!</definedName>
    <definedName name="Nordea_Lux" localSheetId="29">#REF!</definedName>
    <definedName name="Nordea_Lux" localSheetId="28">#REF!</definedName>
    <definedName name="Nordea_Lux" localSheetId="22">#REF!</definedName>
    <definedName name="Nordea_Lux" localSheetId="31">#REF!</definedName>
    <definedName name="Nordea_Lux" localSheetId="45">#REF!</definedName>
    <definedName name="Nordea_Lux" localSheetId="4">#REF!</definedName>
    <definedName name="Nordea_Lux" localSheetId="5">#REF!</definedName>
    <definedName name="Nordea_Lux" localSheetId="6">#REF!</definedName>
    <definedName name="Nordea_Lux" localSheetId="7">#REF!</definedName>
    <definedName name="Nordea_Lux" localSheetId="16">#REF!</definedName>
    <definedName name="Nordea_Lux" localSheetId="15">#REF!</definedName>
    <definedName name="Nordea_Lux" localSheetId="25">#REF!</definedName>
    <definedName name="Nordea_Lux" localSheetId="24">#REF!</definedName>
    <definedName name="Nordea_Lux" localSheetId="19">#REF!</definedName>
    <definedName name="Nordea_Lux" localSheetId="43">#REF!</definedName>
    <definedName name="Nordea_Lux" localSheetId="27">#REF!</definedName>
    <definedName name="Nordea_Lux" localSheetId="26">#REF!</definedName>
    <definedName name="Nordea_Lux" localSheetId="9">#REF!</definedName>
    <definedName name="Nordea_Lux" localSheetId="10">#REF!</definedName>
    <definedName name="Nordea_Lux" localSheetId="8">#REF!</definedName>
    <definedName name="Nordea_Lux" localSheetId="11">#REF!</definedName>
    <definedName name="Nordea_Lux" localSheetId="12">#REF!</definedName>
    <definedName name="Nordea_Lux" localSheetId="33">#REF!</definedName>
    <definedName name="Nordea_Lux" localSheetId="30">#REF!</definedName>
    <definedName name="Nordea_Lux" localSheetId="42">#REF!</definedName>
    <definedName name="Nordea_Lux">#REF!</definedName>
    <definedName name="Nordea_Pension" localSheetId="34">#REF!</definedName>
    <definedName name="Nordea_Pension" localSheetId="17">#REF!</definedName>
    <definedName name="Nordea_Pension" localSheetId="20">#REF!</definedName>
    <definedName name="Nordea_Pension" localSheetId="18">#REF!</definedName>
    <definedName name="Nordea_Pension" localSheetId="13">#REF!</definedName>
    <definedName name="Nordea_Pension" localSheetId="14">#REF!</definedName>
    <definedName name="Nordea_Pension" localSheetId="29">#REF!</definedName>
    <definedName name="Nordea_Pension" localSheetId="28">#REF!</definedName>
    <definedName name="Nordea_Pension" localSheetId="22">#REF!</definedName>
    <definedName name="Nordea_Pension" localSheetId="31">#REF!</definedName>
    <definedName name="Nordea_Pension" localSheetId="45">#REF!</definedName>
    <definedName name="Nordea_Pension" localSheetId="4">#REF!</definedName>
    <definedName name="Nordea_Pension" localSheetId="5">#REF!</definedName>
    <definedName name="Nordea_Pension" localSheetId="6">#REF!</definedName>
    <definedName name="Nordea_Pension" localSheetId="7">#REF!</definedName>
    <definedName name="Nordea_Pension" localSheetId="16">#REF!</definedName>
    <definedName name="Nordea_Pension" localSheetId="15">#REF!</definedName>
    <definedName name="Nordea_Pension" localSheetId="25">#REF!</definedName>
    <definedName name="Nordea_Pension" localSheetId="24">#REF!</definedName>
    <definedName name="Nordea_Pension" localSheetId="19">#REF!</definedName>
    <definedName name="Nordea_Pension" localSheetId="43">#REF!</definedName>
    <definedName name="Nordea_Pension" localSheetId="27">#REF!</definedName>
    <definedName name="Nordea_Pension" localSheetId="26">#REF!</definedName>
    <definedName name="Nordea_Pension" localSheetId="9">#REF!</definedName>
    <definedName name="Nordea_Pension" localSheetId="10">#REF!</definedName>
    <definedName name="Nordea_Pension" localSheetId="8">#REF!</definedName>
    <definedName name="Nordea_Pension" localSheetId="11">#REF!</definedName>
    <definedName name="Nordea_Pension" localSheetId="12">#REF!</definedName>
    <definedName name="Nordea_Pension" localSheetId="33">#REF!</definedName>
    <definedName name="Nordea_Pension" localSheetId="30">#REF!</definedName>
    <definedName name="Nordea_Pension" localSheetId="42">#REF!</definedName>
    <definedName name="Nordea_Pension">#REF!</definedName>
    <definedName name="Nordea_PTE" localSheetId="34">#REF!</definedName>
    <definedName name="Nordea_PTE" localSheetId="17">#REF!</definedName>
    <definedName name="Nordea_PTE" localSheetId="20">#REF!</definedName>
    <definedName name="Nordea_PTE" localSheetId="18">#REF!</definedName>
    <definedName name="Nordea_PTE" localSheetId="13">#REF!</definedName>
    <definedName name="Nordea_PTE" localSheetId="14">#REF!</definedName>
    <definedName name="Nordea_PTE" localSheetId="29">#REF!</definedName>
    <definedName name="Nordea_PTE" localSheetId="28">#REF!</definedName>
    <definedName name="Nordea_PTE" localSheetId="22">#REF!</definedName>
    <definedName name="Nordea_PTE" localSheetId="31">#REF!</definedName>
    <definedName name="Nordea_PTE" localSheetId="45">#REF!</definedName>
    <definedName name="Nordea_PTE" localSheetId="4">#REF!</definedName>
    <definedName name="Nordea_PTE" localSheetId="5">#REF!</definedName>
    <definedName name="Nordea_PTE" localSheetId="6">#REF!</definedName>
    <definedName name="Nordea_PTE" localSheetId="7">#REF!</definedName>
    <definedName name="Nordea_PTE" localSheetId="16">#REF!</definedName>
    <definedName name="Nordea_PTE" localSheetId="15">#REF!</definedName>
    <definedName name="Nordea_PTE" localSheetId="25">#REF!</definedName>
    <definedName name="Nordea_PTE" localSheetId="24">#REF!</definedName>
    <definedName name="Nordea_PTE" localSheetId="19">#REF!</definedName>
    <definedName name="Nordea_PTE" localSheetId="43">#REF!</definedName>
    <definedName name="Nordea_PTE" localSheetId="27">#REF!</definedName>
    <definedName name="Nordea_PTE" localSheetId="26">#REF!</definedName>
    <definedName name="Nordea_PTE" localSheetId="9">#REF!</definedName>
    <definedName name="Nordea_PTE" localSheetId="10">#REF!</definedName>
    <definedName name="Nordea_PTE" localSheetId="8">#REF!</definedName>
    <definedName name="Nordea_PTE" localSheetId="11">#REF!</definedName>
    <definedName name="Nordea_PTE" localSheetId="12">#REF!</definedName>
    <definedName name="Nordea_PTE" localSheetId="33">#REF!</definedName>
    <definedName name="Nordea_PTE" localSheetId="30">#REF!</definedName>
    <definedName name="Nordea_PTE" localSheetId="42">#REF!</definedName>
    <definedName name="Nordea_PTE">#REF!</definedName>
    <definedName name="Nordea_Zycie" localSheetId="34">#REF!</definedName>
    <definedName name="Nordea_Zycie" localSheetId="17">#REF!</definedName>
    <definedName name="Nordea_Zycie" localSheetId="20">#REF!</definedName>
    <definedName name="Nordea_Zycie" localSheetId="18">#REF!</definedName>
    <definedName name="Nordea_Zycie" localSheetId="13">#REF!</definedName>
    <definedName name="Nordea_Zycie" localSheetId="14">#REF!</definedName>
    <definedName name="Nordea_Zycie" localSheetId="29">#REF!</definedName>
    <definedName name="Nordea_Zycie" localSheetId="28">#REF!</definedName>
    <definedName name="Nordea_Zycie" localSheetId="22">#REF!</definedName>
    <definedName name="Nordea_Zycie" localSheetId="31">#REF!</definedName>
    <definedName name="Nordea_Zycie" localSheetId="45">#REF!</definedName>
    <definedName name="Nordea_Zycie" localSheetId="4">#REF!</definedName>
    <definedName name="Nordea_Zycie" localSheetId="5">#REF!</definedName>
    <definedName name="Nordea_Zycie" localSheetId="6">#REF!</definedName>
    <definedName name="Nordea_Zycie" localSheetId="7">#REF!</definedName>
    <definedName name="Nordea_Zycie" localSheetId="16">#REF!</definedName>
    <definedName name="Nordea_Zycie" localSheetId="15">#REF!</definedName>
    <definedName name="Nordea_Zycie" localSheetId="25">#REF!</definedName>
    <definedName name="Nordea_Zycie" localSheetId="24">#REF!</definedName>
    <definedName name="Nordea_Zycie" localSheetId="19">#REF!</definedName>
    <definedName name="Nordea_Zycie" localSheetId="43">#REF!</definedName>
    <definedName name="Nordea_Zycie" localSheetId="27">#REF!</definedName>
    <definedName name="Nordea_Zycie" localSheetId="26">#REF!</definedName>
    <definedName name="Nordea_Zycie" localSheetId="9">#REF!</definedName>
    <definedName name="Nordea_Zycie" localSheetId="10">#REF!</definedName>
    <definedName name="Nordea_Zycie" localSheetId="8">#REF!</definedName>
    <definedName name="Nordea_Zycie" localSheetId="11">#REF!</definedName>
    <definedName name="Nordea_Zycie" localSheetId="12">#REF!</definedName>
    <definedName name="Nordea_Zycie" localSheetId="33">#REF!</definedName>
    <definedName name="Nordea_Zycie" localSheetId="30">#REF!</definedName>
    <definedName name="Nordea_Zycie" localSheetId="42">#REF!</definedName>
    <definedName name="Nordea_Zycie">#REF!</definedName>
    <definedName name="NordeaAB" localSheetId="34">#REF!</definedName>
    <definedName name="NordeaAB" localSheetId="17">#REF!</definedName>
    <definedName name="NordeaAB" localSheetId="20">#REF!</definedName>
    <definedName name="NordeaAB" localSheetId="18">#REF!</definedName>
    <definedName name="NordeaAB" localSheetId="13">#REF!</definedName>
    <definedName name="NordeaAB" localSheetId="14">#REF!</definedName>
    <definedName name="NordeaAB" localSheetId="29">#REF!</definedName>
    <definedName name="NordeaAB" localSheetId="28">#REF!</definedName>
    <definedName name="NordeaAB" localSheetId="22">#REF!</definedName>
    <definedName name="NordeaAB" localSheetId="31">#REF!</definedName>
    <definedName name="NordeaAB" localSheetId="45">#REF!</definedName>
    <definedName name="NordeaAB" localSheetId="4">#REF!</definedName>
    <definedName name="NordeaAB" localSheetId="5">#REF!</definedName>
    <definedName name="NordeaAB" localSheetId="6">#REF!</definedName>
    <definedName name="NordeaAB" localSheetId="7">#REF!</definedName>
    <definedName name="NordeaAB" localSheetId="16">#REF!</definedName>
    <definedName name="NordeaAB" localSheetId="15">#REF!</definedName>
    <definedName name="NordeaAB" localSheetId="25">#REF!</definedName>
    <definedName name="NordeaAB" localSheetId="24">#REF!</definedName>
    <definedName name="NordeaAB" localSheetId="19">#REF!</definedName>
    <definedName name="NordeaAB" localSheetId="43">#REF!</definedName>
    <definedName name="NordeaAB" localSheetId="27">#REF!</definedName>
    <definedName name="NordeaAB" localSheetId="26">#REF!</definedName>
    <definedName name="NordeaAB" localSheetId="9">#REF!</definedName>
    <definedName name="NordeaAB" localSheetId="10">#REF!</definedName>
    <definedName name="NordeaAB" localSheetId="8">#REF!</definedName>
    <definedName name="NordeaAB" localSheetId="11">#REF!</definedName>
    <definedName name="NordeaAB" localSheetId="12">#REF!</definedName>
    <definedName name="NordeaAB" localSheetId="33">#REF!</definedName>
    <definedName name="NordeaAB" localSheetId="30">#REF!</definedName>
    <definedName name="NordeaAB" localSheetId="42">#REF!</definedName>
    <definedName name="NordeaAB">#REF!</definedName>
    <definedName name="Norway" localSheetId="34">[51]Sheet1!$C$19</definedName>
    <definedName name="Norway" localSheetId="29">[51]Sheet1!$C$19</definedName>
    <definedName name="Norway" localSheetId="28">[51]Sheet1!$C$19</definedName>
    <definedName name="Norway" localSheetId="31">[51]Sheet1!$C$19</definedName>
    <definedName name="Norway" localSheetId="45">[52]Sheet1!$C$19</definedName>
    <definedName name="Norway" localSheetId="25">[51]Sheet1!$C$19</definedName>
    <definedName name="Norway" localSheetId="24">[51]Sheet1!$C$19</definedName>
    <definedName name="Norway" localSheetId="43">[53]Sheet1!$C$19</definedName>
    <definedName name="Norway" localSheetId="27">[51]Sheet1!$C$19</definedName>
    <definedName name="Norway" localSheetId="26">[51]Sheet1!$C$19</definedName>
    <definedName name="Norway" localSheetId="9">[54]Sheet1!$C$19</definedName>
    <definedName name="Norway" localSheetId="10">[54]Sheet1!$C$19</definedName>
    <definedName name="Norway" localSheetId="8">[55]Sheet1!$C$19</definedName>
    <definedName name="Norway" localSheetId="30">[51]Sheet1!$C$19</definedName>
    <definedName name="Norway" localSheetId="42">[51]Sheet1!$C$19</definedName>
    <definedName name="Norway">[56]Sheet1!$C$19</definedName>
    <definedName name="Note1" localSheetId="34">#REF!</definedName>
    <definedName name="Note1" localSheetId="17">#REF!</definedName>
    <definedName name="Note1" localSheetId="20">#REF!</definedName>
    <definedName name="Note1" localSheetId="18">#REF!</definedName>
    <definedName name="Note1" localSheetId="13">#REF!</definedName>
    <definedName name="Note1" localSheetId="14">#REF!</definedName>
    <definedName name="Note1" localSheetId="29">#REF!</definedName>
    <definedName name="Note1" localSheetId="28">#REF!</definedName>
    <definedName name="Note1" localSheetId="22">#REF!</definedName>
    <definedName name="Note1" localSheetId="31">#REF!</definedName>
    <definedName name="Note1" localSheetId="45">#REF!</definedName>
    <definedName name="Note1" localSheetId="4">#REF!</definedName>
    <definedName name="Note1" localSheetId="5">#REF!</definedName>
    <definedName name="Note1" localSheetId="6">#REF!</definedName>
    <definedName name="Note1" localSheetId="7">#REF!</definedName>
    <definedName name="Note1" localSheetId="16">#REF!</definedName>
    <definedName name="Note1" localSheetId="15">#REF!</definedName>
    <definedName name="Note1" localSheetId="25">#REF!</definedName>
    <definedName name="Note1" localSheetId="24">#REF!</definedName>
    <definedName name="Note1" localSheetId="19">#REF!</definedName>
    <definedName name="Note1" localSheetId="43">#REF!</definedName>
    <definedName name="Note1" localSheetId="27">#REF!</definedName>
    <definedName name="Note1" localSheetId="26">#REF!</definedName>
    <definedName name="Note1" localSheetId="9">#REF!</definedName>
    <definedName name="Note1" localSheetId="10">#REF!</definedName>
    <definedName name="Note1" localSheetId="8">#REF!</definedName>
    <definedName name="Note1" localSheetId="11">#REF!</definedName>
    <definedName name="Note1" localSheetId="12">#REF!</definedName>
    <definedName name="Note1" localSheetId="33">#REF!</definedName>
    <definedName name="Note1" localSheetId="30">#REF!</definedName>
    <definedName name="Note1" localSheetId="42">#REF!</definedName>
    <definedName name="Note1">#REF!</definedName>
    <definedName name="Note2" localSheetId="34">#REF!</definedName>
    <definedName name="Note2" localSheetId="17">#REF!</definedName>
    <definedName name="Note2" localSheetId="20">#REF!</definedName>
    <definedName name="Note2" localSheetId="18">#REF!</definedName>
    <definedName name="Note2" localSheetId="13">#REF!</definedName>
    <definedName name="Note2" localSheetId="14">#REF!</definedName>
    <definedName name="Note2" localSheetId="29">#REF!</definedName>
    <definedName name="Note2" localSheetId="28">#REF!</definedName>
    <definedName name="Note2" localSheetId="22">#REF!</definedName>
    <definedName name="Note2" localSheetId="31">#REF!</definedName>
    <definedName name="Note2" localSheetId="45">#REF!</definedName>
    <definedName name="Note2" localSheetId="4">#REF!</definedName>
    <definedName name="Note2" localSheetId="5">#REF!</definedName>
    <definedName name="Note2" localSheetId="6">#REF!</definedName>
    <definedName name="Note2" localSheetId="7">#REF!</definedName>
    <definedName name="Note2" localSheetId="16">#REF!</definedName>
    <definedName name="Note2" localSheetId="15">#REF!</definedName>
    <definedName name="Note2" localSheetId="25">#REF!</definedName>
    <definedName name="Note2" localSheetId="24">#REF!</definedName>
    <definedName name="Note2" localSheetId="19">#REF!</definedName>
    <definedName name="Note2" localSheetId="43">#REF!</definedName>
    <definedName name="Note2" localSheetId="27">#REF!</definedName>
    <definedName name="Note2" localSheetId="26">#REF!</definedName>
    <definedName name="Note2" localSheetId="9">#REF!</definedName>
    <definedName name="Note2" localSheetId="10">#REF!</definedName>
    <definedName name="Note2" localSheetId="8">#REF!</definedName>
    <definedName name="Note2" localSheetId="11">#REF!</definedName>
    <definedName name="Note2" localSheetId="12">#REF!</definedName>
    <definedName name="Note2" localSheetId="33">#REF!</definedName>
    <definedName name="Note2" localSheetId="30">#REF!</definedName>
    <definedName name="Note2" localSheetId="42">#REF!</definedName>
    <definedName name="Note2">#REF!</definedName>
    <definedName name="Note3" localSheetId="34">#REF!</definedName>
    <definedName name="Note3" localSheetId="17">#REF!</definedName>
    <definedName name="Note3" localSheetId="20">#REF!</definedName>
    <definedName name="Note3" localSheetId="18">#REF!</definedName>
    <definedName name="Note3" localSheetId="13">#REF!</definedName>
    <definedName name="Note3" localSheetId="14">#REF!</definedName>
    <definedName name="Note3" localSheetId="29">#REF!</definedName>
    <definedName name="Note3" localSheetId="28">#REF!</definedName>
    <definedName name="Note3" localSheetId="22">#REF!</definedName>
    <definedName name="Note3" localSheetId="31">#REF!</definedName>
    <definedName name="Note3" localSheetId="45">#REF!</definedName>
    <definedName name="Note3" localSheetId="4">#REF!</definedName>
    <definedName name="Note3" localSheetId="5">#REF!</definedName>
    <definedName name="Note3" localSheetId="6">#REF!</definedName>
    <definedName name="Note3" localSheetId="7">#REF!</definedName>
    <definedName name="Note3" localSheetId="16">#REF!</definedName>
    <definedName name="Note3" localSheetId="15">#REF!</definedName>
    <definedName name="Note3" localSheetId="25">#REF!</definedName>
    <definedName name="Note3" localSheetId="24">#REF!</definedName>
    <definedName name="Note3" localSheetId="19">#REF!</definedName>
    <definedName name="Note3" localSheetId="43">#REF!</definedName>
    <definedName name="Note3" localSheetId="27">#REF!</definedName>
    <definedName name="Note3" localSheetId="26">#REF!</definedName>
    <definedName name="Note3" localSheetId="9">#REF!</definedName>
    <definedName name="Note3" localSheetId="10">#REF!</definedName>
    <definedName name="Note3" localSheetId="8">#REF!</definedName>
    <definedName name="Note3" localSheetId="11">#REF!</definedName>
    <definedName name="Note3" localSheetId="12">#REF!</definedName>
    <definedName name="Note3" localSheetId="33">#REF!</definedName>
    <definedName name="Note3" localSheetId="30">#REF!</definedName>
    <definedName name="Note3" localSheetId="42">#REF!</definedName>
    <definedName name="Note3">#REF!</definedName>
    <definedName name="Note4" localSheetId="34">#REF!</definedName>
    <definedName name="Note4" localSheetId="17">#REF!</definedName>
    <definedName name="Note4" localSheetId="20">#REF!</definedName>
    <definedName name="Note4" localSheetId="18">#REF!</definedName>
    <definedName name="Note4" localSheetId="13">#REF!</definedName>
    <definedName name="Note4" localSheetId="14">#REF!</definedName>
    <definedName name="Note4" localSheetId="29">#REF!</definedName>
    <definedName name="Note4" localSheetId="28">#REF!</definedName>
    <definedName name="Note4" localSheetId="22">#REF!</definedName>
    <definedName name="Note4" localSheetId="31">#REF!</definedName>
    <definedName name="Note4" localSheetId="45">#REF!</definedName>
    <definedName name="Note4" localSheetId="4">#REF!</definedName>
    <definedName name="Note4" localSheetId="5">#REF!</definedName>
    <definedName name="Note4" localSheetId="6">#REF!</definedName>
    <definedName name="Note4" localSheetId="7">#REF!</definedName>
    <definedName name="Note4" localSheetId="16">#REF!</definedName>
    <definedName name="Note4" localSheetId="15">#REF!</definedName>
    <definedName name="Note4" localSheetId="25">#REF!</definedName>
    <definedName name="Note4" localSheetId="24">#REF!</definedName>
    <definedName name="Note4" localSheetId="19">#REF!</definedName>
    <definedName name="Note4" localSheetId="43">#REF!</definedName>
    <definedName name="Note4" localSheetId="27">#REF!</definedName>
    <definedName name="Note4" localSheetId="26">#REF!</definedName>
    <definedName name="Note4" localSheetId="9">#REF!</definedName>
    <definedName name="Note4" localSheetId="10">#REF!</definedName>
    <definedName name="Note4" localSheetId="8">#REF!</definedName>
    <definedName name="Note4" localSheetId="11">#REF!</definedName>
    <definedName name="Note4" localSheetId="12">#REF!</definedName>
    <definedName name="Note4" localSheetId="33">#REF!</definedName>
    <definedName name="Note4" localSheetId="30">#REF!</definedName>
    <definedName name="Note4" localSheetId="42">#REF!</definedName>
    <definedName name="Note4">#REF!</definedName>
    <definedName name="Note4b" localSheetId="34">#REF!</definedName>
    <definedName name="Note4b" localSheetId="17">#REF!</definedName>
    <definedName name="Note4b" localSheetId="20">#REF!</definedName>
    <definedName name="Note4b" localSheetId="18">#REF!</definedName>
    <definedName name="Note4b" localSheetId="13">#REF!</definedName>
    <definedName name="Note4b" localSheetId="14">#REF!</definedName>
    <definedName name="Note4b" localSheetId="29">#REF!</definedName>
    <definedName name="Note4b" localSheetId="28">#REF!</definedName>
    <definedName name="Note4b" localSheetId="22">#REF!</definedName>
    <definedName name="Note4b" localSheetId="31">#REF!</definedName>
    <definedName name="Note4b" localSheetId="45">#REF!</definedName>
    <definedName name="Note4b" localSheetId="4">#REF!</definedName>
    <definedName name="Note4b" localSheetId="5">#REF!</definedName>
    <definedName name="Note4b" localSheetId="6">#REF!</definedName>
    <definedName name="Note4b" localSheetId="7">#REF!</definedName>
    <definedName name="Note4b" localSheetId="16">#REF!</definedName>
    <definedName name="Note4b" localSheetId="15">#REF!</definedName>
    <definedName name="Note4b" localSheetId="25">#REF!</definedName>
    <definedName name="Note4b" localSheetId="24">#REF!</definedName>
    <definedName name="Note4b" localSheetId="19">#REF!</definedName>
    <definedName name="Note4b" localSheetId="43">#REF!</definedName>
    <definedName name="Note4b" localSheetId="27">#REF!</definedName>
    <definedName name="Note4b" localSheetId="26">#REF!</definedName>
    <definedName name="Note4b" localSheetId="9">#REF!</definedName>
    <definedName name="Note4b" localSheetId="10">#REF!</definedName>
    <definedName name="Note4b" localSheetId="8">#REF!</definedName>
    <definedName name="Note4b" localSheetId="11">#REF!</definedName>
    <definedName name="Note4b" localSheetId="12">#REF!</definedName>
    <definedName name="Note4b" localSheetId="33">#REF!</definedName>
    <definedName name="Note4b" localSheetId="30">#REF!</definedName>
    <definedName name="Note4b" localSheetId="42">#REF!</definedName>
    <definedName name="Note4b">#REF!</definedName>
    <definedName name="Note5" localSheetId="34">#REF!</definedName>
    <definedName name="Note5" localSheetId="17">#REF!</definedName>
    <definedName name="Note5" localSheetId="20">#REF!</definedName>
    <definedName name="Note5" localSheetId="18">#REF!</definedName>
    <definedName name="Note5" localSheetId="13">#REF!</definedName>
    <definedName name="Note5" localSheetId="14">#REF!</definedName>
    <definedName name="Note5" localSheetId="29">#REF!</definedName>
    <definedName name="Note5" localSheetId="28">#REF!</definedName>
    <definedName name="Note5" localSheetId="22">#REF!</definedName>
    <definedName name="Note5" localSheetId="31">#REF!</definedName>
    <definedName name="Note5" localSheetId="45">#REF!</definedName>
    <definedName name="Note5" localSheetId="4">#REF!</definedName>
    <definedName name="Note5" localSheetId="5">#REF!</definedName>
    <definedName name="Note5" localSheetId="6">#REF!</definedName>
    <definedName name="Note5" localSheetId="7">#REF!</definedName>
    <definedName name="Note5" localSheetId="16">#REF!</definedName>
    <definedName name="Note5" localSheetId="15">#REF!</definedName>
    <definedName name="Note5" localSheetId="25">#REF!</definedName>
    <definedName name="Note5" localSheetId="24">#REF!</definedName>
    <definedName name="Note5" localSheetId="19">#REF!</definedName>
    <definedName name="Note5" localSheetId="43">#REF!</definedName>
    <definedName name="Note5" localSheetId="27">#REF!</definedName>
    <definedName name="Note5" localSheetId="26">#REF!</definedName>
    <definedName name="Note5" localSheetId="9">#REF!</definedName>
    <definedName name="Note5" localSheetId="10">#REF!</definedName>
    <definedName name="Note5" localSheetId="8">#REF!</definedName>
    <definedName name="Note5" localSheetId="11">#REF!</definedName>
    <definedName name="Note5" localSheetId="12">#REF!</definedName>
    <definedName name="Note5" localSheetId="33">#REF!</definedName>
    <definedName name="Note5" localSheetId="30">#REF!</definedName>
    <definedName name="Note5" localSheetId="42">#REF!</definedName>
    <definedName name="Note5">#REF!</definedName>
    <definedName name="Note6" localSheetId="34">#REF!</definedName>
    <definedName name="Note6" localSheetId="17">#REF!</definedName>
    <definedName name="Note6" localSheetId="20">#REF!</definedName>
    <definedName name="Note6" localSheetId="18">#REF!</definedName>
    <definedName name="Note6" localSheetId="13">#REF!</definedName>
    <definedName name="Note6" localSheetId="14">#REF!</definedName>
    <definedName name="Note6" localSheetId="29">#REF!</definedName>
    <definedName name="Note6" localSheetId="28">#REF!</definedName>
    <definedName name="Note6" localSheetId="22">#REF!</definedName>
    <definedName name="Note6" localSheetId="31">#REF!</definedName>
    <definedName name="Note6" localSheetId="45">#REF!</definedName>
    <definedName name="Note6" localSheetId="4">#REF!</definedName>
    <definedName name="Note6" localSheetId="5">#REF!</definedName>
    <definedName name="Note6" localSheetId="6">#REF!</definedName>
    <definedName name="Note6" localSheetId="7">#REF!</definedName>
    <definedName name="Note6" localSheetId="16">#REF!</definedName>
    <definedName name="Note6" localSheetId="15">#REF!</definedName>
    <definedName name="Note6" localSheetId="25">#REF!</definedName>
    <definedName name="Note6" localSheetId="24">#REF!</definedName>
    <definedName name="Note6" localSheetId="19">#REF!</definedName>
    <definedName name="Note6" localSheetId="43">#REF!</definedName>
    <definedName name="Note6" localSheetId="27">#REF!</definedName>
    <definedName name="Note6" localSheetId="26">#REF!</definedName>
    <definedName name="Note6" localSheetId="9">#REF!</definedName>
    <definedName name="Note6" localSheetId="10">#REF!</definedName>
    <definedName name="Note6" localSheetId="8">#REF!</definedName>
    <definedName name="Note6" localSheetId="11">#REF!</definedName>
    <definedName name="Note6" localSheetId="12">#REF!</definedName>
    <definedName name="Note6" localSheetId="33">#REF!</definedName>
    <definedName name="Note6" localSheetId="30">#REF!</definedName>
    <definedName name="Note6" localSheetId="42">#REF!</definedName>
    <definedName name="Note6">#REF!</definedName>
    <definedName name="Note7" localSheetId="34">#REF!</definedName>
    <definedName name="Note7" localSheetId="17">#REF!</definedName>
    <definedName name="Note7" localSheetId="20">#REF!</definedName>
    <definedName name="Note7" localSheetId="18">#REF!</definedName>
    <definedName name="Note7" localSheetId="13">#REF!</definedName>
    <definedName name="Note7" localSheetId="14">#REF!</definedName>
    <definedName name="Note7" localSheetId="29">#REF!</definedName>
    <definedName name="Note7" localSheetId="28">#REF!</definedName>
    <definedName name="Note7" localSheetId="22">#REF!</definedName>
    <definedName name="Note7" localSheetId="31">#REF!</definedName>
    <definedName name="Note7" localSheetId="45">#REF!</definedName>
    <definedName name="Note7" localSheetId="4">#REF!</definedName>
    <definedName name="Note7" localSheetId="5">#REF!</definedName>
    <definedName name="Note7" localSheetId="6">#REF!</definedName>
    <definedName name="Note7" localSheetId="7">#REF!</definedName>
    <definedName name="Note7" localSheetId="16">#REF!</definedName>
    <definedName name="Note7" localSheetId="15">#REF!</definedName>
    <definedName name="Note7" localSheetId="25">#REF!</definedName>
    <definedName name="Note7" localSheetId="24">#REF!</definedName>
    <definedName name="Note7" localSheetId="19">#REF!</definedName>
    <definedName name="Note7" localSheetId="43">#REF!</definedName>
    <definedName name="Note7" localSheetId="27">#REF!</definedName>
    <definedName name="Note7" localSheetId="26">#REF!</definedName>
    <definedName name="Note7" localSheetId="9">#REF!</definedName>
    <definedName name="Note7" localSheetId="10">#REF!</definedName>
    <definedName name="Note7" localSheetId="8">#REF!</definedName>
    <definedName name="Note7" localSheetId="11">#REF!</definedName>
    <definedName name="Note7" localSheetId="12">#REF!</definedName>
    <definedName name="Note7" localSheetId="33">#REF!</definedName>
    <definedName name="Note7" localSheetId="30">#REF!</definedName>
    <definedName name="Note7" localSheetId="42">#REF!</definedName>
    <definedName name="Note7">#REF!</definedName>
    <definedName name="now" localSheetId="34">'[45]Raw Data Sheet'!$A$37</definedName>
    <definedName name="now" localSheetId="29">'[45]Raw Data Sheet'!$A$37</definedName>
    <definedName name="now" localSheetId="28">'[45]Raw Data Sheet'!$A$37</definedName>
    <definedName name="now" localSheetId="31">'[45]Raw Data Sheet'!$A$37</definedName>
    <definedName name="now" localSheetId="45">'[46]Raw Data Sheet'!$A$37</definedName>
    <definedName name="now" localSheetId="25">'[45]Raw Data Sheet'!$A$37</definedName>
    <definedName name="now" localSheetId="24">'[45]Raw Data Sheet'!$A$37</definedName>
    <definedName name="now" localSheetId="43">'[47]Raw Data Sheet'!$A$37</definedName>
    <definedName name="now" localSheetId="27">'[45]Raw Data Sheet'!$A$37</definedName>
    <definedName name="now" localSheetId="26">'[45]Raw Data Sheet'!$A$37</definedName>
    <definedName name="now" localSheetId="9">'[48]Raw Data Sheet'!$A$37</definedName>
    <definedName name="now" localSheetId="10">'[48]Raw Data Sheet'!$A$37</definedName>
    <definedName name="now" localSheetId="8">'[49]Raw Data Sheet'!$A$37</definedName>
    <definedName name="now" localSheetId="30">'[45]Raw Data Sheet'!$A$37</definedName>
    <definedName name="now" localSheetId="42">'[45]Raw Data Sheet'!$A$37</definedName>
    <definedName name="now">'[50]Raw Data Sheet'!$A$37</definedName>
    <definedName name="nybps" localSheetId="34">IF([20]Chart!$AG$16=1,OFFSET([20]Chart!$Z$11,1,0,COUNTA([20]Chart!$Z$11:$Z$33)-1,1),IF([20]Chart!$AG$16=2,OFFSET([20]Chart!$Z$11,1,0,COUNTA([20]Chart!$Z$11:$Z$38)-1,1)))</definedName>
    <definedName name="nybps" localSheetId="29">IF([21]Chart!$AG$16=1,OFFSET([21]Chart!$Z$11,1,0,COUNTA([21]Chart!$Z$11:$Z$33)-1,1),IF([21]Chart!$AG$16=2,OFFSET([21]Chart!$Z$11,1,0,COUNTA([21]Chart!$Z$11:$Z$38)-1,1)))</definedName>
    <definedName name="nybps" localSheetId="28">IF([21]Chart!$AG$16=1,OFFSET([21]Chart!$Z$11,1,0,COUNTA([21]Chart!$Z$11:$Z$33)-1,1),IF([21]Chart!$AG$16=2,OFFSET([21]Chart!$Z$11,1,0,COUNTA([21]Chart!$Z$11:$Z$38)-1,1)))</definedName>
    <definedName name="nybps" localSheetId="31">IF([21]Chart!$AG$16=1,OFFSET([21]Chart!$Z$11,1,0,COUNTA([21]Chart!$Z$11:$Z$33)-1,1),IF([21]Chart!$AG$16=2,OFFSET([21]Chart!$Z$11,1,0,COUNTA([21]Chart!$Z$11:$Z$38)-1,1)))</definedName>
    <definedName name="nybps" localSheetId="45">IF([22]Chart!$AG$16=1,OFFSET([22]Chart!$Z$11,1,0,COUNTA([22]Chart!$Z$11:$Z$33)-1,1),IF([22]Chart!$AG$16=2,OFFSET([22]Chart!$Z$11,1,0,COUNTA([22]Chart!$Z$11:$Z$38)-1,1)))</definedName>
    <definedName name="nybps" localSheetId="25">IF([21]Chart!$AG$16=1,OFFSET([21]Chart!$Z$11,1,0,COUNTA([21]Chart!$Z$11:$Z$33)-1,1),IF([21]Chart!$AG$16=2,OFFSET([21]Chart!$Z$11,1,0,COUNTA([21]Chart!$Z$11:$Z$38)-1,1)))</definedName>
    <definedName name="nybps" localSheetId="24">IF([21]Chart!$AG$16=1,OFFSET([21]Chart!$Z$11,1,0,COUNTA([21]Chart!$Z$11:$Z$33)-1,1),IF([21]Chart!$AG$16=2,OFFSET([21]Chart!$Z$11,1,0,COUNTA([21]Chart!$Z$11:$Z$38)-1,1)))</definedName>
    <definedName name="nybps" localSheetId="43">IF([21]Chart!$AG$16=1,OFFSET([21]Chart!$Z$11,1,0,COUNTA([21]Chart!$Z$11:$Z$33)-1,1),IF([21]Chart!$AG$16=2,OFFSET([21]Chart!$Z$11,1,0,COUNTA([21]Chart!$Z$11:$Z$38)-1,1)))</definedName>
    <definedName name="nybps" localSheetId="27">IF([21]Chart!$AG$16=1,OFFSET([21]Chart!$Z$11,1,0,COUNTA([21]Chart!$Z$11:$Z$33)-1,1),IF([21]Chart!$AG$16=2,OFFSET([21]Chart!$Z$11,1,0,COUNTA([21]Chart!$Z$11:$Z$38)-1,1)))</definedName>
    <definedName name="nybps" localSheetId="26">IF([21]Chart!$AG$16=1,OFFSET([21]Chart!$Z$11,1,0,COUNTA([21]Chart!$Z$11:$Z$33)-1,1),IF([21]Chart!$AG$16=2,OFFSET([21]Chart!$Z$11,1,0,COUNTA([21]Chart!$Z$11:$Z$38)-1,1)))</definedName>
    <definedName name="nybps" localSheetId="9">IF([23]Chart!$AG$16=1,OFFSET([23]Chart!$Z$11,1,0,COUNTA([23]Chart!$Z$11:$Z$33)-1,1),IF([23]Chart!$AG$16=2,OFFSET([23]Chart!$Z$11,1,0,COUNTA([23]Chart!$Z$11:$Z$38)-1,1)))</definedName>
    <definedName name="nybps" localSheetId="10">IF([23]Chart!$AG$16=1,OFFSET([23]Chart!$Z$11,1,0,COUNTA([23]Chart!$Z$11:$Z$33)-1,1),IF([23]Chart!$AG$16=2,OFFSET([23]Chart!$Z$11,1,0,COUNTA([23]Chart!$Z$11:$Z$38)-1,1)))</definedName>
    <definedName name="nybps" localSheetId="8">IF([24]Chart!$AG$16=1,OFFSET([24]Chart!$Z$11,1,0,COUNTA([24]Chart!$Z$11:$Z$33)-1,1),IF([24]Chart!$AG$16=2,OFFSET([24]Chart!$Z$11,1,0,COUNTA([24]Chart!$Z$11:$Z$38)-1,1)))</definedName>
    <definedName name="nybps" localSheetId="30">IF([21]Chart!$AG$16=1,OFFSET([21]Chart!$Z$11,1,0,COUNTA([21]Chart!$Z$11:$Z$33)-1,1),IF([21]Chart!$AG$16=2,OFFSET([21]Chart!$Z$11,1,0,COUNTA([21]Chart!$Z$11:$Z$38)-1,1)))</definedName>
    <definedName name="nybps" localSheetId="42">IF([20]Chart!$AG$16=1,OFFSET([20]Chart!$Z$11,1,0,COUNTA([20]Chart!$Z$11:$Z$33)-1,1),IF([20]Chart!$AG$16=2,OFFSET([20]Chart!$Z$11,1,0,COUNTA([20]Chart!$Z$11:$Z$38)-1,1)))</definedName>
    <definedName name="nybps">IF([25]Chart!$AG$16=1,OFFSET([25]Chart!$Z$11,1,0,COUNTA([25]Chart!$Z$11:$Z$33)-1,1),IF([25]Chart!$AG$16=2,OFFSET([25]Chart!$Z$11,1,0,COUNTA([25]Chart!$Z$11:$Z$38)-1,1)))</definedName>
    <definedName name="OIS" localSheetId="34">#REF!</definedName>
    <definedName name="OIS" localSheetId="17">#REF!</definedName>
    <definedName name="OIS" localSheetId="20">#REF!</definedName>
    <definedName name="OIS" localSheetId="18">#REF!</definedName>
    <definedName name="OIS" localSheetId="13">#REF!</definedName>
    <definedName name="OIS" localSheetId="14">#REF!</definedName>
    <definedName name="OIS" localSheetId="29">#REF!</definedName>
    <definedName name="OIS" localSheetId="28">#REF!</definedName>
    <definedName name="OIS" localSheetId="22">#REF!</definedName>
    <definedName name="OIS" localSheetId="31">#REF!</definedName>
    <definedName name="OIS" localSheetId="45">#REF!</definedName>
    <definedName name="OIS" localSheetId="4">#REF!</definedName>
    <definedName name="OIS" localSheetId="5">#REF!</definedName>
    <definedName name="OIS" localSheetId="6">#REF!</definedName>
    <definedName name="OIS" localSheetId="7">#REF!</definedName>
    <definedName name="OIS" localSheetId="16">#REF!</definedName>
    <definedName name="OIS" localSheetId="15">#REF!</definedName>
    <definedName name="OIS" localSheetId="25">#REF!</definedName>
    <definedName name="OIS" localSheetId="24">#REF!</definedName>
    <definedName name="OIS" localSheetId="19">#REF!</definedName>
    <definedName name="OIS" localSheetId="43">#REF!</definedName>
    <definedName name="OIS" localSheetId="27">#REF!</definedName>
    <definedName name="OIS" localSheetId="26">#REF!</definedName>
    <definedName name="OIS" localSheetId="9">#REF!</definedName>
    <definedName name="OIS" localSheetId="10">#REF!</definedName>
    <definedName name="OIS" localSheetId="8">#REF!</definedName>
    <definedName name="OIS" localSheetId="11">#REF!</definedName>
    <definedName name="OIS" localSheetId="12">#REF!</definedName>
    <definedName name="OIS" localSheetId="33">#REF!</definedName>
    <definedName name="OIS" localSheetId="30">#REF!</definedName>
    <definedName name="OIS" localSheetId="42">#REF!</definedName>
    <definedName name="OIS">#REF!</definedName>
    <definedName name="Operational_Income_Statement" localSheetId="34">#REF!</definedName>
    <definedName name="Operational_Income_Statement" localSheetId="17">#REF!</definedName>
    <definedName name="Operational_Income_Statement" localSheetId="20">#REF!</definedName>
    <definedName name="Operational_Income_Statement" localSheetId="18">#REF!</definedName>
    <definedName name="Operational_Income_Statement" localSheetId="13">#REF!</definedName>
    <definedName name="Operational_Income_Statement" localSheetId="14">#REF!</definedName>
    <definedName name="Operational_Income_Statement" localSheetId="29">#REF!</definedName>
    <definedName name="Operational_Income_Statement" localSheetId="28">#REF!</definedName>
    <definedName name="Operational_Income_Statement" localSheetId="22">#REF!</definedName>
    <definedName name="Operational_Income_Statement" localSheetId="31">#REF!</definedName>
    <definedName name="Operational_Income_Statement" localSheetId="45">#REF!</definedName>
    <definedName name="Operational_Income_Statement" localSheetId="4">#REF!</definedName>
    <definedName name="Operational_Income_Statement" localSheetId="5">#REF!</definedName>
    <definedName name="Operational_Income_Statement" localSheetId="6">#REF!</definedName>
    <definedName name="Operational_Income_Statement" localSheetId="7">#REF!</definedName>
    <definedName name="Operational_Income_Statement" localSheetId="16">#REF!</definedName>
    <definedName name="Operational_Income_Statement" localSheetId="15">#REF!</definedName>
    <definedName name="Operational_Income_Statement" localSheetId="25">#REF!</definedName>
    <definedName name="Operational_Income_Statement" localSheetId="24">#REF!</definedName>
    <definedName name="Operational_Income_Statement" localSheetId="19">#REF!</definedName>
    <definedName name="Operational_Income_Statement" localSheetId="43">#REF!</definedName>
    <definedName name="Operational_Income_Statement" localSheetId="27">#REF!</definedName>
    <definedName name="Operational_Income_Statement" localSheetId="26">#REF!</definedName>
    <definedName name="Operational_Income_Statement" localSheetId="9">#REF!</definedName>
    <definedName name="Operational_Income_Statement" localSheetId="10">#REF!</definedName>
    <definedName name="Operational_Income_Statement" localSheetId="8">#REF!</definedName>
    <definedName name="Operational_Income_Statement" localSheetId="11">#REF!</definedName>
    <definedName name="Operational_Income_Statement" localSheetId="12">#REF!</definedName>
    <definedName name="Operational_Income_Statement" localSheetId="33">#REF!</definedName>
    <definedName name="Operational_Income_Statement" localSheetId="30">#REF!</definedName>
    <definedName name="Operational_Income_Statement" localSheetId="42">#REF!</definedName>
    <definedName name="Operational_Income_Statement">#REF!</definedName>
    <definedName name="OptionButtonValg" localSheetId="34">[38]HelpSheet!$G$18</definedName>
    <definedName name="OptionButtonValg" localSheetId="29">[38]HelpSheet!$G$18</definedName>
    <definedName name="OptionButtonValg" localSheetId="28">[38]HelpSheet!$G$18</definedName>
    <definedName name="OptionButtonValg" localSheetId="31">[38]HelpSheet!$G$18</definedName>
    <definedName name="OptionButtonValg" localSheetId="45">[39]HelpSheet!$G$18</definedName>
    <definedName name="OptionButtonValg" localSheetId="25">[38]HelpSheet!$G$18</definedName>
    <definedName name="OptionButtonValg" localSheetId="24">[38]HelpSheet!$G$18</definedName>
    <definedName name="OptionButtonValg" localSheetId="43">[40]HelpSheet!$G$18</definedName>
    <definedName name="OptionButtonValg" localSheetId="27">[38]HelpSheet!$G$18</definedName>
    <definedName name="OptionButtonValg" localSheetId="26">[38]HelpSheet!$G$18</definedName>
    <definedName name="OptionButtonValg" localSheetId="9">[41]HelpSheet!$G$18</definedName>
    <definedName name="OptionButtonValg" localSheetId="10">[41]HelpSheet!$G$18</definedName>
    <definedName name="OptionButtonValg" localSheetId="8">[42]HelpSheet!$G$18</definedName>
    <definedName name="OptionButtonValg" localSheetId="30">[38]HelpSheet!$G$18</definedName>
    <definedName name="OptionButtonValg" localSheetId="42">[38]HelpSheet!$G$18</definedName>
    <definedName name="OptionButtonValg">[43]HelpSheet!$G$18</definedName>
    <definedName name="other" localSheetId="34">#REF!</definedName>
    <definedName name="other" localSheetId="17">#REF!</definedName>
    <definedName name="other" localSheetId="20">#REF!</definedName>
    <definedName name="other" localSheetId="18">#REF!</definedName>
    <definedName name="other" localSheetId="13">#REF!</definedName>
    <definedName name="other" localSheetId="14">#REF!</definedName>
    <definedName name="other" localSheetId="29">#REF!</definedName>
    <definedName name="other" localSheetId="28">#REF!</definedName>
    <definedName name="other" localSheetId="22">#REF!</definedName>
    <definedName name="other" localSheetId="31">#REF!</definedName>
    <definedName name="other" localSheetId="45">#REF!</definedName>
    <definedName name="other" localSheetId="4">#REF!</definedName>
    <definedName name="other" localSheetId="5">#REF!</definedName>
    <definedName name="other" localSheetId="6">#REF!</definedName>
    <definedName name="other" localSheetId="7">#REF!</definedName>
    <definedName name="other" localSheetId="16">#REF!</definedName>
    <definedName name="other" localSheetId="15">#REF!</definedName>
    <definedName name="other" localSheetId="25">#REF!</definedName>
    <definedName name="other" localSheetId="24">#REF!</definedName>
    <definedName name="other" localSheetId="19">#REF!</definedName>
    <definedName name="other" localSheetId="43">#REF!</definedName>
    <definedName name="other" localSheetId="27">#REF!</definedName>
    <definedName name="other" localSheetId="26">#REF!</definedName>
    <definedName name="other" localSheetId="9">#REF!</definedName>
    <definedName name="other" localSheetId="10">#REF!</definedName>
    <definedName name="other" localSheetId="8">#REF!</definedName>
    <definedName name="other" localSheetId="11">#REF!</definedName>
    <definedName name="other" localSheetId="12">#REF!</definedName>
    <definedName name="other" localSheetId="33">#REF!</definedName>
    <definedName name="other" localSheetId="30">#REF!</definedName>
    <definedName name="other" localSheetId="42">#REF!</definedName>
    <definedName name="other">#REF!</definedName>
    <definedName name="Overskrift" localSheetId="34">[38]Investment_assets!$A$4</definedName>
    <definedName name="Overskrift" localSheetId="29">[38]Investment_assets!$A$4</definedName>
    <definedName name="Overskrift" localSheetId="28">[38]Investment_assets!$A$4</definedName>
    <definedName name="Overskrift" localSheetId="31">[38]Investment_assets!$A$4</definedName>
    <definedName name="Overskrift" localSheetId="45">[39]Investment_assets!$A$4</definedName>
    <definedName name="Overskrift" localSheetId="25">[38]Investment_assets!$A$4</definedName>
    <definedName name="Overskrift" localSheetId="24">[38]Investment_assets!$A$4</definedName>
    <definedName name="Overskrift" localSheetId="43">[40]Investment_assets!$A$4</definedName>
    <definedName name="Overskrift" localSheetId="27">[38]Investment_assets!$A$4</definedName>
    <definedName name="Overskrift" localSheetId="26">[38]Investment_assets!$A$4</definedName>
    <definedName name="Overskrift" localSheetId="9">[41]Investment_assets!$A$4</definedName>
    <definedName name="Overskrift" localSheetId="10">[41]Investment_assets!$A$4</definedName>
    <definedName name="Overskrift" localSheetId="8">[42]Investment_assets!$A$4</definedName>
    <definedName name="Overskrift" localSheetId="30">[38]Investment_assets!$A$4</definedName>
    <definedName name="Overskrift" localSheetId="42">[38]Investment_assets!$A$4</definedName>
    <definedName name="Overskrift">[43]Investment_assets!$A$4</definedName>
    <definedName name="Page2" localSheetId="34">#REF!</definedName>
    <definedName name="Page2" localSheetId="17">#REF!</definedName>
    <definedName name="Page2" localSheetId="20">#REF!</definedName>
    <definedName name="Page2" localSheetId="18">#REF!</definedName>
    <definedName name="Page2" localSheetId="13">#REF!</definedName>
    <definedName name="Page2" localSheetId="14">#REF!</definedName>
    <definedName name="Page2" localSheetId="29">#REF!</definedName>
    <definedName name="Page2" localSheetId="28">#REF!</definedName>
    <definedName name="Page2" localSheetId="22">#REF!</definedName>
    <definedName name="Page2" localSheetId="31">#REF!</definedName>
    <definedName name="Page2" localSheetId="45">#REF!</definedName>
    <definedName name="Page2" localSheetId="4">#REF!</definedName>
    <definedName name="Page2" localSheetId="5">#REF!</definedName>
    <definedName name="Page2" localSheetId="6">#REF!</definedName>
    <definedName name="Page2" localSheetId="7">#REF!</definedName>
    <definedName name="Page2" localSheetId="16">#REF!</definedName>
    <definedName name="Page2" localSheetId="15">#REF!</definedName>
    <definedName name="Page2" localSheetId="25">#REF!</definedName>
    <definedName name="Page2" localSheetId="24">#REF!</definedName>
    <definedName name="Page2" localSheetId="19">#REF!</definedName>
    <definedName name="Page2" localSheetId="43">#REF!</definedName>
    <definedName name="Page2" localSheetId="27">#REF!</definedName>
    <definedName name="Page2" localSheetId="26">#REF!</definedName>
    <definedName name="Page2" localSheetId="9">#REF!</definedName>
    <definedName name="Page2" localSheetId="10">#REF!</definedName>
    <definedName name="Page2" localSheetId="8">#REF!</definedName>
    <definedName name="Page2" localSheetId="11">#REF!</definedName>
    <definedName name="Page2" localSheetId="12">#REF!</definedName>
    <definedName name="Page2" localSheetId="33">#REF!</definedName>
    <definedName name="Page2" localSheetId="30">#REF!</definedName>
    <definedName name="Page2" localSheetId="42">#REF!</definedName>
    <definedName name="Page2">#REF!</definedName>
    <definedName name="Page8" localSheetId="34">#REF!</definedName>
    <definedName name="Page8" localSheetId="17">#REF!</definedName>
    <definedName name="Page8" localSheetId="20">#REF!</definedName>
    <definedName name="Page8" localSheetId="18">#REF!</definedName>
    <definedName name="Page8" localSheetId="13">#REF!</definedName>
    <definedName name="Page8" localSheetId="14">#REF!</definedName>
    <definedName name="Page8" localSheetId="29">#REF!</definedName>
    <definedName name="Page8" localSheetId="28">#REF!</definedName>
    <definedName name="Page8" localSheetId="22">#REF!</definedName>
    <definedName name="Page8" localSheetId="31">#REF!</definedName>
    <definedName name="Page8" localSheetId="45">#REF!</definedName>
    <definedName name="Page8" localSheetId="4">#REF!</definedName>
    <definedName name="Page8" localSheetId="5">#REF!</definedName>
    <definedName name="Page8" localSheetId="6">#REF!</definedName>
    <definedName name="Page8" localSheetId="7">#REF!</definedName>
    <definedName name="Page8" localSheetId="16">#REF!</definedName>
    <definedName name="Page8" localSheetId="15">#REF!</definedName>
    <definedName name="Page8" localSheetId="25">#REF!</definedName>
    <definedName name="Page8" localSheetId="24">#REF!</definedName>
    <definedName name="Page8" localSheetId="19">#REF!</definedName>
    <definedName name="Page8" localSheetId="43">#REF!</definedName>
    <definedName name="Page8" localSheetId="27">#REF!</definedName>
    <definedName name="Page8" localSheetId="26">#REF!</definedName>
    <definedName name="Page8" localSheetId="9">#REF!</definedName>
    <definedName name="Page8" localSheetId="10">#REF!</definedName>
    <definedName name="Page8" localSheetId="8">#REF!</definedName>
    <definedName name="Page8" localSheetId="11">#REF!</definedName>
    <definedName name="Page8" localSheetId="12">#REF!</definedName>
    <definedName name="Page8" localSheetId="33">#REF!</definedName>
    <definedName name="Page8" localSheetId="30">#REF!</definedName>
    <definedName name="Page8" localSheetId="42">#REF!</definedName>
    <definedName name="Page8">#REF!</definedName>
    <definedName name="perioder" localSheetId="34">'[111]Dansk 31.03.2003'!#REF!</definedName>
    <definedName name="perioder" localSheetId="29">'[111]Dansk 31.03.2003'!#REF!</definedName>
    <definedName name="perioder" localSheetId="28">'[111]Dansk 31.03.2003'!#REF!</definedName>
    <definedName name="perioder" localSheetId="31">'[111]Dansk 31.03.2003'!#REF!</definedName>
    <definedName name="perioder" localSheetId="45">'[112]Dansk 31.03.2003'!#REF!</definedName>
    <definedName name="perioder" localSheetId="4">'[111]Dansk 31.03.2003'!#REF!</definedName>
    <definedName name="perioder" localSheetId="5">'[111]Dansk 31.03.2003'!#REF!</definedName>
    <definedName name="perioder" localSheetId="6">'[111]Dansk 31.03.2003'!#REF!</definedName>
    <definedName name="perioder" localSheetId="7">'[111]Dansk 31.03.2003'!#REF!</definedName>
    <definedName name="perioder" localSheetId="25">'[111]Dansk 31.03.2003'!#REF!</definedName>
    <definedName name="perioder" localSheetId="24">'[111]Dansk 31.03.2003'!#REF!</definedName>
    <definedName name="perioder" localSheetId="43">'[114]Dansk 31.03.2003'!#REF!</definedName>
    <definedName name="perioder" localSheetId="27">'[111]Dansk 31.03.2003'!#REF!</definedName>
    <definedName name="perioder" localSheetId="26">'[111]Dansk 31.03.2003'!#REF!</definedName>
    <definedName name="perioder" localSheetId="9">'[115]Dansk 31.03.2003'!#REF!</definedName>
    <definedName name="perioder" localSheetId="10">'[115]Dansk 31.03.2003'!#REF!</definedName>
    <definedName name="perioder" localSheetId="8">'[116]Dansk 31.03.2003'!#REF!</definedName>
    <definedName name="perioder" localSheetId="33">'[113]Dansk 31.03.2003'!#REF!</definedName>
    <definedName name="perioder" localSheetId="30">'[111]Dansk 31.03.2003'!#REF!</definedName>
    <definedName name="perioder" localSheetId="42">'[111]Dansk 31.03.2003'!#REF!</definedName>
    <definedName name="perioder">'[113]Dansk 31.03.2003'!#REF!</definedName>
    <definedName name="PIII" localSheetId="34">#REF!</definedName>
    <definedName name="PIII" localSheetId="17">#REF!</definedName>
    <definedName name="PIII" localSheetId="20">#REF!</definedName>
    <definedName name="PIII" localSheetId="18">#REF!</definedName>
    <definedName name="PIII" localSheetId="13">#REF!</definedName>
    <definedName name="PIII" localSheetId="14">#REF!</definedName>
    <definedName name="PIII" localSheetId="29">#REF!</definedName>
    <definedName name="PIII" localSheetId="28">#REF!</definedName>
    <definedName name="PIII" localSheetId="22">#REF!</definedName>
    <definedName name="PIII" localSheetId="31">#REF!</definedName>
    <definedName name="PIII" localSheetId="45">#REF!</definedName>
    <definedName name="PIII" localSheetId="4">#REF!</definedName>
    <definedName name="PIII" localSheetId="5">#REF!</definedName>
    <definedName name="PIII" localSheetId="6">#REF!</definedName>
    <definedName name="PIII" localSheetId="7">#REF!</definedName>
    <definedName name="PIII" localSheetId="16">#REF!</definedName>
    <definedName name="PIII" localSheetId="15">#REF!</definedName>
    <definedName name="PIII" localSheetId="25">#REF!</definedName>
    <definedName name="PIII" localSheetId="24">#REF!</definedName>
    <definedName name="PIII" localSheetId="19">#REF!</definedName>
    <definedName name="PIII" localSheetId="43">#REF!</definedName>
    <definedName name="PIII" localSheetId="27">#REF!</definedName>
    <definedName name="PIII" localSheetId="26">#REF!</definedName>
    <definedName name="PIII" localSheetId="9">#REF!</definedName>
    <definedName name="PIII" localSheetId="10">#REF!</definedName>
    <definedName name="PIII" localSheetId="8">#REF!</definedName>
    <definedName name="PIII" localSheetId="11">#REF!</definedName>
    <definedName name="PIII" localSheetId="12">#REF!</definedName>
    <definedName name="PIII" localSheetId="33">#REF!</definedName>
    <definedName name="PIII" localSheetId="30">#REF!</definedName>
    <definedName name="PIII" localSheetId="42">#REF!</definedName>
    <definedName name="PIII">#REF!</definedName>
    <definedName name="PLN_1.kv." localSheetId="34">#REF!</definedName>
    <definedName name="PLN_1.kv." localSheetId="17">#REF!</definedName>
    <definedName name="PLN_1.kv." localSheetId="20">#REF!</definedName>
    <definedName name="PLN_1.kv." localSheetId="18">#REF!</definedName>
    <definedName name="PLN_1.kv." localSheetId="13">#REF!</definedName>
    <definedName name="PLN_1.kv." localSheetId="14">#REF!</definedName>
    <definedName name="PLN_1.kv." localSheetId="29">#REF!</definedName>
    <definedName name="PLN_1.kv." localSheetId="28">#REF!</definedName>
    <definedName name="PLN_1.kv." localSheetId="22">#REF!</definedName>
    <definedName name="PLN_1.kv." localSheetId="31">#REF!</definedName>
    <definedName name="PLN_1.kv." localSheetId="45">#REF!</definedName>
    <definedName name="PLN_1.kv." localSheetId="4">#REF!</definedName>
    <definedName name="PLN_1.kv." localSheetId="5">#REF!</definedName>
    <definedName name="PLN_1.kv." localSheetId="6">#REF!</definedName>
    <definedName name="PLN_1.kv." localSheetId="7">#REF!</definedName>
    <definedName name="PLN_1.kv." localSheetId="16">#REF!</definedName>
    <definedName name="PLN_1.kv." localSheetId="15">#REF!</definedName>
    <definedName name="PLN_1.kv." localSheetId="25">#REF!</definedName>
    <definedName name="PLN_1.kv." localSheetId="24">#REF!</definedName>
    <definedName name="PLN_1.kv." localSheetId="19">#REF!</definedName>
    <definedName name="PLN_1.kv." localSheetId="43">#REF!</definedName>
    <definedName name="PLN_1.kv." localSheetId="27">#REF!</definedName>
    <definedName name="PLN_1.kv." localSheetId="26">#REF!</definedName>
    <definedName name="PLN_1.kv." localSheetId="9">#REF!</definedName>
    <definedName name="PLN_1.kv." localSheetId="10">#REF!</definedName>
    <definedName name="PLN_1.kv." localSheetId="8">#REF!</definedName>
    <definedName name="PLN_1.kv." localSheetId="11">#REF!</definedName>
    <definedName name="PLN_1.kv." localSheetId="12">#REF!</definedName>
    <definedName name="PLN_1.kv." localSheetId="33">#REF!</definedName>
    <definedName name="PLN_1.kv." localSheetId="30">#REF!</definedName>
    <definedName name="PLN_1.kv." localSheetId="42">#REF!</definedName>
    <definedName name="PLN_1.kv.">#REF!</definedName>
    <definedName name="PLN_2.kv." localSheetId="34">#REF!</definedName>
    <definedName name="PLN_2.kv." localSheetId="17">#REF!</definedName>
    <definedName name="PLN_2.kv." localSheetId="20">#REF!</definedName>
    <definedName name="PLN_2.kv." localSheetId="18">#REF!</definedName>
    <definedName name="PLN_2.kv." localSheetId="13">#REF!</definedName>
    <definedName name="PLN_2.kv." localSheetId="14">#REF!</definedName>
    <definedName name="PLN_2.kv." localSheetId="29">#REF!</definedName>
    <definedName name="PLN_2.kv." localSheetId="28">#REF!</definedName>
    <definedName name="PLN_2.kv." localSheetId="22">#REF!</definedName>
    <definedName name="PLN_2.kv." localSheetId="31">#REF!</definedName>
    <definedName name="PLN_2.kv." localSheetId="45">#REF!</definedName>
    <definedName name="PLN_2.kv." localSheetId="4">#REF!</definedName>
    <definedName name="PLN_2.kv." localSheetId="5">#REF!</definedName>
    <definedName name="PLN_2.kv." localSheetId="6">#REF!</definedName>
    <definedName name="PLN_2.kv." localSheetId="7">#REF!</definedName>
    <definedName name="PLN_2.kv." localSheetId="16">#REF!</definedName>
    <definedName name="PLN_2.kv." localSheetId="15">#REF!</definedName>
    <definedName name="PLN_2.kv." localSheetId="25">#REF!</definedName>
    <definedName name="PLN_2.kv." localSheetId="24">#REF!</definedName>
    <definedName name="PLN_2.kv." localSheetId="19">#REF!</definedName>
    <definedName name="PLN_2.kv." localSheetId="43">#REF!</definedName>
    <definedName name="PLN_2.kv." localSheetId="27">#REF!</definedName>
    <definedName name="PLN_2.kv." localSheetId="26">#REF!</definedName>
    <definedName name="PLN_2.kv." localSheetId="9">#REF!</definedName>
    <definedName name="PLN_2.kv." localSheetId="10">#REF!</definedName>
    <definedName name="PLN_2.kv." localSheetId="8">#REF!</definedName>
    <definedName name="PLN_2.kv." localSheetId="11">#REF!</definedName>
    <definedName name="PLN_2.kv." localSheetId="12">#REF!</definedName>
    <definedName name="PLN_2.kv." localSheetId="33">#REF!</definedName>
    <definedName name="PLN_2.kv." localSheetId="30">#REF!</definedName>
    <definedName name="PLN_2.kv." localSheetId="42">#REF!</definedName>
    <definedName name="PLN_2.kv.">#REF!</definedName>
    <definedName name="PLN_3.kv." localSheetId="34">#REF!</definedName>
    <definedName name="PLN_3.kv." localSheetId="17">#REF!</definedName>
    <definedName name="PLN_3.kv." localSheetId="20">#REF!</definedName>
    <definedName name="PLN_3.kv." localSheetId="18">#REF!</definedName>
    <definedName name="PLN_3.kv." localSheetId="13">#REF!</definedName>
    <definedName name="PLN_3.kv." localSheetId="14">#REF!</definedName>
    <definedName name="PLN_3.kv." localSheetId="29">#REF!</definedName>
    <definedName name="PLN_3.kv." localSheetId="28">#REF!</definedName>
    <definedName name="PLN_3.kv." localSheetId="22">#REF!</definedName>
    <definedName name="PLN_3.kv." localSheetId="31">#REF!</definedName>
    <definedName name="PLN_3.kv." localSheetId="45">#REF!</definedName>
    <definedName name="PLN_3.kv." localSheetId="4">#REF!</definedName>
    <definedName name="PLN_3.kv." localSheetId="5">#REF!</definedName>
    <definedName name="PLN_3.kv." localSheetId="6">#REF!</definedName>
    <definedName name="PLN_3.kv." localSheetId="7">#REF!</definedName>
    <definedName name="PLN_3.kv." localSheetId="16">#REF!</definedName>
    <definedName name="PLN_3.kv." localSheetId="15">#REF!</definedName>
    <definedName name="PLN_3.kv." localSheetId="25">#REF!</definedName>
    <definedName name="PLN_3.kv." localSheetId="24">#REF!</definedName>
    <definedName name="PLN_3.kv." localSheetId="19">#REF!</definedName>
    <definedName name="PLN_3.kv." localSheetId="43">#REF!</definedName>
    <definedName name="PLN_3.kv." localSheetId="27">#REF!</definedName>
    <definedName name="PLN_3.kv." localSheetId="26">#REF!</definedName>
    <definedName name="PLN_3.kv." localSheetId="9">#REF!</definedName>
    <definedName name="PLN_3.kv." localSheetId="10">#REF!</definedName>
    <definedName name="PLN_3.kv." localSheetId="8">#REF!</definedName>
    <definedName name="PLN_3.kv." localSheetId="11">#REF!</definedName>
    <definedName name="PLN_3.kv." localSheetId="12">#REF!</definedName>
    <definedName name="PLN_3.kv." localSheetId="33">#REF!</definedName>
    <definedName name="PLN_3.kv." localSheetId="30">#REF!</definedName>
    <definedName name="PLN_3.kv." localSheetId="42">#REF!</definedName>
    <definedName name="PLN_3.kv.">#REF!</definedName>
    <definedName name="PLN_30.06." localSheetId="34">#REF!</definedName>
    <definedName name="PLN_30.06." localSheetId="17">#REF!</definedName>
    <definedName name="PLN_30.06." localSheetId="20">#REF!</definedName>
    <definedName name="PLN_30.06." localSheetId="18">#REF!</definedName>
    <definedName name="PLN_30.06." localSheetId="13">#REF!</definedName>
    <definedName name="PLN_30.06." localSheetId="14">#REF!</definedName>
    <definedName name="PLN_30.06." localSheetId="29">#REF!</definedName>
    <definedName name="PLN_30.06." localSheetId="28">#REF!</definedName>
    <definedName name="PLN_30.06." localSheetId="22">#REF!</definedName>
    <definedName name="PLN_30.06." localSheetId="31">#REF!</definedName>
    <definedName name="PLN_30.06." localSheetId="45">#REF!</definedName>
    <definedName name="PLN_30.06." localSheetId="4">#REF!</definedName>
    <definedName name="PLN_30.06." localSheetId="5">#REF!</definedName>
    <definedName name="PLN_30.06." localSheetId="6">#REF!</definedName>
    <definedName name="PLN_30.06." localSheetId="7">#REF!</definedName>
    <definedName name="PLN_30.06." localSheetId="16">#REF!</definedName>
    <definedName name="PLN_30.06." localSheetId="15">#REF!</definedName>
    <definedName name="PLN_30.06." localSheetId="25">#REF!</definedName>
    <definedName name="PLN_30.06." localSheetId="24">#REF!</definedName>
    <definedName name="PLN_30.06." localSheetId="19">#REF!</definedName>
    <definedName name="PLN_30.06." localSheetId="43">#REF!</definedName>
    <definedName name="PLN_30.06." localSheetId="27">#REF!</definedName>
    <definedName name="PLN_30.06." localSheetId="26">#REF!</definedName>
    <definedName name="PLN_30.06." localSheetId="9">#REF!</definedName>
    <definedName name="PLN_30.06." localSheetId="10">#REF!</definedName>
    <definedName name="PLN_30.06." localSheetId="8">#REF!</definedName>
    <definedName name="PLN_30.06." localSheetId="11">#REF!</definedName>
    <definedName name="PLN_30.06." localSheetId="12">#REF!</definedName>
    <definedName name="PLN_30.06." localSheetId="33">#REF!</definedName>
    <definedName name="PLN_30.06." localSheetId="30">#REF!</definedName>
    <definedName name="PLN_30.06." localSheetId="42">#REF!</definedName>
    <definedName name="PLN_30.06.">#REF!</definedName>
    <definedName name="PLN_30.09." localSheetId="34">#REF!</definedName>
    <definedName name="PLN_30.09." localSheetId="17">#REF!</definedName>
    <definedName name="PLN_30.09." localSheetId="20">#REF!</definedName>
    <definedName name="PLN_30.09." localSheetId="18">#REF!</definedName>
    <definedName name="PLN_30.09." localSheetId="13">#REF!</definedName>
    <definedName name="PLN_30.09." localSheetId="14">#REF!</definedName>
    <definedName name="PLN_30.09." localSheetId="29">#REF!</definedName>
    <definedName name="PLN_30.09." localSheetId="28">#REF!</definedName>
    <definedName name="PLN_30.09." localSheetId="22">#REF!</definedName>
    <definedName name="PLN_30.09." localSheetId="31">#REF!</definedName>
    <definedName name="PLN_30.09." localSheetId="45">#REF!</definedName>
    <definedName name="PLN_30.09." localSheetId="4">#REF!</definedName>
    <definedName name="PLN_30.09." localSheetId="5">#REF!</definedName>
    <definedName name="PLN_30.09." localSheetId="6">#REF!</definedName>
    <definedName name="PLN_30.09." localSheetId="7">#REF!</definedName>
    <definedName name="PLN_30.09." localSheetId="16">#REF!</definedName>
    <definedName name="PLN_30.09." localSheetId="15">#REF!</definedName>
    <definedName name="PLN_30.09." localSheetId="25">#REF!</definedName>
    <definedName name="PLN_30.09." localSheetId="24">#REF!</definedName>
    <definedName name="PLN_30.09." localSheetId="19">#REF!</definedName>
    <definedName name="PLN_30.09." localSheetId="43">#REF!</definedName>
    <definedName name="PLN_30.09." localSheetId="27">#REF!</definedName>
    <definedName name="PLN_30.09." localSheetId="26">#REF!</definedName>
    <definedName name="PLN_30.09." localSheetId="9">#REF!</definedName>
    <definedName name="PLN_30.09." localSheetId="10">#REF!</definedName>
    <definedName name="PLN_30.09." localSheetId="8">#REF!</definedName>
    <definedName name="PLN_30.09." localSheetId="11">#REF!</definedName>
    <definedName name="PLN_30.09." localSheetId="12">#REF!</definedName>
    <definedName name="PLN_30.09." localSheetId="33">#REF!</definedName>
    <definedName name="PLN_30.09." localSheetId="30">#REF!</definedName>
    <definedName name="PLN_30.09." localSheetId="42">#REF!</definedName>
    <definedName name="PLN_30.09.">#REF!</definedName>
    <definedName name="PLN_31.03." localSheetId="34">#REF!</definedName>
    <definedName name="PLN_31.03." localSheetId="17">#REF!</definedName>
    <definedName name="PLN_31.03." localSheetId="20">#REF!</definedName>
    <definedName name="PLN_31.03." localSheetId="18">#REF!</definedName>
    <definedName name="PLN_31.03." localSheetId="13">#REF!</definedName>
    <definedName name="PLN_31.03." localSheetId="14">#REF!</definedName>
    <definedName name="PLN_31.03." localSheetId="29">#REF!</definedName>
    <definedName name="PLN_31.03." localSheetId="28">#REF!</definedName>
    <definedName name="PLN_31.03." localSheetId="22">#REF!</definedName>
    <definedName name="PLN_31.03." localSheetId="31">#REF!</definedName>
    <definedName name="PLN_31.03." localSheetId="45">#REF!</definedName>
    <definedName name="PLN_31.03." localSheetId="4">#REF!</definedName>
    <definedName name="PLN_31.03." localSheetId="5">#REF!</definedName>
    <definedName name="PLN_31.03." localSheetId="6">#REF!</definedName>
    <definedName name="PLN_31.03." localSheetId="7">#REF!</definedName>
    <definedName name="PLN_31.03." localSheetId="16">#REF!</definedName>
    <definedName name="PLN_31.03." localSheetId="15">#REF!</definedName>
    <definedName name="PLN_31.03." localSheetId="25">#REF!</definedName>
    <definedName name="PLN_31.03." localSheetId="24">#REF!</definedName>
    <definedName name="PLN_31.03." localSheetId="19">#REF!</definedName>
    <definedName name="PLN_31.03." localSheetId="43">#REF!</definedName>
    <definedName name="PLN_31.03." localSheetId="27">#REF!</definedName>
    <definedName name="PLN_31.03." localSheetId="26">#REF!</definedName>
    <definedName name="PLN_31.03." localSheetId="9">#REF!</definedName>
    <definedName name="PLN_31.03." localSheetId="10">#REF!</definedName>
    <definedName name="PLN_31.03." localSheetId="8">#REF!</definedName>
    <definedName name="PLN_31.03." localSheetId="11">#REF!</definedName>
    <definedName name="PLN_31.03." localSheetId="12">#REF!</definedName>
    <definedName name="PLN_31.03." localSheetId="33">#REF!</definedName>
    <definedName name="PLN_31.03." localSheetId="30">#REF!</definedName>
    <definedName name="PLN_31.03." localSheetId="42">#REF!</definedName>
    <definedName name="PLN_31.03.">#REF!</definedName>
    <definedName name="PLN_4.kv." localSheetId="34">#REF!</definedName>
    <definedName name="PLN_4.kv." localSheetId="17">#REF!</definedName>
    <definedName name="PLN_4.kv." localSheetId="20">#REF!</definedName>
    <definedName name="PLN_4.kv." localSheetId="18">#REF!</definedName>
    <definedName name="PLN_4.kv." localSheetId="13">#REF!</definedName>
    <definedName name="PLN_4.kv." localSheetId="14">#REF!</definedName>
    <definedName name="PLN_4.kv." localSheetId="29">#REF!</definedName>
    <definedName name="PLN_4.kv." localSheetId="28">#REF!</definedName>
    <definedName name="PLN_4.kv." localSheetId="22">#REF!</definedName>
    <definedName name="PLN_4.kv." localSheetId="31">#REF!</definedName>
    <definedName name="PLN_4.kv." localSheetId="45">#REF!</definedName>
    <definedName name="PLN_4.kv." localSheetId="4">#REF!</definedName>
    <definedName name="PLN_4.kv." localSheetId="5">#REF!</definedName>
    <definedName name="PLN_4.kv." localSheetId="6">#REF!</definedName>
    <definedName name="PLN_4.kv." localSheetId="7">#REF!</definedName>
    <definedName name="PLN_4.kv." localSheetId="16">#REF!</definedName>
    <definedName name="PLN_4.kv." localSheetId="15">#REF!</definedName>
    <definedName name="PLN_4.kv." localSheetId="25">#REF!</definedName>
    <definedName name="PLN_4.kv." localSheetId="24">#REF!</definedName>
    <definedName name="PLN_4.kv." localSheetId="19">#REF!</definedName>
    <definedName name="PLN_4.kv." localSheetId="43">#REF!</definedName>
    <definedName name="PLN_4.kv." localSheetId="27">#REF!</definedName>
    <definedName name="PLN_4.kv." localSheetId="26">#REF!</definedName>
    <definedName name="PLN_4.kv." localSheetId="9">#REF!</definedName>
    <definedName name="PLN_4.kv." localSheetId="10">#REF!</definedName>
    <definedName name="PLN_4.kv." localSheetId="8">#REF!</definedName>
    <definedName name="PLN_4.kv." localSheetId="11">#REF!</definedName>
    <definedName name="PLN_4.kv." localSheetId="12">#REF!</definedName>
    <definedName name="PLN_4.kv." localSheetId="33">#REF!</definedName>
    <definedName name="PLN_4.kv." localSheetId="30">#REF!</definedName>
    <definedName name="PLN_4.kv." localSheetId="42">#REF!</definedName>
    <definedName name="PLN_4.kv.">#REF!</definedName>
    <definedName name="PLN_Primo" localSheetId="34">#REF!</definedName>
    <definedName name="PLN_Primo" localSheetId="17">#REF!</definedName>
    <definedName name="PLN_Primo" localSheetId="20">#REF!</definedName>
    <definedName name="PLN_Primo" localSheetId="18">#REF!</definedName>
    <definedName name="PLN_Primo" localSheetId="13">#REF!</definedName>
    <definedName name="PLN_Primo" localSheetId="14">#REF!</definedName>
    <definedName name="PLN_Primo" localSheetId="29">#REF!</definedName>
    <definedName name="PLN_Primo" localSheetId="28">#REF!</definedName>
    <definedName name="PLN_Primo" localSheetId="22">#REF!</definedName>
    <definedName name="PLN_Primo" localSheetId="31">#REF!</definedName>
    <definedName name="PLN_Primo" localSheetId="45">#REF!</definedName>
    <definedName name="PLN_Primo" localSheetId="4">#REF!</definedName>
    <definedName name="PLN_Primo" localSheetId="5">#REF!</definedName>
    <definedName name="PLN_Primo" localSheetId="6">#REF!</definedName>
    <definedName name="PLN_Primo" localSheetId="7">#REF!</definedName>
    <definedName name="PLN_Primo" localSheetId="16">#REF!</definedName>
    <definedName name="PLN_Primo" localSheetId="15">#REF!</definedName>
    <definedName name="PLN_Primo" localSheetId="25">#REF!</definedName>
    <definedName name="PLN_Primo" localSheetId="24">#REF!</definedName>
    <definedName name="PLN_Primo" localSheetId="19">#REF!</definedName>
    <definedName name="PLN_Primo" localSheetId="43">#REF!</definedName>
    <definedName name="PLN_Primo" localSheetId="27">#REF!</definedName>
    <definedName name="PLN_Primo" localSheetId="26">#REF!</definedName>
    <definedName name="PLN_Primo" localSheetId="9">#REF!</definedName>
    <definedName name="PLN_Primo" localSheetId="10">#REF!</definedName>
    <definedName name="PLN_Primo" localSheetId="8">#REF!</definedName>
    <definedName name="PLN_Primo" localSheetId="11">#REF!</definedName>
    <definedName name="PLN_Primo" localSheetId="12">#REF!</definedName>
    <definedName name="PLN_Primo" localSheetId="33">#REF!</definedName>
    <definedName name="PLN_Primo" localSheetId="30">#REF!</definedName>
    <definedName name="PLN_Primo" localSheetId="42">#REF!</definedName>
    <definedName name="PLN_Primo">#REF!</definedName>
    <definedName name="PLN_Ultimo" localSheetId="34">#REF!</definedName>
    <definedName name="PLN_Ultimo" localSheetId="17">#REF!</definedName>
    <definedName name="PLN_Ultimo" localSheetId="20">#REF!</definedName>
    <definedName name="PLN_Ultimo" localSheetId="18">#REF!</definedName>
    <definedName name="PLN_Ultimo" localSheetId="13">#REF!</definedName>
    <definedName name="PLN_Ultimo" localSheetId="14">#REF!</definedName>
    <definedName name="PLN_Ultimo" localSheetId="29">#REF!</definedName>
    <definedName name="PLN_Ultimo" localSheetId="28">#REF!</definedName>
    <definedName name="PLN_Ultimo" localSheetId="22">#REF!</definedName>
    <definedName name="PLN_Ultimo" localSheetId="31">#REF!</definedName>
    <definedName name="PLN_Ultimo" localSheetId="45">#REF!</definedName>
    <definedName name="PLN_Ultimo" localSheetId="4">#REF!</definedName>
    <definedName name="PLN_Ultimo" localSheetId="5">#REF!</definedName>
    <definedName name="PLN_Ultimo" localSheetId="6">#REF!</definedName>
    <definedName name="PLN_Ultimo" localSheetId="7">#REF!</definedName>
    <definedName name="PLN_Ultimo" localSheetId="16">#REF!</definedName>
    <definedName name="PLN_Ultimo" localSheetId="15">#REF!</definedName>
    <definedName name="PLN_Ultimo" localSheetId="25">#REF!</definedName>
    <definedName name="PLN_Ultimo" localSheetId="24">#REF!</definedName>
    <definedName name="PLN_Ultimo" localSheetId="19">#REF!</definedName>
    <definedName name="PLN_Ultimo" localSheetId="43">#REF!</definedName>
    <definedName name="PLN_Ultimo" localSheetId="27">#REF!</definedName>
    <definedName name="PLN_Ultimo" localSheetId="26">#REF!</definedName>
    <definedName name="PLN_Ultimo" localSheetId="9">#REF!</definedName>
    <definedName name="PLN_Ultimo" localSheetId="10">#REF!</definedName>
    <definedName name="PLN_Ultimo" localSheetId="8">#REF!</definedName>
    <definedName name="PLN_Ultimo" localSheetId="11">#REF!</definedName>
    <definedName name="PLN_Ultimo" localSheetId="12">#REF!</definedName>
    <definedName name="PLN_Ultimo" localSheetId="33">#REF!</definedName>
    <definedName name="PLN_Ultimo" localSheetId="30">#REF!</definedName>
    <definedName name="PLN_Ultimo" localSheetId="42">#REF!</definedName>
    <definedName name="PLN_Ultimo">#REF!</definedName>
    <definedName name="PlnLastYear" localSheetId="34">[38]Valutakurser!$E$9</definedName>
    <definedName name="PlnLastYear" localSheetId="29">[38]Valutakurser!$E$9</definedName>
    <definedName name="PlnLastYear" localSheetId="28">[38]Valutakurser!$E$9</definedName>
    <definedName name="PlnLastYear" localSheetId="31">[38]Valutakurser!$E$9</definedName>
    <definedName name="PlnLastYear" localSheetId="45">[39]Valutakurser!$E$9</definedName>
    <definedName name="PlnLastYear" localSheetId="25">[38]Valutakurser!$E$9</definedName>
    <definedName name="PlnLastYear" localSheetId="24">[38]Valutakurser!$E$9</definedName>
    <definedName name="PlnLastYear" localSheetId="43">[40]Valutakurser!$E$9</definedName>
    <definedName name="PlnLastYear" localSheetId="27">[38]Valutakurser!$E$9</definedName>
    <definedName name="PlnLastYear" localSheetId="26">[38]Valutakurser!$E$9</definedName>
    <definedName name="PlnLastYear" localSheetId="9">[41]Valutakurser!$E$9</definedName>
    <definedName name="PlnLastYear" localSheetId="10">[41]Valutakurser!$E$9</definedName>
    <definedName name="PlnLastYear" localSheetId="8">[42]Valutakurser!$E$9</definedName>
    <definedName name="PlnLastYear" localSheetId="30">[38]Valutakurser!$E$9</definedName>
    <definedName name="PlnLastYear" localSheetId="42">[38]Valutakurser!$E$9</definedName>
    <definedName name="PlnLastYear">[43]Valutakurser!$E$9</definedName>
    <definedName name="Plot" localSheetId="34">OFFSET([20]Chart!$AB$11,1,0,COUNTA([20]Chart!$AB$11:$AB$38)-1,1)</definedName>
    <definedName name="Plot" localSheetId="29">OFFSET([21]Chart!$AB$11,1,0,COUNTA([21]Chart!$AB$11:$AB$38)-1,1)</definedName>
    <definedName name="Plot" localSheetId="28">OFFSET([21]Chart!$AB$11,1,0,COUNTA([21]Chart!$AB$11:$AB$38)-1,1)</definedName>
    <definedName name="Plot" localSheetId="31">OFFSET([21]Chart!$AB$11,1,0,COUNTA([21]Chart!$AB$11:$AB$38)-1,1)</definedName>
    <definedName name="Plot" localSheetId="45">OFFSET([22]Chart!$AB$11,1,0,COUNTA([22]Chart!$AB$11:$AB$38)-1,1)</definedName>
    <definedName name="Plot" localSheetId="25">OFFSET([21]Chart!$AB$11,1,0,COUNTA([21]Chart!$AB$11:$AB$38)-1,1)</definedName>
    <definedName name="Plot" localSheetId="24">OFFSET([21]Chart!$AB$11,1,0,COUNTA([21]Chart!$AB$11:$AB$38)-1,1)</definedName>
    <definedName name="Plot" localSheetId="43">OFFSET([21]Chart!$AB$11,1,0,COUNTA([21]Chart!$AB$11:$AB$38)-1,1)</definedName>
    <definedName name="Plot" localSheetId="27">OFFSET([21]Chart!$AB$11,1,0,COUNTA([21]Chart!$AB$11:$AB$38)-1,1)</definedName>
    <definedName name="Plot" localSheetId="26">OFFSET([21]Chart!$AB$11,1,0,COUNTA([21]Chart!$AB$11:$AB$38)-1,1)</definedName>
    <definedName name="Plot" localSheetId="9">OFFSET([23]Chart!$AB$11,1,0,COUNTA([23]Chart!$AB$11:$AB$38)-1,1)</definedName>
    <definedName name="Plot" localSheetId="10">OFFSET([23]Chart!$AB$11,1,0,COUNTA([23]Chart!$AB$11:$AB$38)-1,1)</definedName>
    <definedName name="Plot" localSheetId="8">OFFSET([24]Chart!$AB$11,1,0,COUNTA([24]Chart!$AB$11:$AB$38)-1,1)</definedName>
    <definedName name="Plot" localSheetId="30">OFFSET([21]Chart!$AB$11,1,0,COUNTA([21]Chart!$AB$11:$AB$38)-1,1)</definedName>
    <definedName name="Plot" localSheetId="42">OFFSET([20]Chart!$AB$11,1,0,COUNTA([20]Chart!$AB$11:$AB$38)-1,1)</definedName>
    <definedName name="Plot">OFFSET([25]Chart!$AB$11,1,0,COUNTA([25]Chart!$AB$11:$AB$38)-1,1)</definedName>
    <definedName name="_xlnm.Print_Area" localSheetId="34">' LTV  '!$A$1:$K$57</definedName>
    <definedName name="_xlnm.Print_Area" localSheetId="17">'A&amp;WM cover '!$A$1:$N$68</definedName>
    <definedName name="_xlnm.Print_Area" localSheetId="20">AuM!$A$1:$N$55</definedName>
    <definedName name="_xlnm.Print_Area" localSheetId="18">'AWM Total, AM &amp; PB'!$A$1:$K$56</definedName>
    <definedName name="_xlnm.Print_Area" localSheetId="13">'BB cover '!$A$1:$M$81</definedName>
    <definedName name="_xlnm.Print_Area" localSheetId="14">'BB Total and Spec'!$A$1:$K$64</definedName>
    <definedName name="_xlnm.Print_Area" localSheetId="46">'Contacts and financial calendar'!$A$1:$F$58</definedName>
    <definedName name="_xlnm.Print_Area" localSheetId="1">'Contents '!$A$1:$D$58</definedName>
    <definedName name="_xlnm.Print_Area" localSheetId="29">'Credit portfolio by BA Q122'!$A$1:$J$69</definedName>
    <definedName name="_xlnm.Print_Area" localSheetId="28">'Credit portfolio by BA Q222 '!$A$1:$H$68</definedName>
    <definedName name="_xlnm.Print_Area" localSheetId="0">'Factbook Q2 2022'!$A$1:$O$50</definedName>
    <definedName name="_xlnm.Print_Area" localSheetId="21">'GF cover'!$A$1:$L$57</definedName>
    <definedName name="_xlnm.Print_Area" localSheetId="22">'Group functions'!$A$1:$I$58</definedName>
    <definedName name="_xlnm.Print_Area" localSheetId="31">'Impaired loans '!$A$1:$H$114</definedName>
    <definedName name="_xlnm.Print_Area" localSheetId="45">'Info - Macroeconomic data   '!$A$1:$H$207</definedName>
    <definedName name="_xlnm.Print_Area" localSheetId="40">IRB!$A$1:$F$57</definedName>
    <definedName name="_xlnm.Print_Area" localSheetId="4">'Key financial figures'!$A$1:$K$58</definedName>
    <definedName name="_xlnm.Print_Area" localSheetId="5">'Key financial figures 2'!$A$1:$K$55</definedName>
    <definedName name="_xlnm.Print_Area" localSheetId="6">'Key financial figures 3'!$A$1:$O$55</definedName>
    <definedName name="_xlnm.Print_Area" localSheetId="7">'Key financial figures 4'!$A$1:$O$55</definedName>
    <definedName name="_xlnm.Print_Area" localSheetId="3">'Key financials cover'!$A$1:$M$57</definedName>
    <definedName name="_xlnm.Print_Area" localSheetId="16">'LC&amp;I Total'!$A$1:$I$68</definedName>
    <definedName name="_xlnm.Print_Area" localSheetId="15">'LCI cover'!$A$1:$M$62</definedName>
    <definedName name="_xlnm.Print_Area" localSheetId="25">'Lending by country &amp; industry'!$A$1:$H$119</definedName>
    <definedName name="_xlnm.Print_Area" localSheetId="24">'Lending by segment 6yrs'!$A$1:$H$57</definedName>
    <definedName name="_xlnm.Print_Area" localSheetId="19">'Life &amp; Pension'!$A$1:$I$67</definedName>
    <definedName name="_xlnm.Print_Area" localSheetId="43">Liquidity!$A$1:$BA$62</definedName>
    <definedName name="_xlnm.Print_Area" localSheetId="32">'Loan losses, impaired, past due'!$A$1:$N$53</definedName>
    <definedName name="_xlnm.Print_Area" localSheetId="27">'Loans and impairment Q1'!$A$1:$L$60</definedName>
    <definedName name="_xlnm.Print_Area" localSheetId="26">'Loans and impairment Q2'!$A$1:$K$59</definedName>
    <definedName name="_xlnm.Print_Area" localSheetId="44">'Macro start'!$A$1:$M$50</definedName>
    <definedName name="_xlnm.Print_Area" localSheetId="38">'Market risk'!$A$1:$G$57</definedName>
    <definedName name="_xlnm.Print_Area" localSheetId="9">'NCI, Expenses'!$A$1:$Q$53</definedName>
    <definedName name="_xlnm.Print_Area" localSheetId="10">'Net loan losses'!$A$1:$R$56</definedName>
    <definedName name="_xlnm.Print_Area" localSheetId="8">'NII chg'!$A$1:$H$68</definedName>
    <definedName name="_xlnm.Print_Area" localSheetId="2">'Nordea overview'!$A$1:$G$54</definedName>
    <definedName name="_xlnm.Print_Area" localSheetId="39">'Own funds'!$A$1:$J$57</definedName>
    <definedName name="_xlnm.Print_Area" localSheetId="35">'Own funds &amp; Ratios'!$A$1:$J$65</definedName>
    <definedName name="_xlnm.Print_Area" localSheetId="11">'PeB cover'!$A$1:$M$57</definedName>
    <definedName name="_xlnm.Print_Area" localSheetId="12">'PeB Total &amp; Spec'!$A$1:$K$79</definedName>
    <definedName name="_xlnm.Print_Area" localSheetId="33">'Rating, Market risk'!$A$1:$I$58</definedName>
    <definedName name="_xlnm.Print_Area" localSheetId="41">'REA - legal'!$A$1:$J$57</definedName>
    <definedName name="_xlnm.Print_Area" localSheetId="36">'REA &amp; Risk weights'!$A$1:$J$64</definedName>
    <definedName name="_xlnm.Print_Area" localSheetId="37">Requirement!$A$1:$G$57</definedName>
    <definedName name="_xlnm.Print_Area" localSheetId="23">'Risk, liquidity, capital cover '!$A$1:$M$65</definedName>
    <definedName name="_xlnm.Print_Area" localSheetId="30">'Shipping offshore oil services'!$A$1:$T$56</definedName>
    <definedName name="_xlnm.Print_Area" localSheetId="42">'Short-term Funding '!$A$1:$D$59</definedName>
    <definedName name="Privatebanking" localSheetId="34">#REF!</definedName>
    <definedName name="Privatebanking" localSheetId="17">#REF!</definedName>
    <definedName name="Privatebanking" localSheetId="20">#REF!</definedName>
    <definedName name="Privatebanking" localSheetId="18">#REF!</definedName>
    <definedName name="Privatebanking" localSheetId="13">#REF!</definedName>
    <definedName name="Privatebanking" localSheetId="14">#REF!</definedName>
    <definedName name="Privatebanking" localSheetId="29">#REF!</definedName>
    <definedName name="Privatebanking" localSheetId="28">#REF!</definedName>
    <definedName name="Privatebanking" localSheetId="22">#REF!</definedName>
    <definedName name="Privatebanking" localSheetId="31">#REF!</definedName>
    <definedName name="Privatebanking" localSheetId="45">#REF!</definedName>
    <definedName name="Privatebanking" localSheetId="4">#REF!</definedName>
    <definedName name="Privatebanking" localSheetId="5">#REF!</definedName>
    <definedName name="Privatebanking" localSheetId="6">#REF!</definedName>
    <definedName name="Privatebanking" localSheetId="7">#REF!</definedName>
    <definedName name="Privatebanking" localSheetId="16">#REF!</definedName>
    <definedName name="Privatebanking" localSheetId="15">#REF!</definedName>
    <definedName name="Privatebanking" localSheetId="25">#REF!</definedName>
    <definedName name="Privatebanking" localSheetId="24">#REF!</definedName>
    <definedName name="Privatebanking" localSheetId="19">#REF!</definedName>
    <definedName name="Privatebanking" localSheetId="43">#REF!</definedName>
    <definedName name="Privatebanking" localSheetId="27">#REF!</definedName>
    <definedName name="Privatebanking" localSheetId="26">#REF!</definedName>
    <definedName name="Privatebanking" localSheetId="9">#REF!</definedName>
    <definedName name="Privatebanking" localSheetId="10">#REF!</definedName>
    <definedName name="Privatebanking" localSheetId="8">#REF!</definedName>
    <definedName name="Privatebanking" localSheetId="11">#REF!</definedName>
    <definedName name="Privatebanking" localSheetId="12">#REF!</definedName>
    <definedName name="Privatebanking" localSheetId="33">#REF!</definedName>
    <definedName name="Privatebanking" localSheetId="30">#REF!</definedName>
    <definedName name="Privatebanking" localSheetId="42">#REF!</definedName>
    <definedName name="Privatebanking">#REF!</definedName>
    <definedName name="prob.loans" localSheetId="34">#REF!</definedName>
    <definedName name="prob.loans" localSheetId="17">#REF!</definedName>
    <definedName name="prob.loans" localSheetId="20">#REF!</definedName>
    <definedName name="prob.loans" localSheetId="18">#REF!</definedName>
    <definedName name="prob.loans" localSheetId="13">#REF!</definedName>
    <definedName name="prob.loans" localSheetId="14">#REF!</definedName>
    <definedName name="prob.loans" localSheetId="29">#REF!</definedName>
    <definedName name="prob.loans" localSheetId="28">#REF!</definedName>
    <definedName name="prob.loans" localSheetId="22">#REF!</definedName>
    <definedName name="prob.loans" localSheetId="31">#REF!</definedName>
    <definedName name="prob.loans" localSheetId="45">#REF!</definedName>
    <definedName name="prob.loans" localSheetId="4">#REF!</definedName>
    <definedName name="prob.loans" localSheetId="5">#REF!</definedName>
    <definedName name="prob.loans" localSheetId="6">#REF!</definedName>
    <definedName name="prob.loans" localSheetId="7">#REF!</definedName>
    <definedName name="prob.loans" localSheetId="16">#REF!</definedName>
    <definedName name="prob.loans" localSheetId="15">#REF!</definedName>
    <definedName name="prob.loans" localSheetId="25">#REF!</definedName>
    <definedName name="prob.loans" localSheetId="24">#REF!</definedName>
    <definedName name="prob.loans" localSheetId="19">#REF!</definedName>
    <definedName name="prob.loans" localSheetId="43">#REF!</definedName>
    <definedName name="prob.loans" localSheetId="27">#REF!</definedName>
    <definedName name="prob.loans" localSheetId="26">#REF!</definedName>
    <definedName name="prob.loans" localSheetId="9">#REF!</definedName>
    <definedName name="prob.loans" localSheetId="10">#REF!</definedName>
    <definedName name="prob.loans" localSheetId="8">#REF!</definedName>
    <definedName name="prob.loans" localSheetId="11">#REF!</definedName>
    <definedName name="prob.loans" localSheetId="12">#REF!</definedName>
    <definedName name="prob.loans" localSheetId="33">#REF!</definedName>
    <definedName name="prob.loans" localSheetId="30">#REF!</definedName>
    <definedName name="prob.loans" localSheetId="42">#REF!</definedName>
    <definedName name="prob.loans">#REF!</definedName>
    <definedName name="prod" localSheetId="34">#REF!</definedName>
    <definedName name="prod" localSheetId="17">#REF!</definedName>
    <definedName name="prod" localSheetId="20">#REF!</definedName>
    <definedName name="prod" localSheetId="18">#REF!</definedName>
    <definedName name="prod" localSheetId="13">#REF!</definedName>
    <definedName name="prod" localSheetId="14">#REF!</definedName>
    <definedName name="prod" localSheetId="29">#REF!</definedName>
    <definedName name="prod" localSheetId="28">#REF!</definedName>
    <definedName name="prod" localSheetId="22">#REF!</definedName>
    <definedName name="prod" localSheetId="31">#REF!</definedName>
    <definedName name="prod" localSheetId="45">#REF!</definedName>
    <definedName name="prod" localSheetId="4">#REF!</definedName>
    <definedName name="prod" localSheetId="5">#REF!</definedName>
    <definedName name="prod" localSheetId="6">#REF!</definedName>
    <definedName name="prod" localSheetId="7">#REF!</definedName>
    <definedName name="prod" localSheetId="16">#REF!</definedName>
    <definedName name="prod" localSheetId="15">#REF!</definedName>
    <definedName name="prod" localSheetId="25">#REF!</definedName>
    <definedName name="prod" localSheetId="24">#REF!</definedName>
    <definedName name="prod" localSheetId="19">#REF!</definedName>
    <definedName name="prod" localSheetId="43">#REF!</definedName>
    <definedName name="prod" localSheetId="27">#REF!</definedName>
    <definedName name="prod" localSheetId="26">#REF!</definedName>
    <definedName name="prod" localSheetId="9">#REF!</definedName>
    <definedName name="prod" localSheetId="10">#REF!</definedName>
    <definedName name="prod" localSheetId="8">#REF!</definedName>
    <definedName name="prod" localSheetId="11">#REF!</definedName>
    <definedName name="prod" localSheetId="12">#REF!</definedName>
    <definedName name="prod" localSheetId="33">#REF!</definedName>
    <definedName name="prod" localSheetId="30">#REF!</definedName>
    <definedName name="prod" localSheetId="42">#REF!</definedName>
    <definedName name="prod">#REF!</definedName>
    <definedName name="prod_group" localSheetId="34">#REF!</definedName>
    <definedName name="prod_group" localSheetId="17">#REF!</definedName>
    <definedName name="prod_group" localSheetId="20">#REF!</definedName>
    <definedName name="prod_group" localSheetId="18">#REF!</definedName>
    <definedName name="prod_group" localSheetId="13">#REF!</definedName>
    <definedName name="prod_group" localSheetId="14">#REF!</definedName>
    <definedName name="prod_group" localSheetId="29">#REF!</definedName>
    <definedName name="prod_group" localSheetId="28">#REF!</definedName>
    <definedName name="prod_group" localSheetId="22">#REF!</definedName>
    <definedName name="prod_group" localSheetId="31">#REF!</definedName>
    <definedName name="prod_group" localSheetId="45">#REF!</definedName>
    <definedName name="prod_group" localSheetId="4">#REF!</definedName>
    <definedName name="prod_group" localSheetId="5">#REF!</definedName>
    <definedName name="prod_group" localSheetId="6">#REF!</definedName>
    <definedName name="prod_group" localSheetId="7">#REF!</definedName>
    <definedName name="prod_group" localSheetId="16">#REF!</definedName>
    <definedName name="prod_group" localSheetId="15">#REF!</definedName>
    <definedName name="prod_group" localSheetId="25">#REF!</definedName>
    <definedName name="prod_group" localSheetId="24">#REF!</definedName>
    <definedName name="prod_group" localSheetId="19">#REF!</definedName>
    <definedName name="prod_group" localSheetId="43">#REF!</definedName>
    <definedName name="prod_group" localSheetId="27">#REF!</definedName>
    <definedName name="prod_group" localSheetId="26">#REF!</definedName>
    <definedName name="prod_group" localSheetId="9">#REF!</definedName>
    <definedName name="prod_group" localSheetId="10">#REF!</definedName>
    <definedName name="prod_group" localSheetId="8">#REF!</definedName>
    <definedName name="prod_group" localSheetId="11">#REF!</definedName>
    <definedName name="prod_group" localSheetId="12">#REF!</definedName>
    <definedName name="prod_group" localSheetId="33">#REF!</definedName>
    <definedName name="prod_group" localSheetId="30">#REF!</definedName>
    <definedName name="prod_group" localSheetId="42">#REF!</definedName>
    <definedName name="prod_group">#REF!</definedName>
    <definedName name="Property" localSheetId="34">#REF!</definedName>
    <definedName name="Property" localSheetId="17">#REF!</definedName>
    <definedName name="Property" localSheetId="20">#REF!</definedName>
    <definedName name="Property" localSheetId="18">#REF!</definedName>
    <definedName name="Property" localSheetId="13">#REF!</definedName>
    <definedName name="Property" localSheetId="14">#REF!</definedName>
    <definedName name="Property" localSheetId="29">#REF!</definedName>
    <definedName name="Property" localSheetId="28">#REF!</definedName>
    <definedName name="Property" localSheetId="22">#REF!</definedName>
    <definedName name="Property" localSheetId="31">#REF!</definedName>
    <definedName name="Property" localSheetId="45">#REF!</definedName>
    <definedName name="Property" localSheetId="4">#REF!</definedName>
    <definedName name="Property" localSheetId="5">#REF!</definedName>
    <definedName name="Property" localSheetId="6">#REF!</definedName>
    <definedName name="Property" localSheetId="7">#REF!</definedName>
    <definedName name="Property" localSheetId="16">#REF!</definedName>
    <definedName name="Property" localSheetId="15">#REF!</definedName>
    <definedName name="Property" localSheetId="25">#REF!</definedName>
    <definedName name="Property" localSheetId="24">#REF!</definedName>
    <definedName name="Property" localSheetId="19">#REF!</definedName>
    <definedName name="Property" localSheetId="43">#REF!</definedName>
    <definedName name="Property" localSheetId="27">#REF!</definedName>
    <definedName name="Property" localSheetId="26">#REF!</definedName>
    <definedName name="Property" localSheetId="9">#REF!</definedName>
    <definedName name="Property" localSheetId="10">#REF!</definedName>
    <definedName name="Property" localSheetId="8">#REF!</definedName>
    <definedName name="Property" localSheetId="11">#REF!</definedName>
    <definedName name="Property" localSheetId="12">#REF!</definedName>
    <definedName name="Property" localSheetId="33">#REF!</definedName>
    <definedName name="Property" localSheetId="30">#REF!</definedName>
    <definedName name="Property" localSheetId="42">#REF!</definedName>
    <definedName name="Property">#REF!</definedName>
    <definedName name="q" localSheetId="34" hidden="1">{"5 * utfall + budget",#N/A,FALSE,"T-0298";"5 * bolag",#N/A,FALSE,"T-0298";"Unibank, utfall alla",#N/A,FALSE,"T-0298";#N/A,#N/A,FALSE,"Koncernskulder";#N/A,#N/A,FALSE,"Koncernfakturering"}</definedName>
    <definedName name="q" localSheetId="17" hidden="1">{"5 * utfall + budget",#N/A,FALSE,"T-0298";"5 * bolag",#N/A,FALSE,"T-0298";"Unibank, utfall alla",#N/A,FALSE,"T-0298";#N/A,#N/A,FALSE,"Koncernskulder";#N/A,#N/A,FALSE,"Koncernfakturering"}</definedName>
    <definedName name="q" localSheetId="20" hidden="1">{"5 * utfall + budget",#N/A,FALSE,"T-0298";"5 * bolag",#N/A,FALSE,"T-0298";"Unibank, utfall alla",#N/A,FALSE,"T-0298";#N/A,#N/A,FALSE,"Koncernskulder";#N/A,#N/A,FALSE,"Koncernfakturering"}</definedName>
    <definedName name="q" localSheetId="18" hidden="1">{"5 * utfall + budget",#N/A,FALSE,"T-0298";"5 * bolag",#N/A,FALSE,"T-0298";"Unibank, utfall alla",#N/A,FALSE,"T-0298";#N/A,#N/A,FALSE,"Koncernskulder";#N/A,#N/A,FALSE,"Koncernfakturering"}</definedName>
    <definedName name="q" localSheetId="13" hidden="1">{"5 * utfall + budget",#N/A,FALSE,"T-0298";"5 * bolag",#N/A,FALSE,"T-0298";"Unibank, utfall alla",#N/A,FALSE,"T-0298";#N/A,#N/A,FALSE,"Koncernskulder";#N/A,#N/A,FALSE,"Koncernfakturering"}</definedName>
    <definedName name="q" localSheetId="14" hidden="1">{"5 * utfall + budget",#N/A,FALSE,"T-0298";"5 * bolag",#N/A,FALSE,"T-0298";"Unibank, utfall alla",#N/A,FALSE,"T-0298";#N/A,#N/A,FALSE,"Koncernskulder";#N/A,#N/A,FALSE,"Koncernfakturering"}</definedName>
    <definedName name="q" localSheetId="1" hidden="1">{"5 * utfall + budget",#N/A,FALSE,"T-0298";"5 * bolag",#N/A,FALSE,"T-0298";"Unibank, utfall alla",#N/A,FALSE,"T-0298";#N/A,#N/A,FALSE,"Koncernskulder";#N/A,#N/A,FALSE,"Koncernfakturering"}</definedName>
    <definedName name="q" localSheetId="29" hidden="1">{"5 * utfall + budget",#N/A,FALSE,"T-0298";"5 * bolag",#N/A,FALSE,"T-0298";"Unibank, utfall alla",#N/A,FALSE,"T-0298";#N/A,#N/A,FALSE,"Koncernskulder";#N/A,#N/A,FALSE,"Koncernfakturering"}</definedName>
    <definedName name="q" localSheetId="28" hidden="1">{"5 * utfall + budget",#N/A,FALSE,"T-0298";"5 * bolag",#N/A,FALSE,"T-0298";"Unibank, utfall alla",#N/A,FALSE,"T-0298";#N/A,#N/A,FALSE,"Koncernskulder";#N/A,#N/A,FALSE,"Koncernfakturering"}</definedName>
    <definedName name="q" localSheetId="22" hidden="1">{"5 * utfall + budget",#N/A,FALSE,"T-0298";"5 * bolag",#N/A,FALSE,"T-0298";"Unibank, utfall alla",#N/A,FALSE,"T-0298";#N/A,#N/A,FALSE,"Koncernskulder";#N/A,#N/A,FALSE,"Koncernfakturering"}</definedName>
    <definedName name="q" localSheetId="31" hidden="1">{"5 * utfall + budget",#N/A,FALSE,"T-0298";"5 * bolag",#N/A,FALSE,"T-0298";"Unibank, utfall alla",#N/A,FALSE,"T-0298";#N/A,#N/A,FALSE,"Koncernskulder";#N/A,#N/A,FALSE,"Koncernfakturering"}</definedName>
    <definedName name="q" localSheetId="45" hidden="1">{"5 * utfall + budget",#N/A,FALSE,"T-0298";"5 * bolag",#N/A,FALSE,"T-0298";"Unibank, utfall alla",#N/A,FALSE,"T-0298";#N/A,#N/A,FALSE,"Koncernskulder";#N/A,#N/A,FALSE,"Koncernfakturering"}</definedName>
    <definedName name="q" localSheetId="40" hidden="1">{"5 * utfall + budget",#N/A,FALSE,"T-0298";"5 * bolag",#N/A,FALSE,"T-0298";"Unibank, utfall alla",#N/A,FALSE,"T-0298";#N/A,#N/A,FALSE,"Koncernskulder";#N/A,#N/A,FALSE,"Koncernfakturering"}</definedName>
    <definedName name="q" localSheetId="4" hidden="1">{"5 * utfall + budget",#N/A,FALSE,"T-0298";"5 * bolag",#N/A,FALSE,"T-0298";"Unibank, utfall alla",#N/A,FALSE,"T-0298";#N/A,#N/A,FALSE,"Koncernskulder";#N/A,#N/A,FALSE,"Koncernfakturering"}</definedName>
    <definedName name="q" localSheetId="5"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16" hidden="1">{"5 * utfall + budget",#N/A,FALSE,"T-0298";"5 * bolag",#N/A,FALSE,"T-0298";"Unibank, utfall alla",#N/A,FALSE,"T-0298";#N/A,#N/A,FALSE,"Koncernskulder";#N/A,#N/A,FALSE,"Koncernfakturering"}</definedName>
    <definedName name="q" localSheetId="15" hidden="1">{"5 * utfall + budget",#N/A,FALSE,"T-0298";"5 * bolag",#N/A,FALSE,"T-0298";"Unibank, utfall alla",#N/A,FALSE,"T-0298";#N/A,#N/A,FALSE,"Koncernskulder";#N/A,#N/A,FALSE,"Koncernfakturering"}</definedName>
    <definedName name="q" localSheetId="25" hidden="1">{"5 * utfall + budget",#N/A,FALSE,"T-0298";"5 * bolag",#N/A,FALSE,"T-0298";"Unibank, utfall alla",#N/A,FALSE,"T-0298";#N/A,#N/A,FALSE,"Koncernskulder";#N/A,#N/A,FALSE,"Koncernfakturering"}</definedName>
    <definedName name="q" localSheetId="24" hidden="1">{"5 * utfall + budget",#N/A,FALSE,"T-0298";"5 * bolag",#N/A,FALSE,"T-0298";"Unibank, utfall alla",#N/A,FALSE,"T-0298";#N/A,#N/A,FALSE,"Koncernskulder";#N/A,#N/A,FALSE,"Koncernfakturering"}</definedName>
    <definedName name="q" localSheetId="19" hidden="1">{"5 * utfall + budget",#N/A,FALSE,"T-0298";"5 * bolag",#N/A,FALSE,"T-0298";"Unibank, utfall alla",#N/A,FALSE,"T-0298";#N/A,#N/A,FALSE,"Koncernskulder";#N/A,#N/A,FALSE,"Koncernfakturering"}</definedName>
    <definedName name="q" localSheetId="43" hidden="1">{"5 * utfall + budget",#N/A,FALSE,"T-0298";"5 * bolag",#N/A,FALSE,"T-0298";"Unibank, utfall alla",#N/A,FALSE,"T-0298";#N/A,#N/A,FALSE,"Koncernskulder";#N/A,#N/A,FALSE,"Koncernfakturering"}</definedName>
    <definedName name="q" localSheetId="27" hidden="1">{"5 * utfall + budget",#N/A,FALSE,"T-0298";"5 * bolag",#N/A,FALSE,"T-0298";"Unibank, utfall alla",#N/A,FALSE,"T-0298";#N/A,#N/A,FALSE,"Koncernskulder";#N/A,#N/A,FALSE,"Koncernfakturering"}</definedName>
    <definedName name="q" localSheetId="26" hidden="1">{"5 * utfall + budget",#N/A,FALSE,"T-0298";"5 * bolag",#N/A,FALSE,"T-0298";"Unibank, utfall alla",#N/A,FALSE,"T-0298";#N/A,#N/A,FALSE,"Koncernskulder";#N/A,#N/A,FALSE,"Koncernfakturering"}</definedName>
    <definedName name="q" localSheetId="38" hidden="1">{"5 * utfall + budget",#N/A,FALSE,"T-0298";"5 * bolag",#N/A,FALSE,"T-0298";"Unibank, utfall alla",#N/A,FALSE,"T-0298";#N/A,#N/A,FALSE,"Koncernskulder";#N/A,#N/A,FALSE,"Koncernfakturering"}</definedName>
    <definedName name="q" localSheetId="9" hidden="1">{"5 * utfall + budget",#N/A,FALSE,"T-0298";"5 * bolag",#N/A,FALSE,"T-0298";"Unibank, utfall alla",#N/A,FALSE,"T-0298";#N/A,#N/A,FALSE,"Koncernskulder";#N/A,#N/A,FALSE,"Koncernfakturering"}</definedName>
    <definedName name="q" localSheetId="10" hidden="1">{"5 * utfall + budget",#N/A,FALSE,"T-0298";"5 * bolag",#N/A,FALSE,"T-0298";"Unibank, utfall alla",#N/A,FALSE,"T-0298";#N/A,#N/A,FALSE,"Koncernskulder";#N/A,#N/A,FALSE,"Koncernfakturering"}</definedName>
    <definedName name="q" localSheetId="8" hidden="1">{"5 * utfall + budget",#N/A,FALSE,"T-0298";"5 * bolag",#N/A,FALSE,"T-0298";"Unibank, utfall alla",#N/A,FALSE,"T-0298";#N/A,#N/A,FALSE,"Koncernskulder";#N/A,#N/A,FALSE,"Koncernfakturering"}</definedName>
    <definedName name="q" localSheetId="39" hidden="1">{"5 * utfall + budget",#N/A,FALSE,"T-0298";"5 * bolag",#N/A,FALSE,"T-0298";"Unibank, utfall alla",#N/A,FALSE,"T-0298";#N/A,#N/A,FALSE,"Koncernskulder";#N/A,#N/A,FALSE,"Koncernfakturering"}</definedName>
    <definedName name="q" localSheetId="35" hidden="1">{"5 * utfall + budget",#N/A,FALSE,"T-0298";"5 * bolag",#N/A,FALSE,"T-0298";"Unibank, utfall alla",#N/A,FALSE,"T-0298";#N/A,#N/A,FALSE,"Koncernskulder";#N/A,#N/A,FALSE,"Koncernfakturering"}</definedName>
    <definedName name="q" localSheetId="11" hidden="1">{"5 * utfall + budget",#N/A,FALSE,"T-0298";"5 * bolag",#N/A,FALSE,"T-0298";"Unibank, utfall alla",#N/A,FALSE,"T-0298";#N/A,#N/A,FALSE,"Koncernskulder";#N/A,#N/A,FALSE,"Koncernfakturering"}</definedName>
    <definedName name="q" localSheetId="12" hidden="1">{"5 * utfall + budget",#N/A,FALSE,"T-0298";"5 * bolag",#N/A,FALSE,"T-0298";"Unibank, utfall alla",#N/A,FALSE,"T-0298";#N/A,#N/A,FALSE,"Koncernskulder";#N/A,#N/A,FALSE,"Koncernfakturering"}</definedName>
    <definedName name="q" localSheetId="33" hidden="1">{"5 * utfall + budget",#N/A,FALSE,"T-0298";"5 * bolag",#N/A,FALSE,"T-0298";"Unibank, utfall alla",#N/A,FALSE,"T-0298";#N/A,#N/A,FALSE,"Koncernskulder";#N/A,#N/A,FALSE,"Koncernfakturering"}</definedName>
    <definedName name="q" localSheetId="41" hidden="1">{"5 * utfall + budget",#N/A,FALSE,"T-0298";"5 * bolag",#N/A,FALSE,"T-0298";"Unibank, utfall alla",#N/A,FALSE,"T-0298";#N/A,#N/A,FALSE,"Koncernskulder";#N/A,#N/A,FALSE,"Koncernfakturering"}</definedName>
    <definedName name="q" localSheetId="36" hidden="1">{"5 * utfall + budget",#N/A,FALSE,"T-0298";"5 * bolag",#N/A,FALSE,"T-0298";"Unibank, utfall alla",#N/A,FALSE,"T-0298";#N/A,#N/A,FALSE,"Koncernskulder";#N/A,#N/A,FALSE,"Koncernfakturering"}</definedName>
    <definedName name="q" localSheetId="37" hidden="1">{"5 * utfall + budget",#N/A,FALSE,"T-0298";"5 * bolag",#N/A,FALSE,"T-0298";"Unibank, utfall alla",#N/A,FALSE,"T-0298";#N/A,#N/A,FALSE,"Koncernskulder";#N/A,#N/A,FALSE,"Koncernfakturering"}</definedName>
    <definedName name="q" localSheetId="30" hidden="1">{"5 * utfall + budget",#N/A,FALSE,"T-0298";"5 * bolag",#N/A,FALSE,"T-0298";"Unibank, utfall alla",#N/A,FALSE,"T-0298";#N/A,#N/A,FALSE,"Koncernskulder";#N/A,#N/A,FALSE,"Koncernfakturering"}</definedName>
    <definedName name="q" localSheetId="42"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4" hidden="1">{"5 * utfall + budget",#N/A,FALSE,"T-0298";"5 * bolag",#N/A,FALSE,"T-0298";"Unibank, utfall alla",#N/A,FALSE,"T-0298";#N/A,#N/A,FALSE,"Koncernskulder";#N/A,#N/A,FALSE,"Koncernfakturering"}</definedName>
    <definedName name="qe" localSheetId="17" hidden="1">{"5 * utfall + budget",#N/A,FALSE,"T-0298";"5 * bolag",#N/A,FALSE,"T-0298";"Unibank, utfall alla",#N/A,FALSE,"T-0298";#N/A,#N/A,FALSE,"Koncernskulder";#N/A,#N/A,FALSE,"Koncernfakturering"}</definedName>
    <definedName name="qe" localSheetId="20" hidden="1">{"5 * utfall + budget",#N/A,FALSE,"T-0298";"5 * bolag",#N/A,FALSE,"T-0298";"Unibank, utfall alla",#N/A,FALSE,"T-0298";#N/A,#N/A,FALSE,"Koncernskulder";#N/A,#N/A,FALSE,"Koncernfakturering"}</definedName>
    <definedName name="qe" localSheetId="18" hidden="1">{"5 * utfall + budget",#N/A,FALSE,"T-0298";"5 * bolag",#N/A,FALSE,"T-0298";"Unibank, utfall alla",#N/A,FALSE,"T-0298";#N/A,#N/A,FALSE,"Koncernskulder";#N/A,#N/A,FALSE,"Koncernfakturering"}</definedName>
    <definedName name="qe" localSheetId="13" hidden="1">{"5 * utfall + budget",#N/A,FALSE,"T-0298";"5 * bolag",#N/A,FALSE,"T-0298";"Unibank, utfall alla",#N/A,FALSE,"T-0298";#N/A,#N/A,FALSE,"Koncernskulder";#N/A,#N/A,FALSE,"Koncernfakturering"}</definedName>
    <definedName name="qe" localSheetId="14" hidden="1">{"5 * utfall + budget",#N/A,FALSE,"T-0298";"5 * bolag",#N/A,FALSE,"T-0298";"Unibank, utfall alla",#N/A,FALSE,"T-0298";#N/A,#N/A,FALSE,"Koncernskulder";#N/A,#N/A,FALSE,"Koncernfakturering"}</definedName>
    <definedName name="qe" localSheetId="1" hidden="1">{"5 * utfall + budget",#N/A,FALSE,"T-0298";"5 * bolag",#N/A,FALSE,"T-0298";"Unibank, utfall alla",#N/A,FALSE,"T-0298";#N/A,#N/A,FALSE,"Koncernskulder";#N/A,#N/A,FALSE,"Koncernfakturering"}</definedName>
    <definedName name="qe" localSheetId="29" hidden="1">{"5 * utfall + budget",#N/A,FALSE,"T-0298";"5 * bolag",#N/A,FALSE,"T-0298";"Unibank, utfall alla",#N/A,FALSE,"T-0298";#N/A,#N/A,FALSE,"Koncernskulder";#N/A,#N/A,FALSE,"Koncernfakturering"}</definedName>
    <definedName name="qe" localSheetId="28" hidden="1">{"5 * utfall + budget",#N/A,FALSE,"T-0298";"5 * bolag",#N/A,FALSE,"T-0298";"Unibank, utfall alla",#N/A,FALSE,"T-0298";#N/A,#N/A,FALSE,"Koncernskulder";#N/A,#N/A,FALSE,"Koncernfakturering"}</definedName>
    <definedName name="qe" localSheetId="22" hidden="1">{"5 * utfall + budget",#N/A,FALSE,"T-0298";"5 * bolag",#N/A,FALSE,"T-0298";"Unibank, utfall alla",#N/A,FALSE,"T-0298";#N/A,#N/A,FALSE,"Koncernskulder";#N/A,#N/A,FALSE,"Koncernfakturering"}</definedName>
    <definedName name="qe" localSheetId="31" hidden="1">{"5 * utfall + budget",#N/A,FALSE,"T-0298";"5 * bolag",#N/A,FALSE,"T-0298";"Unibank, utfall alla",#N/A,FALSE,"T-0298";#N/A,#N/A,FALSE,"Koncernskulder";#N/A,#N/A,FALSE,"Koncernfakturering"}</definedName>
    <definedName name="qe" localSheetId="45" hidden="1">{"5 * utfall + budget",#N/A,FALSE,"T-0298";"5 * bolag",#N/A,FALSE,"T-0298";"Unibank, utfall alla",#N/A,FALSE,"T-0298";#N/A,#N/A,FALSE,"Koncernskulder";#N/A,#N/A,FALSE,"Koncernfakturering"}</definedName>
    <definedName name="qe" localSheetId="40" hidden="1">{"5 * utfall + budget",#N/A,FALSE,"T-0298";"5 * bolag",#N/A,FALSE,"T-0298";"Unibank, utfall alla",#N/A,FALSE,"T-0298";#N/A,#N/A,FALSE,"Koncernskulder";#N/A,#N/A,FALSE,"Koncernfakturering"}</definedName>
    <definedName name="qe" localSheetId="4" hidden="1">{"5 * utfall + budget",#N/A,FALSE,"T-0298";"5 * bolag",#N/A,FALSE,"T-0298";"Unibank, utfall alla",#N/A,FALSE,"T-0298";#N/A,#N/A,FALSE,"Koncernskulder";#N/A,#N/A,FALSE,"Koncernfakturering"}</definedName>
    <definedName name="qe" localSheetId="5"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16" hidden="1">{"5 * utfall + budget",#N/A,FALSE,"T-0298";"5 * bolag",#N/A,FALSE,"T-0298";"Unibank, utfall alla",#N/A,FALSE,"T-0298";#N/A,#N/A,FALSE,"Koncernskulder";#N/A,#N/A,FALSE,"Koncernfakturering"}</definedName>
    <definedName name="qe" localSheetId="15" hidden="1">{"5 * utfall + budget",#N/A,FALSE,"T-0298";"5 * bolag",#N/A,FALSE,"T-0298";"Unibank, utfall alla",#N/A,FALSE,"T-0298";#N/A,#N/A,FALSE,"Koncernskulder";#N/A,#N/A,FALSE,"Koncernfakturering"}</definedName>
    <definedName name="qe" localSheetId="25" hidden="1">{"5 * utfall + budget",#N/A,FALSE,"T-0298";"5 * bolag",#N/A,FALSE,"T-0298";"Unibank, utfall alla",#N/A,FALSE,"T-0298";#N/A,#N/A,FALSE,"Koncernskulder";#N/A,#N/A,FALSE,"Koncernfakturering"}</definedName>
    <definedName name="qe" localSheetId="24" hidden="1">{"5 * utfall + budget",#N/A,FALSE,"T-0298";"5 * bolag",#N/A,FALSE,"T-0298";"Unibank, utfall alla",#N/A,FALSE,"T-0298";#N/A,#N/A,FALSE,"Koncernskulder";#N/A,#N/A,FALSE,"Koncernfakturering"}</definedName>
    <definedName name="qe" localSheetId="19" hidden="1">{"5 * utfall + budget",#N/A,FALSE,"T-0298";"5 * bolag",#N/A,FALSE,"T-0298";"Unibank, utfall alla",#N/A,FALSE,"T-0298";#N/A,#N/A,FALSE,"Koncernskulder";#N/A,#N/A,FALSE,"Koncernfakturering"}</definedName>
    <definedName name="qe" localSheetId="43" hidden="1">{"5 * utfall + budget",#N/A,FALSE,"T-0298";"5 * bolag",#N/A,FALSE,"T-0298";"Unibank, utfall alla",#N/A,FALSE,"T-0298";#N/A,#N/A,FALSE,"Koncernskulder";#N/A,#N/A,FALSE,"Koncernfakturering"}</definedName>
    <definedName name="qe" localSheetId="27" hidden="1">{"5 * utfall + budget",#N/A,FALSE,"T-0298";"5 * bolag",#N/A,FALSE,"T-0298";"Unibank, utfall alla",#N/A,FALSE,"T-0298";#N/A,#N/A,FALSE,"Koncernskulder";#N/A,#N/A,FALSE,"Koncernfakturering"}</definedName>
    <definedName name="qe" localSheetId="26" hidden="1">{"5 * utfall + budget",#N/A,FALSE,"T-0298";"5 * bolag",#N/A,FALSE,"T-0298";"Unibank, utfall alla",#N/A,FALSE,"T-0298";#N/A,#N/A,FALSE,"Koncernskulder";#N/A,#N/A,FALSE,"Koncernfakturering"}</definedName>
    <definedName name="qe" localSheetId="38" hidden="1">{"5 * utfall + budget",#N/A,FALSE,"T-0298";"5 * bolag",#N/A,FALSE,"T-0298";"Unibank, utfall alla",#N/A,FALSE,"T-0298";#N/A,#N/A,FALSE,"Koncernskulder";#N/A,#N/A,FALSE,"Koncernfakturering"}</definedName>
    <definedName name="qe" localSheetId="9" hidden="1">{"5 * utfall + budget",#N/A,FALSE,"T-0298";"5 * bolag",#N/A,FALSE,"T-0298";"Unibank, utfall alla",#N/A,FALSE,"T-0298";#N/A,#N/A,FALSE,"Koncernskulder";#N/A,#N/A,FALSE,"Koncernfakturering"}</definedName>
    <definedName name="qe" localSheetId="10" hidden="1">{"5 * utfall + budget",#N/A,FALSE,"T-0298";"5 * bolag",#N/A,FALSE,"T-0298";"Unibank, utfall alla",#N/A,FALSE,"T-0298";#N/A,#N/A,FALSE,"Koncernskulder";#N/A,#N/A,FALSE,"Koncernfakturering"}</definedName>
    <definedName name="qe" localSheetId="8" hidden="1">{"5 * utfall + budget",#N/A,FALSE,"T-0298";"5 * bolag",#N/A,FALSE,"T-0298";"Unibank, utfall alla",#N/A,FALSE,"T-0298";#N/A,#N/A,FALSE,"Koncernskulder";#N/A,#N/A,FALSE,"Koncernfakturering"}</definedName>
    <definedName name="qe" localSheetId="39" hidden="1">{"5 * utfall + budget",#N/A,FALSE,"T-0298";"5 * bolag",#N/A,FALSE,"T-0298";"Unibank, utfall alla",#N/A,FALSE,"T-0298";#N/A,#N/A,FALSE,"Koncernskulder";#N/A,#N/A,FALSE,"Koncernfakturering"}</definedName>
    <definedName name="qe" localSheetId="35" hidden="1">{"5 * utfall + budget",#N/A,FALSE,"T-0298";"5 * bolag",#N/A,FALSE,"T-0298";"Unibank, utfall alla",#N/A,FALSE,"T-0298";#N/A,#N/A,FALSE,"Koncernskulder";#N/A,#N/A,FALSE,"Koncernfakturering"}</definedName>
    <definedName name="qe" localSheetId="11" hidden="1">{"5 * utfall + budget",#N/A,FALSE,"T-0298";"5 * bolag",#N/A,FALSE,"T-0298";"Unibank, utfall alla",#N/A,FALSE,"T-0298";#N/A,#N/A,FALSE,"Koncernskulder";#N/A,#N/A,FALSE,"Koncernfakturering"}</definedName>
    <definedName name="qe" localSheetId="12" hidden="1">{"5 * utfall + budget",#N/A,FALSE,"T-0298";"5 * bolag",#N/A,FALSE,"T-0298";"Unibank, utfall alla",#N/A,FALSE,"T-0298";#N/A,#N/A,FALSE,"Koncernskulder";#N/A,#N/A,FALSE,"Koncernfakturering"}</definedName>
    <definedName name="qe" localSheetId="33" hidden="1">{"5 * utfall + budget",#N/A,FALSE,"T-0298";"5 * bolag",#N/A,FALSE,"T-0298";"Unibank, utfall alla",#N/A,FALSE,"T-0298";#N/A,#N/A,FALSE,"Koncernskulder";#N/A,#N/A,FALSE,"Koncernfakturering"}</definedName>
    <definedName name="qe" localSheetId="41" hidden="1">{"5 * utfall + budget",#N/A,FALSE,"T-0298";"5 * bolag",#N/A,FALSE,"T-0298";"Unibank, utfall alla",#N/A,FALSE,"T-0298";#N/A,#N/A,FALSE,"Koncernskulder";#N/A,#N/A,FALSE,"Koncernfakturering"}</definedName>
    <definedName name="qe" localSheetId="36" hidden="1">{"5 * utfall + budget",#N/A,FALSE,"T-0298";"5 * bolag",#N/A,FALSE,"T-0298";"Unibank, utfall alla",#N/A,FALSE,"T-0298";#N/A,#N/A,FALSE,"Koncernskulder";#N/A,#N/A,FALSE,"Koncernfakturering"}</definedName>
    <definedName name="qe" localSheetId="37"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42"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34">#REF!</definedName>
    <definedName name="Quarterly" localSheetId="17">#REF!</definedName>
    <definedName name="Quarterly" localSheetId="20">#REF!</definedName>
    <definedName name="Quarterly" localSheetId="18">#REF!</definedName>
    <definedName name="Quarterly" localSheetId="13">#REF!</definedName>
    <definedName name="Quarterly" localSheetId="14">#REF!</definedName>
    <definedName name="Quarterly" localSheetId="29">#REF!</definedName>
    <definedName name="Quarterly" localSheetId="28">#REF!</definedName>
    <definedName name="Quarterly" localSheetId="22">#REF!</definedName>
    <definedName name="Quarterly" localSheetId="31">#REF!</definedName>
    <definedName name="Quarterly" localSheetId="45">#REF!</definedName>
    <definedName name="Quarterly" localSheetId="4">#REF!</definedName>
    <definedName name="Quarterly" localSheetId="5">#REF!</definedName>
    <definedName name="Quarterly" localSheetId="6">#REF!</definedName>
    <definedName name="Quarterly" localSheetId="7">#REF!</definedName>
    <definedName name="Quarterly" localSheetId="16">#REF!</definedName>
    <definedName name="Quarterly" localSheetId="15">#REF!</definedName>
    <definedName name="Quarterly" localSheetId="25">#REF!</definedName>
    <definedName name="Quarterly" localSheetId="24">#REF!</definedName>
    <definedName name="Quarterly" localSheetId="19">#REF!</definedName>
    <definedName name="Quarterly" localSheetId="43">#REF!</definedName>
    <definedName name="Quarterly" localSheetId="27">#REF!</definedName>
    <definedName name="Quarterly" localSheetId="26">#REF!</definedName>
    <definedName name="Quarterly" localSheetId="9">#REF!</definedName>
    <definedName name="Quarterly" localSheetId="10">#REF!</definedName>
    <definedName name="Quarterly" localSheetId="8">#REF!</definedName>
    <definedName name="Quarterly" localSheetId="11">#REF!</definedName>
    <definedName name="Quarterly" localSheetId="12">#REF!</definedName>
    <definedName name="Quarterly" localSheetId="33">#REF!</definedName>
    <definedName name="Quarterly" localSheetId="30">#REF!</definedName>
    <definedName name="Quarterly" localSheetId="42">#REF!</definedName>
    <definedName name="Quarterly">#REF!</definedName>
    <definedName name="Rapport" localSheetId="34">#REF!</definedName>
    <definedName name="Rapport" localSheetId="17">#REF!</definedName>
    <definedName name="Rapport" localSheetId="20">#REF!</definedName>
    <definedName name="Rapport" localSheetId="18">#REF!</definedName>
    <definedName name="Rapport" localSheetId="13">#REF!</definedName>
    <definedName name="Rapport" localSheetId="14">#REF!</definedName>
    <definedName name="Rapport" localSheetId="29">#REF!</definedName>
    <definedName name="Rapport" localSheetId="28">#REF!</definedName>
    <definedName name="Rapport" localSheetId="22">#REF!</definedName>
    <definedName name="Rapport" localSheetId="31">#REF!</definedName>
    <definedName name="Rapport" localSheetId="45">#REF!</definedName>
    <definedName name="Rapport" localSheetId="4">#REF!</definedName>
    <definedName name="Rapport" localSheetId="5">#REF!</definedName>
    <definedName name="Rapport" localSheetId="6">#REF!</definedName>
    <definedName name="Rapport" localSheetId="7">#REF!</definedName>
    <definedName name="Rapport" localSheetId="16">#REF!</definedName>
    <definedName name="Rapport" localSheetId="15">#REF!</definedName>
    <definedName name="Rapport" localSheetId="25">#REF!</definedName>
    <definedName name="Rapport" localSheetId="24">#REF!</definedName>
    <definedName name="Rapport" localSheetId="19">#REF!</definedName>
    <definedName name="Rapport" localSheetId="43">#REF!</definedName>
    <definedName name="Rapport" localSheetId="27">#REF!</definedName>
    <definedName name="Rapport" localSheetId="26">#REF!</definedName>
    <definedName name="Rapport" localSheetId="9">#REF!</definedName>
    <definedName name="Rapport" localSheetId="10">#REF!</definedName>
    <definedName name="Rapport" localSheetId="8">#REF!</definedName>
    <definedName name="Rapport" localSheetId="11">#REF!</definedName>
    <definedName name="Rapport" localSheetId="12">#REF!</definedName>
    <definedName name="Rapport" localSheetId="33">#REF!</definedName>
    <definedName name="Rapport" localSheetId="30">#REF!</definedName>
    <definedName name="Rapport" localSheetId="42">#REF!</definedName>
    <definedName name="Rapport">#REF!</definedName>
    <definedName name="Ratios" localSheetId="34">#REF!</definedName>
    <definedName name="Ratios" localSheetId="17">#REF!</definedName>
    <definedName name="Ratios" localSheetId="20">#REF!</definedName>
    <definedName name="Ratios" localSheetId="18">#REF!</definedName>
    <definedName name="Ratios" localSheetId="13">#REF!</definedName>
    <definedName name="Ratios" localSheetId="14">#REF!</definedName>
    <definedName name="Ratios" localSheetId="29">#REF!</definedName>
    <definedName name="Ratios" localSheetId="28">#REF!</definedName>
    <definedName name="Ratios" localSheetId="22">#REF!</definedName>
    <definedName name="Ratios" localSheetId="31">#REF!</definedName>
    <definedName name="Ratios" localSheetId="45">#REF!</definedName>
    <definedName name="Ratios" localSheetId="4">#REF!</definedName>
    <definedName name="Ratios" localSheetId="5">#REF!</definedName>
    <definedName name="Ratios" localSheetId="6">#REF!</definedName>
    <definedName name="Ratios" localSheetId="7">#REF!</definedName>
    <definedName name="Ratios" localSheetId="16">#REF!</definedName>
    <definedName name="Ratios" localSheetId="15">#REF!</definedName>
    <definedName name="Ratios" localSheetId="25">#REF!</definedName>
    <definedName name="Ratios" localSheetId="24">#REF!</definedName>
    <definedName name="Ratios" localSheetId="19">#REF!</definedName>
    <definedName name="Ratios" localSheetId="43">#REF!</definedName>
    <definedName name="Ratios" localSheetId="27">#REF!</definedName>
    <definedName name="Ratios" localSheetId="26">#REF!</definedName>
    <definedName name="Ratios" localSheetId="9">#REF!</definedName>
    <definedName name="Ratios" localSheetId="10">#REF!</definedName>
    <definedName name="Ratios" localSheetId="8">#REF!</definedName>
    <definedName name="Ratios" localSheetId="11">#REF!</definedName>
    <definedName name="Ratios" localSheetId="12">#REF!</definedName>
    <definedName name="Ratios" localSheetId="33">#REF!</definedName>
    <definedName name="Ratios" localSheetId="30">#REF!</definedName>
    <definedName name="Ratios" localSheetId="42">#REF!</definedName>
    <definedName name="Ratios">#REF!</definedName>
    <definedName name="RBother" localSheetId="34">#REF!</definedName>
    <definedName name="RBother" localSheetId="17">#REF!</definedName>
    <definedName name="RBother" localSheetId="20">#REF!</definedName>
    <definedName name="RBother" localSheetId="18">#REF!</definedName>
    <definedName name="RBother" localSheetId="13">#REF!</definedName>
    <definedName name="RBother" localSheetId="14">#REF!</definedName>
    <definedName name="RBother" localSheetId="29">#REF!</definedName>
    <definedName name="RBother" localSheetId="28">#REF!</definedName>
    <definedName name="RBother" localSheetId="22">#REF!</definedName>
    <definedName name="RBother" localSheetId="31">#REF!</definedName>
    <definedName name="RBother" localSheetId="45">#REF!</definedName>
    <definedName name="RBother" localSheetId="4">#REF!</definedName>
    <definedName name="RBother" localSheetId="5">#REF!</definedName>
    <definedName name="RBother" localSheetId="6">#REF!</definedName>
    <definedName name="RBother" localSheetId="7">#REF!</definedName>
    <definedName name="RBother" localSheetId="16">#REF!</definedName>
    <definedName name="RBother" localSheetId="15">#REF!</definedName>
    <definedName name="RBother" localSheetId="25">#REF!</definedName>
    <definedName name="RBother" localSheetId="24">#REF!</definedName>
    <definedName name="RBother" localSheetId="19">#REF!</definedName>
    <definedName name="RBother" localSheetId="43">#REF!</definedName>
    <definedName name="RBother" localSheetId="27">#REF!</definedName>
    <definedName name="RBother" localSheetId="26">#REF!</definedName>
    <definedName name="RBother" localSheetId="9">#REF!</definedName>
    <definedName name="RBother" localSheetId="10">#REF!</definedName>
    <definedName name="RBother" localSheetId="8">#REF!</definedName>
    <definedName name="RBother" localSheetId="11">#REF!</definedName>
    <definedName name="RBother" localSheetId="12">#REF!</definedName>
    <definedName name="RBother" localSheetId="33">#REF!</definedName>
    <definedName name="RBother" localSheetId="30">#REF!</definedName>
    <definedName name="RBother" localSheetId="42">#REF!</definedName>
    <definedName name="RBother">#REF!</definedName>
    <definedName name="RBother2" localSheetId="34">#REF!</definedName>
    <definedName name="RBother2" localSheetId="17">#REF!</definedName>
    <definedName name="RBother2" localSheetId="20">#REF!</definedName>
    <definedName name="RBother2" localSheetId="18">#REF!</definedName>
    <definedName name="RBother2" localSheetId="13">#REF!</definedName>
    <definedName name="RBother2" localSheetId="14">#REF!</definedName>
    <definedName name="RBother2" localSheetId="29">#REF!</definedName>
    <definedName name="RBother2" localSheetId="28">#REF!</definedName>
    <definedName name="RBother2" localSheetId="22">#REF!</definedName>
    <definedName name="RBother2" localSheetId="31">#REF!</definedName>
    <definedName name="RBother2" localSheetId="45">#REF!</definedName>
    <definedName name="RBother2" localSheetId="4">#REF!</definedName>
    <definedName name="RBother2" localSheetId="5">#REF!</definedName>
    <definedName name="RBother2" localSheetId="6">#REF!</definedName>
    <definedName name="RBother2" localSheetId="7">#REF!</definedName>
    <definedName name="RBother2" localSheetId="16">#REF!</definedName>
    <definedName name="RBother2" localSheetId="15">#REF!</definedName>
    <definedName name="RBother2" localSheetId="25">#REF!</definedName>
    <definedName name="RBother2" localSheetId="24">#REF!</definedName>
    <definedName name="RBother2" localSheetId="19">#REF!</definedName>
    <definedName name="RBother2" localSheetId="43">#REF!</definedName>
    <definedName name="RBother2" localSheetId="27">#REF!</definedName>
    <definedName name="RBother2" localSheetId="26">#REF!</definedName>
    <definedName name="RBother2" localSheetId="9">#REF!</definedName>
    <definedName name="RBother2" localSheetId="10">#REF!</definedName>
    <definedName name="RBother2" localSheetId="8">#REF!</definedName>
    <definedName name="RBother2" localSheetId="11">#REF!</definedName>
    <definedName name="RBother2" localSheetId="12">#REF!</definedName>
    <definedName name="RBother2" localSheetId="33">#REF!</definedName>
    <definedName name="RBother2" localSheetId="30">#REF!</definedName>
    <definedName name="RBother2" localSheetId="42">#REF!</definedName>
    <definedName name="RBother2">#REF!</definedName>
    <definedName name="reconciliation" localSheetId="34">#REF!</definedName>
    <definedName name="reconciliation" localSheetId="17">#REF!</definedName>
    <definedName name="reconciliation" localSheetId="20">#REF!</definedName>
    <definedName name="reconciliation" localSheetId="18">#REF!</definedName>
    <definedName name="reconciliation" localSheetId="13">#REF!</definedName>
    <definedName name="reconciliation" localSheetId="14">#REF!</definedName>
    <definedName name="reconciliation" localSheetId="29">#REF!</definedName>
    <definedName name="reconciliation" localSheetId="28">#REF!</definedName>
    <definedName name="reconciliation" localSheetId="22">#REF!</definedName>
    <definedName name="reconciliation" localSheetId="31">#REF!</definedName>
    <definedName name="reconciliation" localSheetId="45">#REF!</definedName>
    <definedName name="reconciliation" localSheetId="4">#REF!</definedName>
    <definedName name="reconciliation" localSheetId="5">#REF!</definedName>
    <definedName name="reconciliation" localSheetId="6">#REF!</definedName>
    <definedName name="reconciliation" localSheetId="7">#REF!</definedName>
    <definedName name="reconciliation" localSheetId="16">#REF!</definedName>
    <definedName name="reconciliation" localSheetId="15">#REF!</definedName>
    <definedName name="reconciliation" localSheetId="25">#REF!</definedName>
    <definedName name="reconciliation" localSheetId="24">#REF!</definedName>
    <definedName name="reconciliation" localSheetId="19">#REF!</definedName>
    <definedName name="reconciliation" localSheetId="43">#REF!</definedName>
    <definedName name="reconciliation" localSheetId="27">#REF!</definedName>
    <definedName name="reconciliation" localSheetId="26">#REF!</definedName>
    <definedName name="reconciliation" localSheetId="9">#REF!</definedName>
    <definedName name="reconciliation" localSheetId="10">#REF!</definedName>
    <definedName name="reconciliation" localSheetId="8">#REF!</definedName>
    <definedName name="reconciliation" localSheetId="11">#REF!</definedName>
    <definedName name="reconciliation" localSheetId="12">#REF!</definedName>
    <definedName name="reconciliation" localSheetId="33">#REF!</definedName>
    <definedName name="reconciliation" localSheetId="30">#REF!</definedName>
    <definedName name="reconciliation" localSheetId="42">#REF!</definedName>
    <definedName name="reconciliation">#REF!</definedName>
    <definedName name="Region" localSheetId="34">OFFSET([20]Chart!$X$11,1,0,COUNTA([20]Chart!$X$11:$X$38)-1,1)</definedName>
    <definedName name="Region" localSheetId="29">OFFSET([21]Chart!$X$11,1,0,COUNTA([21]Chart!$X$11:$X$38)-1,1)</definedName>
    <definedName name="Region" localSheetId="28">OFFSET([21]Chart!$X$11,1,0,COUNTA([21]Chart!$X$11:$X$38)-1,1)</definedName>
    <definedName name="Region" localSheetId="31">OFFSET([21]Chart!$X$11,1,0,COUNTA([21]Chart!$X$11:$X$38)-1,1)</definedName>
    <definedName name="Region" localSheetId="45">OFFSET([22]Chart!$X$11,1,0,COUNTA([22]Chart!$X$11:$X$38)-1,1)</definedName>
    <definedName name="Region" localSheetId="25">OFFSET([21]Chart!$X$11,1,0,COUNTA([21]Chart!$X$11:$X$38)-1,1)</definedName>
    <definedName name="Region" localSheetId="24">OFFSET([21]Chart!$X$11,1,0,COUNTA([21]Chart!$X$11:$X$38)-1,1)</definedName>
    <definedName name="Region" localSheetId="43">OFFSET([21]Chart!$X$11,1,0,COUNTA([21]Chart!$X$11:$X$38)-1,1)</definedName>
    <definedName name="Region" localSheetId="27">OFFSET([21]Chart!$X$11,1,0,COUNTA([21]Chart!$X$11:$X$38)-1,1)</definedName>
    <definedName name="Region" localSheetId="26">OFFSET([21]Chart!$X$11,1,0,COUNTA([21]Chart!$X$11:$X$38)-1,1)</definedName>
    <definedName name="Region" localSheetId="9">OFFSET([23]Chart!$X$11,1,0,COUNTA([23]Chart!$X$11:$X$38)-1,1)</definedName>
    <definedName name="Region" localSheetId="10">OFFSET([23]Chart!$X$11,1,0,COUNTA([23]Chart!$X$11:$X$38)-1,1)</definedName>
    <definedName name="Region" localSheetId="8">OFFSET([24]Chart!$X$11,1,0,COUNTA([24]Chart!$X$11:$X$38)-1,1)</definedName>
    <definedName name="Region" localSheetId="30">OFFSET([21]Chart!$X$11,1,0,COUNTA([21]Chart!$X$11:$X$38)-1,1)</definedName>
    <definedName name="Region" localSheetId="42">OFFSET([20]Chart!$X$11,1,0,COUNTA([20]Chart!$X$11:$X$38)-1,1)</definedName>
    <definedName name="Region">OFFSET([25]Chart!$X$11,1,0,COUNTA([25]Chart!$X$11:$X$38)-1,1)</definedName>
    <definedName name="Regionlosses" localSheetId="34">OFFSET([20]Chart!$Y$11,1,0,COUNTA([20]Chart!$Y$11:$Y$38)-1,1)</definedName>
    <definedName name="Regionlosses" localSheetId="29">OFFSET([21]Chart!$Y$11,1,0,COUNTA([21]Chart!$Y$11:$Y$38)-1,1)</definedName>
    <definedName name="Regionlosses" localSheetId="28">OFFSET([21]Chart!$Y$11,1,0,COUNTA([21]Chart!$Y$11:$Y$38)-1,1)</definedName>
    <definedName name="Regionlosses" localSheetId="31">OFFSET([21]Chart!$Y$11,1,0,COUNTA([21]Chart!$Y$11:$Y$38)-1,1)</definedName>
    <definedName name="Regionlosses" localSheetId="45">OFFSET([22]Chart!$Y$11,1,0,COUNTA([22]Chart!$Y$11:$Y$38)-1,1)</definedName>
    <definedName name="Regionlosses" localSheetId="25">OFFSET([21]Chart!$Y$11,1,0,COUNTA([21]Chart!$Y$11:$Y$38)-1,1)</definedName>
    <definedName name="Regionlosses" localSheetId="24">OFFSET([21]Chart!$Y$11,1,0,COUNTA([21]Chart!$Y$11:$Y$38)-1,1)</definedName>
    <definedName name="Regionlosses" localSheetId="43">OFFSET([21]Chart!$Y$11,1,0,COUNTA([21]Chart!$Y$11:$Y$38)-1,1)</definedName>
    <definedName name="Regionlosses" localSheetId="27">OFFSET([21]Chart!$Y$11,1,0,COUNTA([21]Chart!$Y$11:$Y$38)-1,1)</definedName>
    <definedName name="Regionlosses" localSheetId="26">OFFSET([21]Chart!$Y$11,1,0,COUNTA([21]Chart!$Y$11:$Y$38)-1,1)</definedName>
    <definedName name="Regionlosses" localSheetId="9">OFFSET([23]Chart!$Y$11,1,0,COUNTA([23]Chart!$Y$11:$Y$38)-1,1)</definedName>
    <definedName name="Regionlosses" localSheetId="10">OFFSET([23]Chart!$Y$11,1,0,COUNTA([23]Chart!$Y$11:$Y$38)-1,1)</definedName>
    <definedName name="Regionlosses" localSheetId="8">OFFSET([24]Chart!$Y$11,1,0,COUNTA([24]Chart!$Y$11:$Y$38)-1,1)</definedName>
    <definedName name="Regionlosses" localSheetId="30">OFFSET([21]Chart!$Y$11,1,0,COUNTA([21]Chart!$Y$11:$Y$38)-1,1)</definedName>
    <definedName name="Regionlosses" localSheetId="42">OFFSET([20]Chart!$Y$11,1,0,COUNTA([20]Chart!$Y$11:$Y$38)-1,1)</definedName>
    <definedName name="Regionlosses">OFFSET([25]Chart!$Y$11,1,0,COUNTA([25]Chart!$Y$11:$Y$38)-1,1)</definedName>
    <definedName name="retail" localSheetId="34">#REF!</definedName>
    <definedName name="retail" localSheetId="17">#REF!</definedName>
    <definedName name="retail" localSheetId="20">#REF!</definedName>
    <definedName name="retail" localSheetId="18">#REF!</definedName>
    <definedName name="retail" localSheetId="13">#REF!</definedName>
    <definedName name="retail" localSheetId="14">#REF!</definedName>
    <definedName name="retail" localSheetId="29">#REF!</definedName>
    <definedName name="retail" localSheetId="28">#REF!</definedName>
    <definedName name="retail" localSheetId="22">#REF!</definedName>
    <definedName name="retail" localSheetId="31">#REF!</definedName>
    <definedName name="retail" localSheetId="45">#REF!</definedName>
    <definedName name="retail" localSheetId="4">#REF!</definedName>
    <definedName name="retail" localSheetId="5">#REF!</definedName>
    <definedName name="retail" localSheetId="6">#REF!</definedName>
    <definedName name="retail" localSheetId="7">#REF!</definedName>
    <definedName name="retail" localSheetId="16">#REF!</definedName>
    <definedName name="retail" localSheetId="15">#REF!</definedName>
    <definedName name="retail" localSheetId="25">#REF!</definedName>
    <definedName name="retail" localSheetId="24">#REF!</definedName>
    <definedName name="retail" localSheetId="19">#REF!</definedName>
    <definedName name="retail" localSheetId="43">#REF!</definedName>
    <definedName name="retail" localSheetId="27">#REF!</definedName>
    <definedName name="retail" localSheetId="26">#REF!</definedName>
    <definedName name="retail" localSheetId="9">#REF!</definedName>
    <definedName name="retail" localSheetId="10">#REF!</definedName>
    <definedName name="retail" localSheetId="8">#REF!</definedName>
    <definedName name="retail" localSheetId="11">#REF!</definedName>
    <definedName name="retail" localSheetId="12">#REF!</definedName>
    <definedName name="retail" localSheetId="33">#REF!</definedName>
    <definedName name="retail" localSheetId="30">#REF!</definedName>
    <definedName name="retail" localSheetId="42">#REF!</definedName>
    <definedName name="retail">#REF!</definedName>
    <definedName name="retail1" localSheetId="34">#REF!</definedName>
    <definedName name="retail1" localSheetId="17">#REF!</definedName>
    <definedName name="retail1" localSheetId="20">#REF!</definedName>
    <definedName name="retail1" localSheetId="18">#REF!</definedName>
    <definedName name="retail1" localSheetId="13">#REF!</definedName>
    <definedName name="retail1" localSheetId="14">#REF!</definedName>
    <definedName name="retail1" localSheetId="29">#REF!</definedName>
    <definedName name="retail1" localSheetId="28">#REF!</definedName>
    <definedName name="retail1" localSheetId="22">#REF!</definedName>
    <definedName name="retail1" localSheetId="31">#REF!</definedName>
    <definedName name="retail1" localSheetId="45">#REF!</definedName>
    <definedName name="retail1" localSheetId="4">#REF!</definedName>
    <definedName name="retail1" localSheetId="5">#REF!</definedName>
    <definedName name="retail1" localSheetId="6">#REF!</definedName>
    <definedName name="retail1" localSheetId="7">#REF!</definedName>
    <definedName name="retail1" localSheetId="16">#REF!</definedName>
    <definedName name="retail1" localSheetId="15">#REF!</definedName>
    <definedName name="retail1" localSheetId="25">#REF!</definedName>
    <definedName name="retail1" localSheetId="24">#REF!</definedName>
    <definedName name="retail1" localSheetId="19">#REF!</definedName>
    <definedName name="retail1" localSheetId="43">#REF!</definedName>
    <definedName name="retail1" localSheetId="27">#REF!</definedName>
    <definedName name="retail1" localSheetId="26">#REF!</definedName>
    <definedName name="retail1" localSheetId="9">#REF!</definedName>
    <definedName name="retail1" localSheetId="10">#REF!</definedName>
    <definedName name="retail1" localSheetId="8">#REF!</definedName>
    <definedName name="retail1" localSheetId="11">#REF!</definedName>
    <definedName name="retail1" localSheetId="12">#REF!</definedName>
    <definedName name="retail1" localSheetId="33">#REF!</definedName>
    <definedName name="retail1" localSheetId="30">#REF!</definedName>
    <definedName name="retail1" localSheetId="42">#REF!</definedName>
    <definedName name="retail1">#REF!</definedName>
    <definedName name="RetailKeyFig" localSheetId="34">#REF!</definedName>
    <definedName name="RetailKeyFig" localSheetId="17">#REF!</definedName>
    <definedName name="RetailKeyFig" localSheetId="20">#REF!</definedName>
    <definedName name="RetailKeyFig" localSheetId="18">#REF!</definedName>
    <definedName name="RetailKeyFig" localSheetId="13">#REF!</definedName>
    <definedName name="RetailKeyFig" localSheetId="14">#REF!</definedName>
    <definedName name="RetailKeyFig" localSheetId="29">#REF!</definedName>
    <definedName name="RetailKeyFig" localSheetId="28">#REF!</definedName>
    <definedName name="RetailKeyFig" localSheetId="22">#REF!</definedName>
    <definedName name="RetailKeyFig" localSheetId="31">#REF!</definedName>
    <definedName name="RetailKeyFig" localSheetId="45">#REF!</definedName>
    <definedName name="RetailKeyFig" localSheetId="4">#REF!</definedName>
    <definedName name="RetailKeyFig" localSheetId="5">#REF!</definedName>
    <definedName name="RetailKeyFig" localSheetId="6">#REF!</definedName>
    <definedName name="RetailKeyFig" localSheetId="7">#REF!</definedName>
    <definedName name="RetailKeyFig" localSheetId="16">#REF!</definedName>
    <definedName name="RetailKeyFig" localSheetId="15">#REF!</definedName>
    <definedName name="RetailKeyFig" localSheetId="25">#REF!</definedName>
    <definedName name="RetailKeyFig" localSheetId="24">#REF!</definedName>
    <definedName name="RetailKeyFig" localSheetId="19">#REF!</definedName>
    <definedName name="RetailKeyFig" localSheetId="43">#REF!</definedName>
    <definedName name="RetailKeyFig" localSheetId="27">#REF!</definedName>
    <definedName name="RetailKeyFig" localSheetId="26">#REF!</definedName>
    <definedName name="RetailKeyFig" localSheetId="9">#REF!</definedName>
    <definedName name="RetailKeyFig" localSheetId="10">#REF!</definedName>
    <definedName name="RetailKeyFig" localSheetId="8">#REF!</definedName>
    <definedName name="RetailKeyFig" localSheetId="11">#REF!</definedName>
    <definedName name="RetailKeyFig" localSheetId="12">#REF!</definedName>
    <definedName name="RetailKeyFig" localSheetId="33">#REF!</definedName>
    <definedName name="RetailKeyFig" localSheetId="30">#REF!</definedName>
    <definedName name="RetailKeyFig" localSheetId="42">#REF!</definedName>
    <definedName name="RetailKeyFig">#REF!</definedName>
    <definedName name="RetailOP" localSheetId="34">#REF!</definedName>
    <definedName name="RetailOP" localSheetId="17">#REF!</definedName>
    <definedName name="RetailOP" localSheetId="20">#REF!</definedName>
    <definedName name="RetailOP" localSheetId="18">#REF!</definedName>
    <definedName name="RetailOP" localSheetId="13">#REF!</definedName>
    <definedName name="RetailOP" localSheetId="14">#REF!</definedName>
    <definedName name="RetailOP" localSheetId="29">#REF!</definedName>
    <definedName name="RetailOP" localSheetId="28">#REF!</definedName>
    <definedName name="RetailOP" localSheetId="22">#REF!</definedName>
    <definedName name="RetailOP" localSheetId="31">#REF!</definedName>
    <definedName name="RetailOP" localSheetId="45">#REF!</definedName>
    <definedName name="RetailOP" localSheetId="4">#REF!</definedName>
    <definedName name="RetailOP" localSheetId="5">#REF!</definedName>
    <definedName name="RetailOP" localSheetId="6">#REF!</definedName>
    <definedName name="RetailOP" localSheetId="7">#REF!</definedName>
    <definedName name="RetailOP" localSheetId="16">#REF!</definedName>
    <definedName name="RetailOP" localSheetId="15">#REF!</definedName>
    <definedName name="RetailOP" localSheetId="25">#REF!</definedName>
    <definedName name="RetailOP" localSheetId="24">#REF!</definedName>
    <definedName name="RetailOP" localSheetId="19">#REF!</definedName>
    <definedName name="RetailOP" localSheetId="43">#REF!</definedName>
    <definedName name="RetailOP" localSheetId="27">#REF!</definedName>
    <definedName name="RetailOP" localSheetId="26">#REF!</definedName>
    <definedName name="RetailOP" localSheetId="9">#REF!</definedName>
    <definedName name="RetailOP" localSheetId="10">#REF!</definedName>
    <definedName name="RetailOP" localSheetId="8">#REF!</definedName>
    <definedName name="RetailOP" localSheetId="11">#REF!</definedName>
    <definedName name="RetailOP" localSheetId="12">#REF!</definedName>
    <definedName name="RetailOP" localSheetId="33">#REF!</definedName>
    <definedName name="RetailOP" localSheetId="30">#REF!</definedName>
    <definedName name="RetailOP" localSheetId="42">#REF!</definedName>
    <definedName name="RetailOP">#REF!</definedName>
    <definedName name="RetailVol" localSheetId="34">#REF!</definedName>
    <definedName name="RetailVol" localSheetId="17">#REF!</definedName>
    <definedName name="RetailVol" localSheetId="20">#REF!</definedName>
    <definedName name="RetailVol" localSheetId="18">#REF!</definedName>
    <definedName name="RetailVol" localSheetId="13">#REF!</definedName>
    <definedName name="RetailVol" localSheetId="14">#REF!</definedName>
    <definedName name="RetailVol" localSheetId="29">#REF!</definedName>
    <definedName name="RetailVol" localSheetId="28">#REF!</definedName>
    <definedName name="RetailVol" localSheetId="22">#REF!</definedName>
    <definedName name="RetailVol" localSheetId="31">#REF!</definedName>
    <definedName name="RetailVol" localSheetId="45">#REF!</definedName>
    <definedName name="RetailVol" localSheetId="4">#REF!</definedName>
    <definedName name="RetailVol" localSheetId="5">#REF!</definedName>
    <definedName name="RetailVol" localSheetId="6">#REF!</definedName>
    <definedName name="RetailVol" localSheetId="7">#REF!</definedName>
    <definedName name="RetailVol" localSheetId="16">#REF!</definedName>
    <definedName name="RetailVol" localSheetId="15">#REF!</definedName>
    <definedName name="RetailVol" localSheetId="25">#REF!</definedName>
    <definedName name="RetailVol" localSheetId="24">#REF!</definedName>
    <definedName name="RetailVol" localSheetId="19">#REF!</definedName>
    <definedName name="RetailVol" localSheetId="43">#REF!</definedName>
    <definedName name="RetailVol" localSheetId="27">#REF!</definedName>
    <definedName name="RetailVol" localSheetId="26">#REF!</definedName>
    <definedName name="RetailVol" localSheetId="9">#REF!</definedName>
    <definedName name="RetailVol" localSheetId="10">#REF!</definedName>
    <definedName name="RetailVol" localSheetId="8">#REF!</definedName>
    <definedName name="RetailVol" localSheetId="11">#REF!</definedName>
    <definedName name="RetailVol" localSheetId="12">#REF!</definedName>
    <definedName name="RetailVol" localSheetId="33">#REF!</definedName>
    <definedName name="RetailVol" localSheetId="30">#REF!</definedName>
    <definedName name="RetailVol" localSheetId="42">#REF!</definedName>
    <definedName name="RetailVol">#REF!</definedName>
    <definedName name="s">#REF!</definedName>
    <definedName name="sam" localSheetId="34">#REF!</definedName>
    <definedName name="sam" localSheetId="17">#REF!</definedName>
    <definedName name="sam" localSheetId="20">#REF!</definedName>
    <definedName name="sam" localSheetId="18">#REF!</definedName>
    <definedName name="sam" localSheetId="13">#REF!</definedName>
    <definedName name="sam" localSheetId="14">#REF!</definedName>
    <definedName name="sam" localSheetId="29">#REF!</definedName>
    <definedName name="sam" localSheetId="28">#REF!</definedName>
    <definedName name="sam" localSheetId="22">#REF!</definedName>
    <definedName name="sam" localSheetId="31">#REF!</definedName>
    <definedName name="sam" localSheetId="45">#REF!</definedName>
    <definedName name="sam" localSheetId="4">#REF!</definedName>
    <definedName name="sam" localSheetId="5">#REF!</definedName>
    <definedName name="sam" localSheetId="6">#REF!</definedName>
    <definedName name="sam" localSheetId="7">#REF!</definedName>
    <definedName name="sam" localSheetId="16">#REF!</definedName>
    <definedName name="sam" localSheetId="15">#REF!</definedName>
    <definedName name="sam" localSheetId="25">#REF!</definedName>
    <definedName name="sam" localSheetId="24">#REF!</definedName>
    <definedName name="sam" localSheetId="19">#REF!</definedName>
    <definedName name="sam" localSheetId="43">#REF!</definedName>
    <definedName name="sam" localSheetId="27">#REF!</definedName>
    <definedName name="sam" localSheetId="26">#REF!</definedName>
    <definedName name="sam" localSheetId="9">#REF!</definedName>
    <definedName name="sam" localSheetId="10">#REF!</definedName>
    <definedName name="sam" localSheetId="8">#REF!</definedName>
    <definedName name="sam" localSheetId="11">#REF!</definedName>
    <definedName name="sam" localSheetId="12">#REF!</definedName>
    <definedName name="sam" localSheetId="33">#REF!</definedName>
    <definedName name="sam" localSheetId="30">#REF!</definedName>
    <definedName name="sam" localSheetId="42">#REF!</definedName>
    <definedName name="sam">#REF!</definedName>
    <definedName name="samlet" localSheetId="34">#REF!</definedName>
    <definedName name="samlet" localSheetId="17">#REF!</definedName>
    <definedName name="samlet" localSheetId="20">#REF!</definedName>
    <definedName name="samlet" localSheetId="18">#REF!</definedName>
    <definedName name="samlet" localSheetId="13">#REF!</definedName>
    <definedName name="samlet" localSheetId="14">#REF!</definedName>
    <definedName name="samlet" localSheetId="29">#REF!</definedName>
    <definedName name="samlet" localSheetId="28">#REF!</definedName>
    <definedName name="samlet" localSheetId="22">#REF!</definedName>
    <definedName name="samlet" localSheetId="31">#REF!</definedName>
    <definedName name="samlet" localSheetId="45">#REF!</definedName>
    <definedName name="samlet" localSheetId="4">#REF!</definedName>
    <definedName name="samlet" localSheetId="5">#REF!</definedName>
    <definedName name="samlet" localSheetId="6">#REF!</definedName>
    <definedName name="samlet" localSheetId="7">#REF!</definedName>
    <definedName name="samlet" localSheetId="16">#REF!</definedName>
    <definedName name="samlet" localSheetId="15">#REF!</definedName>
    <definedName name="samlet" localSheetId="25">#REF!</definedName>
    <definedName name="samlet" localSheetId="24">#REF!</definedName>
    <definedName name="samlet" localSheetId="19">#REF!</definedName>
    <definedName name="samlet" localSheetId="43">#REF!</definedName>
    <definedName name="samlet" localSheetId="27">#REF!</definedName>
    <definedName name="samlet" localSheetId="26">#REF!</definedName>
    <definedName name="samlet" localSheetId="9">#REF!</definedName>
    <definedName name="samlet" localSheetId="10">#REF!</definedName>
    <definedName name="samlet" localSheetId="8">#REF!</definedName>
    <definedName name="samlet" localSheetId="11">#REF!</definedName>
    <definedName name="samlet" localSheetId="12">#REF!</definedName>
    <definedName name="samlet" localSheetId="33">#REF!</definedName>
    <definedName name="samlet" localSheetId="30">#REF!</definedName>
    <definedName name="samlet" localSheetId="42">#REF!</definedName>
    <definedName name="samlet">#REF!</definedName>
    <definedName name="samlet2" localSheetId="34">#REF!</definedName>
    <definedName name="samlet2" localSheetId="17">#REF!</definedName>
    <definedName name="samlet2" localSheetId="20">#REF!</definedName>
    <definedName name="samlet2" localSheetId="18">#REF!</definedName>
    <definedName name="samlet2" localSheetId="13">#REF!</definedName>
    <definedName name="samlet2" localSheetId="14">#REF!</definedName>
    <definedName name="samlet2" localSheetId="29">#REF!</definedName>
    <definedName name="samlet2" localSheetId="28">#REF!</definedName>
    <definedName name="samlet2" localSheetId="22">#REF!</definedName>
    <definedName name="samlet2" localSheetId="31">#REF!</definedName>
    <definedName name="samlet2" localSheetId="45">#REF!</definedName>
    <definedName name="samlet2" localSheetId="4">#REF!</definedName>
    <definedName name="samlet2" localSheetId="5">#REF!</definedName>
    <definedName name="samlet2" localSheetId="6">#REF!</definedName>
    <definedName name="samlet2" localSheetId="7">#REF!</definedName>
    <definedName name="samlet2" localSheetId="16">#REF!</definedName>
    <definedName name="samlet2" localSheetId="15">#REF!</definedName>
    <definedName name="samlet2" localSheetId="25">#REF!</definedName>
    <definedName name="samlet2" localSheetId="24">#REF!</definedName>
    <definedName name="samlet2" localSheetId="19">#REF!</definedName>
    <definedName name="samlet2" localSheetId="43">#REF!</definedName>
    <definedName name="samlet2" localSheetId="27">#REF!</definedName>
    <definedName name="samlet2" localSheetId="26">#REF!</definedName>
    <definedName name="samlet2" localSheetId="9">#REF!</definedName>
    <definedName name="samlet2" localSheetId="10">#REF!</definedName>
    <definedName name="samlet2" localSheetId="8">#REF!</definedName>
    <definedName name="samlet2" localSheetId="11">#REF!</definedName>
    <definedName name="samlet2" localSheetId="12">#REF!</definedName>
    <definedName name="samlet2" localSheetId="33">#REF!</definedName>
    <definedName name="samlet2" localSheetId="30">#REF!</definedName>
    <definedName name="samlet2" localSheetId="42">#REF!</definedName>
    <definedName name="samlet2">#REF!</definedName>
    <definedName name="SAPBEXdnldView" hidden="1">"4ZD0L7XBN5QAFUWLD0ZQ4XQFQ"</definedName>
    <definedName name="SAPBEXrevision" hidden="1">1</definedName>
    <definedName name="SAPBEXsysID" hidden="1">"DDP"</definedName>
    <definedName name="SAPBEXwbID" hidden="1">"4IKCR4U7DC37TEMEHPMJ33OR9"</definedName>
    <definedName name="SAPCrosstab1" localSheetId="34">#REF!</definedName>
    <definedName name="SAPCrosstab1" localSheetId="17">#REF!</definedName>
    <definedName name="SAPCrosstab1" localSheetId="20">#REF!</definedName>
    <definedName name="SAPCrosstab1" localSheetId="18">#REF!</definedName>
    <definedName name="SAPCrosstab1" localSheetId="13">#REF!</definedName>
    <definedName name="SAPCrosstab1" localSheetId="14">#REF!</definedName>
    <definedName name="SAPCrosstab1" localSheetId="29">'Credit portfolio by BA Q122'!#REF!</definedName>
    <definedName name="SAPCrosstab1" localSheetId="28">'Credit portfolio by BA Q222 '!#REF!</definedName>
    <definedName name="SAPCrosstab1" localSheetId="22">#REF!</definedName>
    <definedName name="SAPCrosstab1" localSheetId="31">#REF!</definedName>
    <definedName name="SAPCrosstab1" localSheetId="45">#REF!</definedName>
    <definedName name="SAPCrosstab1" localSheetId="4">#REF!</definedName>
    <definedName name="SAPCrosstab1" localSheetId="5">#REF!</definedName>
    <definedName name="SAPCrosstab1" localSheetId="6">#REF!</definedName>
    <definedName name="SAPCrosstab1" localSheetId="7">#REF!</definedName>
    <definedName name="SAPCrosstab1" localSheetId="16">#REF!</definedName>
    <definedName name="SAPCrosstab1" localSheetId="15">#REF!</definedName>
    <definedName name="SAPCrosstab1" localSheetId="25">#REF!</definedName>
    <definedName name="SAPCrosstab1" localSheetId="24">#REF!</definedName>
    <definedName name="SAPCrosstab1" localSheetId="19">#REF!</definedName>
    <definedName name="SAPCrosstab1" localSheetId="43">#REF!</definedName>
    <definedName name="SAPCrosstab1" localSheetId="27">#REF!</definedName>
    <definedName name="SAPCrosstab1" localSheetId="26">#REF!</definedName>
    <definedName name="SAPCrosstab1" localSheetId="9">#REF!</definedName>
    <definedName name="SAPCrosstab1" localSheetId="10">#REF!</definedName>
    <definedName name="SAPCrosstab1" localSheetId="8">#REF!</definedName>
    <definedName name="SAPCrosstab1" localSheetId="11">#REF!</definedName>
    <definedName name="SAPCrosstab1" localSheetId="12">#REF!</definedName>
    <definedName name="SAPCrosstab1" localSheetId="33">#REF!</definedName>
    <definedName name="SAPCrosstab1" localSheetId="30">#REF!</definedName>
    <definedName name="SAPCrosstab1" localSheetId="42">#REF!</definedName>
    <definedName name="SAPCrosstab1">#REF!</definedName>
    <definedName name="SE_EURO_V" localSheetId="34">[57]Sheet1!$C$15</definedName>
    <definedName name="SE_EURO_V" localSheetId="29">[57]Sheet1!$C$15</definedName>
    <definedName name="SE_EURO_V" localSheetId="28">[57]Sheet1!$C$15</definedName>
    <definedName name="SE_EURO_V" localSheetId="31">[57]Sheet1!$C$15</definedName>
    <definedName name="SE_EURO_V" localSheetId="45">[58]Sheet1!$C$15</definedName>
    <definedName name="SE_EURO_V" localSheetId="25">[57]Sheet1!$C$15</definedName>
    <definedName name="SE_EURO_V" localSheetId="24">[57]Sheet1!$C$15</definedName>
    <definedName name="SE_EURO_V" localSheetId="43">[59]Sheet1!$C$15</definedName>
    <definedName name="SE_EURO_V" localSheetId="27">[57]Sheet1!$C$15</definedName>
    <definedName name="SE_EURO_V" localSheetId="26">[57]Sheet1!$C$15</definedName>
    <definedName name="SE_EURO_V" localSheetId="9">[60]Sheet1!$C$15</definedName>
    <definedName name="SE_EURO_V" localSheetId="10">[60]Sheet1!$C$15</definedName>
    <definedName name="SE_EURO_V" localSheetId="8">[61]Sheet1!$C$15</definedName>
    <definedName name="SE_EURO_V" localSheetId="30">[57]Sheet1!$C$15</definedName>
    <definedName name="SE_EURO_V" localSheetId="42">[57]Sheet1!$C$15</definedName>
    <definedName name="SE_EURO_V">[62]Sheet1!$C$15</definedName>
    <definedName name="SE_SEK_V" localSheetId="34">[51]Sheet1!$C$23</definedName>
    <definedName name="SE_SEK_V" localSheetId="29">[51]Sheet1!$C$23</definedName>
    <definedName name="SE_SEK_V" localSheetId="28">[51]Sheet1!$C$23</definedName>
    <definedName name="SE_SEK_V" localSheetId="31">[51]Sheet1!$C$23</definedName>
    <definedName name="SE_SEK_V" localSheetId="45">[52]Sheet1!$C$23</definedName>
    <definedName name="SE_SEK_V" localSheetId="25">[51]Sheet1!$C$23</definedName>
    <definedName name="SE_SEK_V" localSheetId="24">[51]Sheet1!$C$23</definedName>
    <definedName name="SE_SEK_V" localSheetId="43">[53]Sheet1!$C$23</definedName>
    <definedName name="SE_SEK_V" localSheetId="27">[51]Sheet1!$C$23</definedName>
    <definedName name="SE_SEK_V" localSheetId="26">[51]Sheet1!$C$23</definedName>
    <definedName name="SE_SEK_V" localSheetId="9">[54]Sheet1!$C$23</definedName>
    <definedName name="SE_SEK_V" localSheetId="10">[54]Sheet1!$C$23</definedName>
    <definedName name="SE_SEK_V" localSheetId="8">[55]Sheet1!$C$23</definedName>
    <definedName name="SE_SEK_V" localSheetId="30">[51]Sheet1!$C$23</definedName>
    <definedName name="SE_SEK_V" localSheetId="42">[51]Sheet1!$C$23</definedName>
    <definedName name="SE_SEK_V">[56]Sheet1!$C$23</definedName>
    <definedName name="segments" localSheetId="34">#REF!</definedName>
    <definedName name="segments" localSheetId="17">#REF!</definedName>
    <definedName name="segments" localSheetId="20">#REF!</definedName>
    <definedName name="segments" localSheetId="18">#REF!</definedName>
    <definedName name="segments" localSheetId="13">#REF!</definedName>
    <definedName name="segments" localSheetId="14">#REF!</definedName>
    <definedName name="segments" localSheetId="29">#REF!</definedName>
    <definedName name="segments" localSheetId="28">#REF!</definedName>
    <definedName name="segments" localSheetId="22">#REF!</definedName>
    <definedName name="segments" localSheetId="31">#REF!</definedName>
    <definedName name="segments" localSheetId="45">#REF!</definedName>
    <definedName name="segments" localSheetId="4">#REF!</definedName>
    <definedName name="segments" localSheetId="5">#REF!</definedName>
    <definedName name="segments" localSheetId="6">#REF!</definedName>
    <definedName name="segments" localSheetId="7">#REF!</definedName>
    <definedName name="segments" localSheetId="16">#REF!</definedName>
    <definedName name="segments" localSheetId="15">#REF!</definedName>
    <definedName name="segments" localSheetId="25">#REF!</definedName>
    <definedName name="segments" localSheetId="24">#REF!</definedName>
    <definedName name="segments" localSheetId="19">#REF!</definedName>
    <definedName name="segments" localSheetId="43">#REF!</definedName>
    <definedName name="segments" localSheetId="27">#REF!</definedName>
    <definedName name="segments" localSheetId="26">#REF!</definedName>
    <definedName name="segments" localSheetId="9">#REF!</definedName>
    <definedName name="segments" localSheetId="10">#REF!</definedName>
    <definedName name="segments" localSheetId="8">#REF!</definedName>
    <definedName name="segments" localSheetId="11">#REF!</definedName>
    <definedName name="segments" localSheetId="12">#REF!</definedName>
    <definedName name="segments" localSheetId="33">#REF!</definedName>
    <definedName name="segments" localSheetId="30">#REF!</definedName>
    <definedName name="segments" localSheetId="42">#REF!</definedName>
    <definedName name="segments">#REF!</definedName>
    <definedName name="SEK_1.kv." localSheetId="34">#REF!</definedName>
    <definedName name="SEK_1.kv." localSheetId="17">#REF!</definedName>
    <definedName name="SEK_1.kv." localSheetId="20">#REF!</definedName>
    <definedName name="SEK_1.kv." localSheetId="18">#REF!</definedName>
    <definedName name="SEK_1.kv." localSheetId="13">#REF!</definedName>
    <definedName name="SEK_1.kv." localSheetId="14">#REF!</definedName>
    <definedName name="SEK_1.kv." localSheetId="29">#REF!</definedName>
    <definedName name="SEK_1.kv." localSheetId="28">#REF!</definedName>
    <definedName name="SEK_1.kv." localSheetId="22">#REF!</definedName>
    <definedName name="SEK_1.kv." localSheetId="31">#REF!</definedName>
    <definedName name="SEK_1.kv." localSheetId="45">#REF!</definedName>
    <definedName name="SEK_1.kv." localSheetId="4">#REF!</definedName>
    <definedName name="SEK_1.kv." localSheetId="5">#REF!</definedName>
    <definedName name="SEK_1.kv." localSheetId="6">#REF!</definedName>
    <definedName name="SEK_1.kv." localSheetId="7">#REF!</definedName>
    <definedName name="SEK_1.kv." localSheetId="16">#REF!</definedName>
    <definedName name="SEK_1.kv." localSheetId="15">#REF!</definedName>
    <definedName name="SEK_1.kv." localSheetId="25">#REF!</definedName>
    <definedName name="SEK_1.kv." localSheetId="24">#REF!</definedName>
    <definedName name="SEK_1.kv." localSheetId="19">#REF!</definedName>
    <definedName name="SEK_1.kv." localSheetId="43">#REF!</definedName>
    <definedName name="SEK_1.kv." localSheetId="27">#REF!</definedName>
    <definedName name="SEK_1.kv." localSheetId="26">#REF!</definedName>
    <definedName name="SEK_1.kv." localSheetId="9">#REF!</definedName>
    <definedName name="SEK_1.kv." localSheetId="10">#REF!</definedName>
    <definedName name="SEK_1.kv." localSheetId="8">#REF!</definedName>
    <definedName name="SEK_1.kv." localSheetId="11">#REF!</definedName>
    <definedName name="SEK_1.kv." localSheetId="12">#REF!</definedName>
    <definedName name="SEK_1.kv." localSheetId="33">#REF!</definedName>
    <definedName name="SEK_1.kv." localSheetId="30">#REF!</definedName>
    <definedName name="SEK_1.kv." localSheetId="42">#REF!</definedName>
    <definedName name="SEK_1.kv.">#REF!</definedName>
    <definedName name="SEK_2.kv." localSheetId="34">#REF!</definedName>
    <definedName name="SEK_2.kv." localSheetId="17">#REF!</definedName>
    <definedName name="SEK_2.kv." localSheetId="20">#REF!</definedName>
    <definedName name="SEK_2.kv." localSheetId="18">#REF!</definedName>
    <definedName name="SEK_2.kv." localSheetId="13">#REF!</definedName>
    <definedName name="SEK_2.kv." localSheetId="14">#REF!</definedName>
    <definedName name="SEK_2.kv." localSheetId="29">#REF!</definedName>
    <definedName name="SEK_2.kv." localSheetId="28">#REF!</definedName>
    <definedName name="SEK_2.kv." localSheetId="22">#REF!</definedName>
    <definedName name="SEK_2.kv." localSheetId="31">#REF!</definedName>
    <definedName name="SEK_2.kv." localSheetId="45">#REF!</definedName>
    <definedName name="SEK_2.kv." localSheetId="4">#REF!</definedName>
    <definedName name="SEK_2.kv." localSheetId="5">#REF!</definedName>
    <definedName name="SEK_2.kv." localSheetId="6">#REF!</definedName>
    <definedName name="SEK_2.kv." localSheetId="7">#REF!</definedName>
    <definedName name="SEK_2.kv." localSheetId="16">#REF!</definedName>
    <definedName name="SEK_2.kv." localSheetId="15">#REF!</definedName>
    <definedName name="SEK_2.kv." localSheetId="25">#REF!</definedName>
    <definedName name="SEK_2.kv." localSheetId="24">#REF!</definedName>
    <definedName name="SEK_2.kv." localSheetId="19">#REF!</definedName>
    <definedName name="SEK_2.kv." localSheetId="43">#REF!</definedName>
    <definedName name="SEK_2.kv." localSheetId="27">#REF!</definedName>
    <definedName name="SEK_2.kv." localSheetId="26">#REF!</definedName>
    <definedName name="SEK_2.kv." localSheetId="9">#REF!</definedName>
    <definedName name="SEK_2.kv." localSheetId="10">#REF!</definedName>
    <definedName name="SEK_2.kv." localSheetId="8">#REF!</definedName>
    <definedName name="SEK_2.kv." localSheetId="11">#REF!</definedName>
    <definedName name="SEK_2.kv." localSheetId="12">#REF!</definedName>
    <definedName name="SEK_2.kv." localSheetId="33">#REF!</definedName>
    <definedName name="SEK_2.kv." localSheetId="30">#REF!</definedName>
    <definedName name="SEK_2.kv." localSheetId="42">#REF!</definedName>
    <definedName name="SEK_2.kv.">#REF!</definedName>
    <definedName name="SEK_3.kv." localSheetId="34">#REF!</definedName>
    <definedName name="SEK_3.kv." localSheetId="17">#REF!</definedName>
    <definedName name="SEK_3.kv." localSheetId="20">#REF!</definedName>
    <definedName name="SEK_3.kv." localSheetId="18">#REF!</definedName>
    <definedName name="SEK_3.kv." localSheetId="13">#REF!</definedName>
    <definedName name="SEK_3.kv." localSheetId="14">#REF!</definedName>
    <definedName name="SEK_3.kv." localSheetId="29">#REF!</definedName>
    <definedName name="SEK_3.kv." localSheetId="28">#REF!</definedName>
    <definedName name="SEK_3.kv." localSheetId="22">#REF!</definedName>
    <definedName name="SEK_3.kv." localSheetId="31">#REF!</definedName>
    <definedName name="SEK_3.kv." localSheetId="45">#REF!</definedName>
    <definedName name="SEK_3.kv." localSheetId="4">#REF!</definedName>
    <definedName name="SEK_3.kv." localSheetId="5">#REF!</definedName>
    <definedName name="SEK_3.kv." localSheetId="6">#REF!</definedName>
    <definedName name="SEK_3.kv." localSheetId="7">#REF!</definedName>
    <definedName name="SEK_3.kv." localSheetId="16">#REF!</definedName>
    <definedName name="SEK_3.kv." localSheetId="15">#REF!</definedName>
    <definedName name="SEK_3.kv." localSheetId="25">#REF!</definedName>
    <definedName name="SEK_3.kv." localSheetId="24">#REF!</definedName>
    <definedName name="SEK_3.kv." localSheetId="19">#REF!</definedName>
    <definedName name="SEK_3.kv." localSheetId="43">#REF!</definedName>
    <definedName name="SEK_3.kv." localSheetId="27">#REF!</definedName>
    <definedName name="SEK_3.kv." localSheetId="26">#REF!</definedName>
    <definedName name="SEK_3.kv." localSheetId="9">#REF!</definedName>
    <definedName name="SEK_3.kv." localSheetId="10">#REF!</definedName>
    <definedName name="SEK_3.kv." localSheetId="8">#REF!</definedName>
    <definedName name="SEK_3.kv." localSheetId="11">#REF!</definedName>
    <definedName name="SEK_3.kv." localSheetId="12">#REF!</definedName>
    <definedName name="SEK_3.kv." localSheetId="33">#REF!</definedName>
    <definedName name="SEK_3.kv." localSheetId="30">#REF!</definedName>
    <definedName name="SEK_3.kv." localSheetId="42">#REF!</definedName>
    <definedName name="SEK_3.kv.">#REF!</definedName>
    <definedName name="SEK_30.06." localSheetId="34">#REF!</definedName>
    <definedName name="SEK_30.06." localSheetId="17">#REF!</definedName>
    <definedName name="SEK_30.06." localSheetId="20">#REF!</definedName>
    <definedName name="SEK_30.06." localSheetId="18">#REF!</definedName>
    <definedName name="SEK_30.06." localSheetId="13">#REF!</definedName>
    <definedName name="SEK_30.06." localSheetId="14">#REF!</definedName>
    <definedName name="SEK_30.06." localSheetId="29">#REF!</definedName>
    <definedName name="SEK_30.06." localSheetId="28">#REF!</definedName>
    <definedName name="SEK_30.06." localSheetId="22">#REF!</definedName>
    <definedName name="SEK_30.06." localSheetId="31">#REF!</definedName>
    <definedName name="SEK_30.06." localSheetId="45">#REF!</definedName>
    <definedName name="SEK_30.06." localSheetId="4">#REF!</definedName>
    <definedName name="SEK_30.06." localSheetId="5">#REF!</definedName>
    <definedName name="SEK_30.06." localSheetId="6">#REF!</definedName>
    <definedName name="SEK_30.06." localSheetId="7">#REF!</definedName>
    <definedName name="SEK_30.06." localSheetId="16">#REF!</definedName>
    <definedName name="SEK_30.06." localSheetId="15">#REF!</definedName>
    <definedName name="SEK_30.06." localSheetId="25">#REF!</definedName>
    <definedName name="SEK_30.06." localSheetId="24">#REF!</definedName>
    <definedName name="SEK_30.06." localSheetId="19">#REF!</definedName>
    <definedName name="SEK_30.06." localSheetId="43">#REF!</definedName>
    <definedName name="SEK_30.06." localSheetId="27">#REF!</definedName>
    <definedName name="SEK_30.06." localSheetId="26">#REF!</definedName>
    <definedName name="SEK_30.06." localSheetId="9">#REF!</definedName>
    <definedName name="SEK_30.06." localSheetId="10">#REF!</definedName>
    <definedName name="SEK_30.06." localSheetId="8">#REF!</definedName>
    <definedName name="SEK_30.06." localSheetId="11">#REF!</definedName>
    <definedName name="SEK_30.06." localSheetId="12">#REF!</definedName>
    <definedName name="SEK_30.06." localSheetId="33">#REF!</definedName>
    <definedName name="SEK_30.06." localSheetId="30">#REF!</definedName>
    <definedName name="SEK_30.06." localSheetId="42">#REF!</definedName>
    <definedName name="SEK_30.06.">#REF!</definedName>
    <definedName name="SEK_30.09." localSheetId="34">#REF!</definedName>
    <definedName name="SEK_30.09." localSheetId="17">#REF!</definedName>
    <definedName name="SEK_30.09." localSheetId="20">#REF!</definedName>
    <definedName name="SEK_30.09." localSheetId="18">#REF!</definedName>
    <definedName name="SEK_30.09." localSheetId="13">#REF!</definedName>
    <definedName name="SEK_30.09." localSheetId="14">#REF!</definedName>
    <definedName name="SEK_30.09." localSheetId="29">#REF!</definedName>
    <definedName name="SEK_30.09." localSheetId="28">#REF!</definedName>
    <definedName name="SEK_30.09." localSheetId="22">#REF!</definedName>
    <definedName name="SEK_30.09." localSheetId="31">#REF!</definedName>
    <definedName name="SEK_30.09." localSheetId="45">#REF!</definedName>
    <definedName name="SEK_30.09." localSheetId="4">#REF!</definedName>
    <definedName name="SEK_30.09." localSheetId="5">#REF!</definedName>
    <definedName name="SEK_30.09." localSheetId="6">#REF!</definedName>
    <definedName name="SEK_30.09." localSheetId="7">#REF!</definedName>
    <definedName name="SEK_30.09." localSheetId="16">#REF!</definedName>
    <definedName name="SEK_30.09." localSheetId="15">#REF!</definedName>
    <definedName name="SEK_30.09." localSheetId="25">#REF!</definedName>
    <definedName name="SEK_30.09." localSheetId="24">#REF!</definedName>
    <definedName name="SEK_30.09." localSheetId="19">#REF!</definedName>
    <definedName name="SEK_30.09." localSheetId="43">#REF!</definedName>
    <definedName name="SEK_30.09." localSheetId="27">#REF!</definedName>
    <definedName name="SEK_30.09." localSheetId="26">#REF!</definedName>
    <definedName name="SEK_30.09." localSheetId="9">#REF!</definedName>
    <definedName name="SEK_30.09." localSheetId="10">#REF!</definedName>
    <definedName name="SEK_30.09." localSheetId="8">#REF!</definedName>
    <definedName name="SEK_30.09." localSheetId="11">#REF!</definedName>
    <definedName name="SEK_30.09." localSheetId="12">#REF!</definedName>
    <definedName name="SEK_30.09." localSheetId="33">#REF!</definedName>
    <definedName name="SEK_30.09." localSheetId="30">#REF!</definedName>
    <definedName name="SEK_30.09." localSheetId="42">#REF!</definedName>
    <definedName name="SEK_30.09.">#REF!</definedName>
    <definedName name="SEK_31.03." localSheetId="34">#REF!</definedName>
    <definedName name="SEK_31.03." localSheetId="17">#REF!</definedName>
    <definedName name="SEK_31.03." localSheetId="20">#REF!</definedName>
    <definedName name="SEK_31.03." localSheetId="18">#REF!</definedName>
    <definedName name="SEK_31.03." localSheetId="13">#REF!</definedName>
    <definedName name="SEK_31.03." localSheetId="14">#REF!</definedName>
    <definedName name="SEK_31.03." localSheetId="29">#REF!</definedName>
    <definedName name="SEK_31.03." localSheetId="28">#REF!</definedName>
    <definedName name="SEK_31.03." localSheetId="22">#REF!</definedName>
    <definedName name="SEK_31.03." localSheetId="31">#REF!</definedName>
    <definedName name="SEK_31.03." localSheetId="45">#REF!</definedName>
    <definedName name="SEK_31.03." localSheetId="4">#REF!</definedName>
    <definedName name="SEK_31.03." localSheetId="5">#REF!</definedName>
    <definedName name="SEK_31.03." localSheetId="6">#REF!</definedName>
    <definedName name="SEK_31.03." localSheetId="7">#REF!</definedName>
    <definedName name="SEK_31.03." localSheetId="16">#REF!</definedName>
    <definedName name="SEK_31.03." localSheetId="15">#REF!</definedName>
    <definedName name="SEK_31.03." localSheetId="25">#REF!</definedName>
    <definedName name="SEK_31.03." localSheetId="24">#REF!</definedName>
    <definedName name="SEK_31.03." localSheetId="19">#REF!</definedName>
    <definedName name="SEK_31.03." localSheetId="43">#REF!</definedName>
    <definedName name="SEK_31.03." localSheetId="27">#REF!</definedName>
    <definedName name="SEK_31.03." localSheetId="26">#REF!</definedName>
    <definedName name="SEK_31.03." localSheetId="9">#REF!</definedName>
    <definedName name="SEK_31.03." localSheetId="10">#REF!</definedName>
    <definedName name="SEK_31.03." localSheetId="8">#REF!</definedName>
    <definedName name="SEK_31.03." localSheetId="11">#REF!</definedName>
    <definedName name="SEK_31.03." localSheetId="12">#REF!</definedName>
    <definedName name="SEK_31.03." localSheetId="33">#REF!</definedName>
    <definedName name="SEK_31.03." localSheetId="30">#REF!</definedName>
    <definedName name="SEK_31.03." localSheetId="42">#REF!</definedName>
    <definedName name="SEK_31.03.">#REF!</definedName>
    <definedName name="SEK_4.kv." localSheetId="34">#REF!</definedName>
    <definedName name="SEK_4.kv." localSheetId="17">#REF!</definedName>
    <definedName name="SEK_4.kv." localSheetId="20">#REF!</definedName>
    <definedName name="SEK_4.kv." localSheetId="18">#REF!</definedName>
    <definedName name="SEK_4.kv." localSheetId="13">#REF!</definedName>
    <definedName name="SEK_4.kv." localSheetId="14">#REF!</definedName>
    <definedName name="SEK_4.kv." localSheetId="29">#REF!</definedName>
    <definedName name="SEK_4.kv." localSheetId="28">#REF!</definedName>
    <definedName name="SEK_4.kv." localSheetId="22">#REF!</definedName>
    <definedName name="SEK_4.kv." localSheetId="31">#REF!</definedName>
    <definedName name="SEK_4.kv." localSheetId="45">#REF!</definedName>
    <definedName name="SEK_4.kv." localSheetId="4">#REF!</definedName>
    <definedName name="SEK_4.kv." localSheetId="5">#REF!</definedName>
    <definedName name="SEK_4.kv." localSheetId="6">#REF!</definedName>
    <definedName name="SEK_4.kv." localSheetId="7">#REF!</definedName>
    <definedName name="SEK_4.kv." localSheetId="16">#REF!</definedName>
    <definedName name="SEK_4.kv." localSheetId="15">#REF!</definedName>
    <definedName name="SEK_4.kv." localSheetId="25">#REF!</definedName>
    <definedName name="SEK_4.kv." localSheetId="24">#REF!</definedName>
    <definedName name="SEK_4.kv." localSheetId="19">#REF!</definedName>
    <definedName name="SEK_4.kv." localSheetId="43">#REF!</definedName>
    <definedName name="SEK_4.kv." localSheetId="27">#REF!</definedName>
    <definedName name="SEK_4.kv." localSheetId="26">#REF!</definedName>
    <definedName name="SEK_4.kv." localSheetId="9">#REF!</definedName>
    <definedName name="SEK_4.kv." localSheetId="10">#REF!</definedName>
    <definedName name="SEK_4.kv." localSheetId="8">#REF!</definedName>
    <definedName name="SEK_4.kv." localSheetId="11">#REF!</definedName>
    <definedName name="SEK_4.kv." localSheetId="12">#REF!</definedName>
    <definedName name="SEK_4.kv." localSheetId="33">#REF!</definedName>
    <definedName name="SEK_4.kv." localSheetId="30">#REF!</definedName>
    <definedName name="SEK_4.kv." localSheetId="42">#REF!</definedName>
    <definedName name="SEK_4.kv.">#REF!</definedName>
    <definedName name="SEK_Primo" localSheetId="34">#REF!</definedName>
    <definedName name="SEK_Primo" localSheetId="17">#REF!</definedName>
    <definedName name="SEK_Primo" localSheetId="20">#REF!</definedName>
    <definedName name="SEK_Primo" localSheetId="18">#REF!</definedName>
    <definedName name="SEK_Primo" localSheetId="13">#REF!</definedName>
    <definedName name="SEK_Primo" localSheetId="14">#REF!</definedName>
    <definedName name="SEK_Primo" localSheetId="29">#REF!</definedName>
    <definedName name="SEK_Primo" localSheetId="28">#REF!</definedName>
    <definedName name="SEK_Primo" localSheetId="22">#REF!</definedName>
    <definedName name="SEK_Primo" localSheetId="31">#REF!</definedName>
    <definedName name="SEK_Primo" localSheetId="45">#REF!</definedName>
    <definedName name="SEK_Primo" localSheetId="4">#REF!</definedName>
    <definedName name="SEK_Primo" localSheetId="5">#REF!</definedName>
    <definedName name="SEK_Primo" localSheetId="6">#REF!</definedName>
    <definedName name="SEK_Primo" localSheetId="7">#REF!</definedName>
    <definedName name="SEK_Primo" localSheetId="16">#REF!</definedName>
    <definedName name="SEK_Primo" localSheetId="15">#REF!</definedName>
    <definedName name="SEK_Primo" localSheetId="25">#REF!</definedName>
    <definedName name="SEK_Primo" localSheetId="24">#REF!</definedName>
    <definedName name="SEK_Primo" localSheetId="19">#REF!</definedName>
    <definedName name="SEK_Primo" localSheetId="43">#REF!</definedName>
    <definedName name="SEK_Primo" localSheetId="27">#REF!</definedName>
    <definedName name="SEK_Primo" localSheetId="26">#REF!</definedName>
    <definedName name="SEK_Primo" localSheetId="9">#REF!</definedName>
    <definedName name="SEK_Primo" localSheetId="10">#REF!</definedName>
    <definedName name="SEK_Primo" localSheetId="8">#REF!</definedName>
    <definedName name="SEK_Primo" localSheetId="11">#REF!</definedName>
    <definedName name="SEK_Primo" localSheetId="12">#REF!</definedName>
    <definedName name="SEK_Primo" localSheetId="33">#REF!</definedName>
    <definedName name="SEK_Primo" localSheetId="30">#REF!</definedName>
    <definedName name="SEK_Primo" localSheetId="42">#REF!</definedName>
    <definedName name="SEK_Primo">#REF!</definedName>
    <definedName name="SEK_Ultimo" localSheetId="34">#REF!</definedName>
    <definedName name="SEK_Ultimo" localSheetId="17">#REF!</definedName>
    <definedName name="SEK_Ultimo" localSheetId="20">#REF!</definedName>
    <definedName name="SEK_Ultimo" localSheetId="18">#REF!</definedName>
    <definedName name="SEK_Ultimo" localSheetId="13">#REF!</definedName>
    <definedName name="SEK_Ultimo" localSheetId="14">#REF!</definedName>
    <definedName name="SEK_Ultimo" localSheetId="29">#REF!</definedName>
    <definedName name="SEK_Ultimo" localSheetId="28">#REF!</definedName>
    <definedName name="SEK_Ultimo" localSheetId="22">#REF!</definedName>
    <definedName name="SEK_Ultimo" localSheetId="31">#REF!</definedName>
    <definedName name="SEK_Ultimo" localSheetId="45">#REF!</definedName>
    <definedName name="SEK_Ultimo" localSheetId="4">#REF!</definedName>
    <definedName name="SEK_Ultimo" localSheetId="5">#REF!</definedName>
    <definedName name="SEK_Ultimo" localSheetId="6">#REF!</definedName>
    <definedName name="SEK_Ultimo" localSheetId="7">#REF!</definedName>
    <definedName name="SEK_Ultimo" localSheetId="16">#REF!</definedName>
    <definedName name="SEK_Ultimo" localSheetId="15">#REF!</definedName>
    <definedName name="SEK_Ultimo" localSheetId="25">#REF!</definedName>
    <definedName name="SEK_Ultimo" localSheetId="24">#REF!</definedName>
    <definedName name="SEK_Ultimo" localSheetId="19">#REF!</definedName>
    <definedName name="SEK_Ultimo" localSheetId="43">#REF!</definedName>
    <definedName name="SEK_Ultimo" localSheetId="27">#REF!</definedName>
    <definedName name="SEK_Ultimo" localSheetId="26">#REF!</definedName>
    <definedName name="SEK_Ultimo" localSheetId="9">#REF!</definedName>
    <definedName name="SEK_Ultimo" localSheetId="10">#REF!</definedName>
    <definedName name="SEK_Ultimo" localSheetId="8">#REF!</definedName>
    <definedName name="SEK_Ultimo" localSheetId="11">#REF!</definedName>
    <definedName name="SEK_Ultimo" localSheetId="12">#REF!</definedName>
    <definedName name="SEK_Ultimo" localSheetId="33">#REF!</definedName>
    <definedName name="SEK_Ultimo" localSheetId="30">#REF!</definedName>
    <definedName name="SEK_Ultimo" localSheetId="42">#REF!</definedName>
    <definedName name="SEK_Ultimo">#REF!</definedName>
    <definedName name="SekLastYear" localSheetId="34">[38]Valutakurser!$E$10</definedName>
    <definedName name="SekLastYear" localSheetId="29">[38]Valutakurser!$E$10</definedName>
    <definedName name="SekLastYear" localSheetId="28">[38]Valutakurser!$E$10</definedName>
    <definedName name="SekLastYear" localSheetId="31">[38]Valutakurser!$E$10</definedName>
    <definedName name="SekLastYear" localSheetId="45">[39]Valutakurser!$E$10</definedName>
    <definedName name="SekLastYear" localSheetId="25">[38]Valutakurser!$E$10</definedName>
    <definedName name="SekLastYear" localSheetId="24">[38]Valutakurser!$E$10</definedName>
    <definedName name="SekLastYear" localSheetId="43">[40]Valutakurser!$E$10</definedName>
    <definedName name="SekLastYear" localSheetId="27">[38]Valutakurser!$E$10</definedName>
    <definedName name="SekLastYear" localSheetId="26">[38]Valutakurser!$E$10</definedName>
    <definedName name="SekLastYear" localSheetId="9">[41]Valutakurser!$E$10</definedName>
    <definedName name="SekLastYear" localSheetId="10">[41]Valutakurser!$E$10</definedName>
    <definedName name="SekLastYear" localSheetId="8">[42]Valutakurser!$E$10</definedName>
    <definedName name="SekLastYear" localSheetId="30">[38]Valutakurser!$E$10</definedName>
    <definedName name="SekLastYear" localSheetId="42">[38]Valutakurser!$E$10</definedName>
    <definedName name="SekLastYear">[43]Valutakurser!$E$10</definedName>
    <definedName name="SEKm" localSheetId="34">#REF!</definedName>
    <definedName name="SEKm" localSheetId="17">#REF!</definedName>
    <definedName name="SEKm" localSheetId="20">#REF!</definedName>
    <definedName name="SEKm" localSheetId="18">#REF!</definedName>
    <definedName name="SEKm" localSheetId="13">#REF!</definedName>
    <definedName name="SEKm" localSheetId="14">#REF!</definedName>
    <definedName name="SEKm" localSheetId="29">#REF!</definedName>
    <definedName name="SEKm" localSheetId="28">#REF!</definedName>
    <definedName name="SEKm" localSheetId="22">#REF!</definedName>
    <definedName name="SEKm" localSheetId="31">#REF!</definedName>
    <definedName name="SEKm" localSheetId="45">#REF!</definedName>
    <definedName name="SEKm" localSheetId="4">#REF!</definedName>
    <definedName name="SEKm" localSheetId="5">#REF!</definedName>
    <definedName name="SEKm" localSheetId="6">#REF!</definedName>
    <definedName name="SEKm" localSheetId="7">#REF!</definedName>
    <definedName name="SEKm" localSheetId="16">#REF!</definedName>
    <definedName name="SEKm" localSheetId="15">#REF!</definedName>
    <definedName name="SEKm" localSheetId="25">#REF!</definedName>
    <definedName name="SEKm" localSheetId="24">#REF!</definedName>
    <definedName name="SEKm" localSheetId="19">#REF!</definedName>
    <definedName name="SEKm" localSheetId="43">#REF!</definedName>
    <definedName name="SEKm" localSheetId="27">#REF!</definedName>
    <definedName name="SEKm" localSheetId="26">#REF!</definedName>
    <definedName name="SEKm" localSheetId="9">#REF!</definedName>
    <definedName name="SEKm" localSheetId="10">#REF!</definedName>
    <definedName name="SEKm" localSheetId="8">#REF!</definedName>
    <definedName name="SEKm" localSheetId="11">#REF!</definedName>
    <definedName name="SEKm" localSheetId="12">#REF!</definedName>
    <definedName name="SEKm" localSheetId="33">#REF!</definedName>
    <definedName name="SEKm" localSheetId="30">#REF!</definedName>
    <definedName name="SEKm" localSheetId="42">#REF!</definedName>
    <definedName name="SEKm">#REF!</definedName>
    <definedName name="sg" localSheetId="34" hidden="1">{"5 * utfall + budget",#N/A,FALSE,"T-0298";"5 * bolag",#N/A,FALSE,"T-0298";"Unibank, utfall alla",#N/A,FALSE,"T-0298";#N/A,#N/A,FALSE,"Koncernskulder";#N/A,#N/A,FALSE,"Koncernfakturering"}</definedName>
    <definedName name="sg" localSheetId="17" hidden="1">{"5 * utfall + budget",#N/A,FALSE,"T-0298";"5 * bolag",#N/A,FALSE,"T-0298";"Unibank, utfall alla",#N/A,FALSE,"T-0298";#N/A,#N/A,FALSE,"Koncernskulder";#N/A,#N/A,FALSE,"Koncernfakturering"}</definedName>
    <definedName name="sg" localSheetId="20" hidden="1">{"5 * utfall + budget",#N/A,FALSE,"T-0298";"5 * bolag",#N/A,FALSE,"T-0298";"Unibank, utfall alla",#N/A,FALSE,"T-0298";#N/A,#N/A,FALSE,"Koncernskulder";#N/A,#N/A,FALSE,"Koncernfakturering"}</definedName>
    <definedName name="sg" localSheetId="18" hidden="1">{"5 * utfall + budget",#N/A,FALSE,"T-0298";"5 * bolag",#N/A,FALSE,"T-0298";"Unibank, utfall alla",#N/A,FALSE,"T-0298";#N/A,#N/A,FALSE,"Koncernskulder";#N/A,#N/A,FALSE,"Koncernfakturering"}</definedName>
    <definedName name="sg" localSheetId="13" hidden="1">{"5 * utfall + budget",#N/A,FALSE,"T-0298";"5 * bolag",#N/A,FALSE,"T-0298";"Unibank, utfall alla",#N/A,FALSE,"T-0298";#N/A,#N/A,FALSE,"Koncernskulder";#N/A,#N/A,FALSE,"Koncernfakturering"}</definedName>
    <definedName name="sg" localSheetId="14" hidden="1">{"5 * utfall + budget",#N/A,FALSE,"T-0298";"5 * bolag",#N/A,FALSE,"T-0298";"Unibank, utfall alla",#N/A,FALSE,"T-0298";#N/A,#N/A,FALSE,"Koncernskulder";#N/A,#N/A,FALSE,"Koncernfakturering"}</definedName>
    <definedName name="sg" localSheetId="1" hidden="1">{"5 * utfall + budget",#N/A,FALSE,"T-0298";"5 * bolag",#N/A,FALSE,"T-0298";"Unibank, utfall alla",#N/A,FALSE,"T-0298";#N/A,#N/A,FALSE,"Koncernskulder";#N/A,#N/A,FALSE,"Koncernfakturering"}</definedName>
    <definedName name="sg" localSheetId="29" hidden="1">{"5 * utfall + budget",#N/A,FALSE,"T-0298";"5 * bolag",#N/A,FALSE,"T-0298";"Unibank, utfall alla",#N/A,FALSE,"T-0298";#N/A,#N/A,FALSE,"Koncernskulder";#N/A,#N/A,FALSE,"Koncernfakturering"}</definedName>
    <definedName name="sg" localSheetId="28" hidden="1">{"5 * utfall + budget",#N/A,FALSE,"T-0298";"5 * bolag",#N/A,FALSE,"T-0298";"Unibank, utfall alla",#N/A,FALSE,"T-0298";#N/A,#N/A,FALSE,"Koncernskulder";#N/A,#N/A,FALSE,"Koncernfakturering"}</definedName>
    <definedName name="sg" localSheetId="22" hidden="1">{"5 * utfall + budget",#N/A,FALSE,"T-0298";"5 * bolag",#N/A,FALSE,"T-0298";"Unibank, utfall alla",#N/A,FALSE,"T-0298";#N/A,#N/A,FALSE,"Koncernskulder";#N/A,#N/A,FALSE,"Koncernfakturering"}</definedName>
    <definedName name="sg" localSheetId="31" hidden="1">{"5 * utfall + budget",#N/A,FALSE,"T-0298";"5 * bolag",#N/A,FALSE,"T-0298";"Unibank, utfall alla",#N/A,FALSE,"T-0298";#N/A,#N/A,FALSE,"Koncernskulder";#N/A,#N/A,FALSE,"Koncernfakturering"}</definedName>
    <definedName name="sg" localSheetId="45" hidden="1">{"5 * utfall + budget",#N/A,FALSE,"T-0298";"5 * bolag",#N/A,FALSE,"T-0298";"Unibank, utfall alla",#N/A,FALSE,"T-0298";#N/A,#N/A,FALSE,"Koncernskulder";#N/A,#N/A,FALSE,"Koncernfakturering"}</definedName>
    <definedName name="sg" localSheetId="40" hidden="1">{"5 * utfall + budget",#N/A,FALSE,"T-0298";"5 * bolag",#N/A,FALSE,"T-0298";"Unibank, utfall alla",#N/A,FALSE,"T-0298";#N/A,#N/A,FALSE,"Koncernskulder";#N/A,#N/A,FALSE,"Koncernfakturering"}</definedName>
    <definedName name="sg" localSheetId="4" hidden="1">{"5 * utfall + budget",#N/A,FALSE,"T-0298";"5 * bolag",#N/A,FALSE,"T-0298";"Unibank, utfall alla",#N/A,FALSE,"T-0298";#N/A,#N/A,FALSE,"Koncernskulder";#N/A,#N/A,FALSE,"Koncernfakturering"}</definedName>
    <definedName name="sg" localSheetId="5"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16" hidden="1">{"5 * utfall + budget",#N/A,FALSE,"T-0298";"5 * bolag",#N/A,FALSE,"T-0298";"Unibank, utfall alla",#N/A,FALSE,"T-0298";#N/A,#N/A,FALSE,"Koncernskulder";#N/A,#N/A,FALSE,"Koncernfakturering"}</definedName>
    <definedName name="sg" localSheetId="15" hidden="1">{"5 * utfall + budget",#N/A,FALSE,"T-0298";"5 * bolag",#N/A,FALSE,"T-0298";"Unibank, utfall alla",#N/A,FALSE,"T-0298";#N/A,#N/A,FALSE,"Koncernskulder";#N/A,#N/A,FALSE,"Koncernfakturering"}</definedName>
    <definedName name="sg" localSheetId="25" hidden="1">{"5 * utfall + budget",#N/A,FALSE,"T-0298";"5 * bolag",#N/A,FALSE,"T-0298";"Unibank, utfall alla",#N/A,FALSE,"T-0298";#N/A,#N/A,FALSE,"Koncernskulder";#N/A,#N/A,FALSE,"Koncernfakturering"}</definedName>
    <definedName name="sg" localSheetId="24" hidden="1">{"5 * utfall + budget",#N/A,FALSE,"T-0298";"5 * bolag",#N/A,FALSE,"T-0298";"Unibank, utfall alla",#N/A,FALSE,"T-0298";#N/A,#N/A,FALSE,"Koncernskulder";#N/A,#N/A,FALSE,"Koncernfakturering"}</definedName>
    <definedName name="sg" localSheetId="19" hidden="1">{"5 * utfall + budget",#N/A,FALSE,"T-0298";"5 * bolag",#N/A,FALSE,"T-0298";"Unibank, utfall alla",#N/A,FALSE,"T-0298";#N/A,#N/A,FALSE,"Koncernskulder";#N/A,#N/A,FALSE,"Koncernfakturering"}</definedName>
    <definedName name="sg" localSheetId="43" hidden="1">{"5 * utfall + budget",#N/A,FALSE,"T-0298";"5 * bolag",#N/A,FALSE,"T-0298";"Unibank, utfall alla",#N/A,FALSE,"T-0298";#N/A,#N/A,FALSE,"Koncernskulder";#N/A,#N/A,FALSE,"Koncernfakturering"}</definedName>
    <definedName name="sg" localSheetId="27" hidden="1">{"5 * utfall + budget",#N/A,FALSE,"T-0298";"5 * bolag",#N/A,FALSE,"T-0298";"Unibank, utfall alla",#N/A,FALSE,"T-0298";#N/A,#N/A,FALSE,"Koncernskulder";#N/A,#N/A,FALSE,"Koncernfakturering"}</definedName>
    <definedName name="sg" localSheetId="26" hidden="1">{"5 * utfall + budget",#N/A,FALSE,"T-0298";"5 * bolag",#N/A,FALSE,"T-0298";"Unibank, utfall alla",#N/A,FALSE,"T-0298";#N/A,#N/A,FALSE,"Koncernskulder";#N/A,#N/A,FALSE,"Koncernfakturering"}</definedName>
    <definedName name="sg" localSheetId="38" hidden="1">{"5 * utfall + budget",#N/A,FALSE,"T-0298";"5 * bolag",#N/A,FALSE,"T-0298";"Unibank, utfall alla",#N/A,FALSE,"T-0298";#N/A,#N/A,FALSE,"Koncernskulder";#N/A,#N/A,FALSE,"Koncernfakturering"}</definedName>
    <definedName name="sg" localSheetId="9" hidden="1">{"5 * utfall + budget",#N/A,FALSE,"T-0298";"5 * bolag",#N/A,FALSE,"T-0298";"Unibank, utfall alla",#N/A,FALSE,"T-0298";#N/A,#N/A,FALSE,"Koncernskulder";#N/A,#N/A,FALSE,"Koncernfakturering"}</definedName>
    <definedName name="sg" localSheetId="10" hidden="1">{"5 * utfall + budget",#N/A,FALSE,"T-0298";"5 * bolag",#N/A,FALSE,"T-0298";"Unibank, utfall alla",#N/A,FALSE,"T-0298";#N/A,#N/A,FALSE,"Koncernskulder";#N/A,#N/A,FALSE,"Koncernfakturering"}</definedName>
    <definedName name="sg" localSheetId="8" hidden="1">{"5 * utfall + budget",#N/A,FALSE,"T-0298";"5 * bolag",#N/A,FALSE,"T-0298";"Unibank, utfall alla",#N/A,FALSE,"T-0298";#N/A,#N/A,FALSE,"Koncernskulder";#N/A,#N/A,FALSE,"Koncernfakturering"}</definedName>
    <definedName name="sg" localSheetId="39" hidden="1">{"5 * utfall + budget",#N/A,FALSE,"T-0298";"5 * bolag",#N/A,FALSE,"T-0298";"Unibank, utfall alla",#N/A,FALSE,"T-0298";#N/A,#N/A,FALSE,"Koncernskulder";#N/A,#N/A,FALSE,"Koncernfakturering"}</definedName>
    <definedName name="sg" localSheetId="35" hidden="1">{"5 * utfall + budget",#N/A,FALSE,"T-0298";"5 * bolag",#N/A,FALSE,"T-0298";"Unibank, utfall alla",#N/A,FALSE,"T-0298";#N/A,#N/A,FALSE,"Koncernskulder";#N/A,#N/A,FALSE,"Koncernfakturering"}</definedName>
    <definedName name="sg" localSheetId="11" hidden="1">{"5 * utfall + budget",#N/A,FALSE,"T-0298";"5 * bolag",#N/A,FALSE,"T-0298";"Unibank, utfall alla",#N/A,FALSE,"T-0298";#N/A,#N/A,FALSE,"Koncernskulder";#N/A,#N/A,FALSE,"Koncernfakturering"}</definedName>
    <definedName name="sg" localSheetId="12" hidden="1">{"5 * utfall + budget",#N/A,FALSE,"T-0298";"5 * bolag",#N/A,FALSE,"T-0298";"Unibank, utfall alla",#N/A,FALSE,"T-0298";#N/A,#N/A,FALSE,"Koncernskulder";#N/A,#N/A,FALSE,"Koncernfakturering"}</definedName>
    <definedName name="sg" localSheetId="33" hidden="1">{"5 * utfall + budget",#N/A,FALSE,"T-0298";"5 * bolag",#N/A,FALSE,"T-0298";"Unibank, utfall alla",#N/A,FALSE,"T-0298";#N/A,#N/A,FALSE,"Koncernskulder";#N/A,#N/A,FALSE,"Koncernfakturering"}</definedName>
    <definedName name="sg" localSheetId="41" hidden="1">{"5 * utfall + budget",#N/A,FALSE,"T-0298";"5 * bolag",#N/A,FALSE,"T-0298";"Unibank, utfall alla",#N/A,FALSE,"T-0298";#N/A,#N/A,FALSE,"Koncernskulder";#N/A,#N/A,FALSE,"Koncernfakturering"}</definedName>
    <definedName name="sg" localSheetId="36" hidden="1">{"5 * utfall + budget",#N/A,FALSE,"T-0298";"5 * bolag",#N/A,FALSE,"T-0298";"Unibank, utfall alla",#N/A,FALSE,"T-0298";#N/A,#N/A,FALSE,"Koncernskulder";#N/A,#N/A,FALSE,"Koncernfakturering"}</definedName>
    <definedName name="sg" localSheetId="37" hidden="1">{"5 * utfall + budget",#N/A,FALSE,"T-0298";"5 * bolag",#N/A,FALSE,"T-0298";"Unibank, utfall alla",#N/A,FALSE,"T-0298";#N/A,#N/A,FALSE,"Koncernskulder";#N/A,#N/A,FALSE,"Koncernfakturering"}</definedName>
    <definedName name="sg" localSheetId="30" hidden="1">{"5 * utfall + budget",#N/A,FALSE,"T-0298";"5 * bolag",#N/A,FALSE,"T-0298";"Unibank, utfall alla",#N/A,FALSE,"T-0298";#N/A,#N/A,FALSE,"Koncernskulder";#N/A,#N/A,FALSE,"Koncernfakturering"}</definedName>
    <definedName name="sg" localSheetId="42"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34">#REF!</definedName>
    <definedName name="shareholder" localSheetId="17">#REF!</definedName>
    <definedName name="shareholder" localSheetId="20">#REF!</definedName>
    <definedName name="shareholder" localSheetId="18">#REF!</definedName>
    <definedName name="shareholder" localSheetId="13">#REF!</definedName>
    <definedName name="shareholder" localSheetId="14">#REF!</definedName>
    <definedName name="shareholder" localSheetId="29">#REF!</definedName>
    <definedName name="shareholder" localSheetId="28">#REF!</definedName>
    <definedName name="shareholder" localSheetId="22">#REF!</definedName>
    <definedName name="shareholder" localSheetId="31">#REF!</definedName>
    <definedName name="shareholder" localSheetId="45">#REF!</definedName>
    <definedName name="shareholder" localSheetId="4">#REF!</definedName>
    <definedName name="shareholder" localSheetId="5">#REF!</definedName>
    <definedName name="shareholder" localSheetId="6">#REF!</definedName>
    <definedName name="shareholder" localSheetId="7">#REF!</definedName>
    <definedName name="shareholder" localSheetId="16">#REF!</definedName>
    <definedName name="shareholder" localSheetId="15">#REF!</definedName>
    <definedName name="shareholder" localSheetId="25">#REF!</definedName>
    <definedName name="shareholder" localSheetId="24">#REF!</definedName>
    <definedName name="shareholder" localSheetId="19">#REF!</definedName>
    <definedName name="shareholder" localSheetId="43">#REF!</definedName>
    <definedName name="shareholder" localSheetId="27">#REF!</definedName>
    <definedName name="shareholder" localSheetId="26">#REF!</definedName>
    <definedName name="shareholder" localSheetId="9">#REF!</definedName>
    <definedName name="shareholder" localSheetId="10">#REF!</definedName>
    <definedName name="shareholder" localSheetId="8">#REF!</definedName>
    <definedName name="shareholder" localSheetId="11">#REF!</definedName>
    <definedName name="shareholder" localSheetId="12">#REF!</definedName>
    <definedName name="shareholder" localSheetId="33">#REF!</definedName>
    <definedName name="shareholder" localSheetId="30">#REF!</definedName>
    <definedName name="shareholder" localSheetId="42">#REF!</definedName>
    <definedName name="shareholder">#REF!</definedName>
    <definedName name="Shipping" localSheetId="34">#REF!</definedName>
    <definedName name="Shipping" localSheetId="17">#REF!</definedName>
    <definedName name="Shipping" localSheetId="20">#REF!</definedName>
    <definedName name="Shipping" localSheetId="18">#REF!</definedName>
    <definedName name="Shipping" localSheetId="13">#REF!</definedName>
    <definedName name="Shipping" localSheetId="14">#REF!</definedName>
    <definedName name="Shipping" localSheetId="29">#REF!</definedName>
    <definedName name="Shipping" localSheetId="28">#REF!</definedName>
    <definedName name="Shipping" localSheetId="22">#REF!</definedName>
    <definedName name="Shipping" localSheetId="31">#REF!</definedName>
    <definedName name="Shipping" localSheetId="45">#REF!</definedName>
    <definedName name="Shipping" localSheetId="4">#REF!</definedName>
    <definedName name="Shipping" localSheetId="5">#REF!</definedName>
    <definedName name="Shipping" localSheetId="6">#REF!</definedName>
    <definedName name="Shipping" localSheetId="7">#REF!</definedName>
    <definedName name="Shipping" localSheetId="16">#REF!</definedName>
    <definedName name="Shipping" localSheetId="15">#REF!</definedName>
    <definedName name="Shipping" localSheetId="25">#REF!</definedName>
    <definedName name="Shipping" localSheetId="24">#REF!</definedName>
    <definedName name="Shipping" localSheetId="19">#REF!</definedName>
    <definedName name="Shipping" localSheetId="43">#REF!</definedName>
    <definedName name="Shipping" localSheetId="27">#REF!</definedName>
    <definedName name="Shipping" localSheetId="26">#REF!</definedName>
    <definedName name="Shipping" localSheetId="9">#REF!</definedName>
    <definedName name="Shipping" localSheetId="10">#REF!</definedName>
    <definedName name="Shipping" localSheetId="8">#REF!</definedName>
    <definedName name="Shipping" localSheetId="11">#REF!</definedName>
    <definedName name="Shipping" localSheetId="12">#REF!</definedName>
    <definedName name="Shipping" localSheetId="33">#REF!</definedName>
    <definedName name="Shipping" localSheetId="30">#REF!</definedName>
    <definedName name="Shipping" localSheetId="42">#REF!</definedName>
    <definedName name="Shipping">#REF!</definedName>
    <definedName name="SOSI" localSheetId="34">#REF!</definedName>
    <definedName name="SOSI" localSheetId="17">#REF!</definedName>
    <definedName name="SOSI" localSheetId="20">#REF!</definedName>
    <definedName name="SOSI" localSheetId="18">#REF!</definedName>
    <definedName name="SOSI" localSheetId="13">#REF!</definedName>
    <definedName name="SOSI" localSheetId="14">#REF!</definedName>
    <definedName name="SOSI" localSheetId="29">#REF!</definedName>
    <definedName name="SOSI" localSheetId="28">#REF!</definedName>
    <definedName name="SOSI" localSheetId="22">#REF!</definedName>
    <definedName name="SOSI" localSheetId="31">#REF!</definedName>
    <definedName name="SOSI" localSheetId="45">#REF!</definedName>
    <definedName name="SOSI" localSheetId="4">#REF!</definedName>
    <definedName name="SOSI" localSheetId="5">#REF!</definedName>
    <definedName name="SOSI" localSheetId="6">#REF!</definedName>
    <definedName name="SOSI" localSheetId="7">#REF!</definedName>
    <definedName name="SOSI" localSheetId="16">#REF!</definedName>
    <definedName name="SOSI" localSheetId="15">#REF!</definedName>
    <definedName name="SOSI" localSheetId="25">#REF!</definedName>
    <definedName name="SOSI" localSheetId="24">#REF!</definedName>
    <definedName name="SOSI" localSheetId="19">#REF!</definedName>
    <definedName name="SOSI" localSheetId="43">#REF!</definedName>
    <definedName name="SOSI" localSheetId="27">#REF!</definedName>
    <definedName name="SOSI" localSheetId="26">#REF!</definedName>
    <definedName name="SOSI" localSheetId="9">#REF!</definedName>
    <definedName name="SOSI" localSheetId="10">#REF!</definedName>
    <definedName name="SOSI" localSheetId="8">#REF!</definedName>
    <definedName name="SOSI" localSheetId="11">#REF!</definedName>
    <definedName name="SOSI" localSheetId="12">#REF!</definedName>
    <definedName name="SOSI" localSheetId="33">#REF!</definedName>
    <definedName name="SOSI" localSheetId="30">#REF!</definedName>
    <definedName name="SOSI" localSheetId="42">#REF!</definedName>
    <definedName name="SOSI">#REF!</definedName>
    <definedName name="Source_file" localSheetId="34">[57]Sheet1!$B$4</definedName>
    <definedName name="Source_file" localSheetId="29">[57]Sheet1!$B$4</definedName>
    <definedName name="Source_file" localSheetId="28">[57]Sheet1!$B$4</definedName>
    <definedName name="Source_file" localSheetId="31">[57]Sheet1!$B$4</definedName>
    <definedName name="Source_file" localSheetId="45">[58]Sheet1!$B$4</definedName>
    <definedName name="Source_file" localSheetId="25">[57]Sheet1!$B$4</definedName>
    <definedName name="Source_file" localSheetId="24">[57]Sheet1!$B$4</definedName>
    <definedName name="Source_file" localSheetId="43">[59]Sheet1!$B$4</definedName>
    <definedName name="Source_file" localSheetId="27">[57]Sheet1!$B$4</definedName>
    <definedName name="Source_file" localSheetId="26">[57]Sheet1!$B$4</definedName>
    <definedName name="Source_file" localSheetId="9">[60]Sheet1!$B$4</definedName>
    <definedName name="Source_file" localSheetId="10">[60]Sheet1!$B$4</definedName>
    <definedName name="Source_file" localSheetId="8">[61]Sheet1!$B$4</definedName>
    <definedName name="Source_file" localSheetId="30">[57]Sheet1!$B$4</definedName>
    <definedName name="Source_file" localSheetId="42">[57]Sheet1!$B$4</definedName>
    <definedName name="Source_file">[62]Sheet1!$B$4</definedName>
    <definedName name="start" localSheetId="34">#REF!</definedName>
    <definedName name="start" localSheetId="17">#REF!</definedName>
    <definedName name="start" localSheetId="20">#REF!</definedName>
    <definedName name="start" localSheetId="18">#REF!</definedName>
    <definedName name="start" localSheetId="13">#REF!</definedName>
    <definedName name="start" localSheetId="14">#REF!</definedName>
    <definedName name="start" localSheetId="29">#REF!</definedName>
    <definedName name="start" localSheetId="28">#REF!</definedName>
    <definedName name="start" localSheetId="22">#REF!</definedName>
    <definedName name="start" localSheetId="31">#REF!</definedName>
    <definedName name="start" localSheetId="45">#REF!</definedName>
    <definedName name="start" localSheetId="4">#REF!</definedName>
    <definedName name="start" localSheetId="5">#REF!</definedName>
    <definedName name="start" localSheetId="6">#REF!</definedName>
    <definedName name="start" localSheetId="7">#REF!</definedName>
    <definedName name="start" localSheetId="16">#REF!</definedName>
    <definedName name="start" localSheetId="15">#REF!</definedName>
    <definedName name="start" localSheetId="25">#REF!</definedName>
    <definedName name="start" localSheetId="24">#REF!</definedName>
    <definedName name="start" localSheetId="19">#REF!</definedName>
    <definedName name="start" localSheetId="43">#REF!</definedName>
    <definedName name="start" localSheetId="27">#REF!</definedName>
    <definedName name="start" localSheetId="26">#REF!</definedName>
    <definedName name="start" localSheetId="9">#REF!</definedName>
    <definedName name="start" localSheetId="10">#REF!</definedName>
    <definedName name="start" localSheetId="8">#REF!</definedName>
    <definedName name="start" localSheetId="11">#REF!</definedName>
    <definedName name="start" localSheetId="12">#REF!</definedName>
    <definedName name="start" localSheetId="33">#REF!</definedName>
    <definedName name="start" localSheetId="30">#REF!</definedName>
    <definedName name="start" localSheetId="42">#REF!</definedName>
    <definedName name="start">#REF!</definedName>
    <definedName name="statutory" localSheetId="34">#REF!</definedName>
    <definedName name="statutory" localSheetId="17">#REF!</definedName>
    <definedName name="statutory" localSheetId="20">#REF!</definedName>
    <definedName name="statutory" localSheetId="18">#REF!</definedName>
    <definedName name="statutory" localSheetId="13">#REF!</definedName>
    <definedName name="statutory" localSheetId="14">#REF!</definedName>
    <definedName name="statutory" localSheetId="29">#REF!</definedName>
    <definedName name="statutory" localSheetId="28">#REF!</definedName>
    <definedName name="statutory" localSheetId="22">#REF!</definedName>
    <definedName name="statutory" localSheetId="31">#REF!</definedName>
    <definedName name="statutory" localSheetId="45">#REF!</definedName>
    <definedName name="statutory" localSheetId="4">#REF!</definedName>
    <definedName name="statutory" localSheetId="5">#REF!</definedName>
    <definedName name="statutory" localSheetId="6">#REF!</definedName>
    <definedName name="statutory" localSheetId="7">#REF!</definedName>
    <definedName name="statutory" localSheetId="16">#REF!</definedName>
    <definedName name="statutory" localSheetId="15">#REF!</definedName>
    <definedName name="statutory" localSheetId="25">#REF!</definedName>
    <definedName name="statutory" localSheetId="24">#REF!</definedName>
    <definedName name="statutory" localSheetId="19">#REF!</definedName>
    <definedName name="statutory" localSheetId="43">#REF!</definedName>
    <definedName name="statutory" localSheetId="27">#REF!</definedName>
    <definedName name="statutory" localSheetId="26">#REF!</definedName>
    <definedName name="statutory" localSheetId="9">#REF!</definedName>
    <definedName name="statutory" localSheetId="10">#REF!</definedName>
    <definedName name="statutory" localSheetId="8">#REF!</definedName>
    <definedName name="statutory" localSheetId="11">#REF!</definedName>
    <definedName name="statutory" localSheetId="12">#REF!</definedName>
    <definedName name="statutory" localSheetId="33">#REF!</definedName>
    <definedName name="statutory" localSheetId="30">#REF!</definedName>
    <definedName name="statutory" localSheetId="42">#REF!</definedName>
    <definedName name="statutory">#REF!</definedName>
    <definedName name="Statutory_Income_Statement" localSheetId="34">#REF!</definedName>
    <definedName name="Statutory_Income_Statement" localSheetId="17">#REF!</definedName>
    <definedName name="Statutory_Income_Statement" localSheetId="20">#REF!</definedName>
    <definedName name="Statutory_Income_Statement" localSheetId="18">#REF!</definedName>
    <definedName name="Statutory_Income_Statement" localSheetId="13">#REF!</definedName>
    <definedName name="Statutory_Income_Statement" localSheetId="14">#REF!</definedName>
    <definedName name="Statutory_Income_Statement" localSheetId="29">#REF!</definedName>
    <definedName name="Statutory_Income_Statement" localSheetId="28">#REF!</definedName>
    <definedName name="Statutory_Income_Statement" localSheetId="22">#REF!</definedName>
    <definedName name="Statutory_Income_Statement" localSheetId="31">#REF!</definedName>
    <definedName name="Statutory_Income_Statement" localSheetId="45">#REF!</definedName>
    <definedName name="Statutory_Income_Statement" localSheetId="4">#REF!</definedName>
    <definedName name="Statutory_Income_Statement" localSheetId="5">#REF!</definedName>
    <definedName name="Statutory_Income_Statement" localSheetId="6">#REF!</definedName>
    <definedName name="Statutory_Income_Statement" localSheetId="7">#REF!</definedName>
    <definedName name="Statutory_Income_Statement" localSheetId="16">#REF!</definedName>
    <definedName name="Statutory_Income_Statement" localSheetId="15">#REF!</definedName>
    <definedName name="Statutory_Income_Statement" localSheetId="25">#REF!</definedName>
    <definedName name="Statutory_Income_Statement" localSheetId="24">#REF!</definedName>
    <definedName name="Statutory_Income_Statement" localSheetId="19">#REF!</definedName>
    <definedName name="Statutory_Income_Statement" localSheetId="43">#REF!</definedName>
    <definedName name="Statutory_Income_Statement" localSheetId="27">#REF!</definedName>
    <definedName name="Statutory_Income_Statement" localSheetId="26">#REF!</definedName>
    <definedName name="Statutory_Income_Statement" localSheetId="9">#REF!</definedName>
    <definedName name="Statutory_Income_Statement" localSheetId="10">#REF!</definedName>
    <definedName name="Statutory_Income_Statement" localSheetId="8">#REF!</definedName>
    <definedName name="Statutory_Income_Statement" localSheetId="11">#REF!</definedName>
    <definedName name="Statutory_Income_Statement" localSheetId="12">#REF!</definedName>
    <definedName name="Statutory_Income_Statement" localSheetId="33">#REF!</definedName>
    <definedName name="Statutory_Income_Statement" localSheetId="30">#REF!</definedName>
    <definedName name="Statutory_Income_Statement" localSheetId="42">#REF!</definedName>
    <definedName name="Statutory_Income_Statement">#REF!</definedName>
    <definedName name="stop" localSheetId="34">#REF!</definedName>
    <definedName name="stop" localSheetId="17">#REF!</definedName>
    <definedName name="stop" localSheetId="20">#REF!</definedName>
    <definedName name="stop" localSheetId="18">#REF!</definedName>
    <definedName name="stop" localSheetId="13">#REF!</definedName>
    <definedName name="stop" localSheetId="14">#REF!</definedName>
    <definedName name="stop" localSheetId="29">#REF!</definedName>
    <definedName name="stop" localSheetId="28">#REF!</definedName>
    <definedName name="stop" localSheetId="22">#REF!</definedName>
    <definedName name="stop" localSheetId="31">#REF!</definedName>
    <definedName name="stop" localSheetId="45">#REF!</definedName>
    <definedName name="stop" localSheetId="4">#REF!</definedName>
    <definedName name="stop" localSheetId="5">#REF!</definedName>
    <definedName name="stop" localSheetId="6">#REF!</definedName>
    <definedName name="stop" localSheetId="7">#REF!</definedName>
    <definedName name="stop" localSheetId="16">#REF!</definedName>
    <definedName name="stop" localSheetId="15">#REF!</definedName>
    <definedName name="stop" localSheetId="25">#REF!</definedName>
    <definedName name="stop" localSheetId="24">#REF!</definedName>
    <definedName name="stop" localSheetId="19">#REF!</definedName>
    <definedName name="stop" localSheetId="43">#REF!</definedName>
    <definedName name="stop" localSheetId="27">#REF!</definedName>
    <definedName name="stop" localSheetId="26">#REF!</definedName>
    <definedName name="stop" localSheetId="9">#REF!</definedName>
    <definedName name="stop" localSheetId="10">#REF!</definedName>
    <definedName name="stop" localSheetId="8">#REF!</definedName>
    <definedName name="stop" localSheetId="11">#REF!</definedName>
    <definedName name="stop" localSheetId="12">#REF!</definedName>
    <definedName name="stop" localSheetId="33">#REF!</definedName>
    <definedName name="stop" localSheetId="30">#REF!</definedName>
    <definedName name="stop" localSheetId="42">#REF!</definedName>
    <definedName name="stop">#REF!</definedName>
    <definedName name="Sweden" localSheetId="34">[51]Sheet1!$C$20</definedName>
    <definedName name="Sweden" localSheetId="29">[51]Sheet1!$C$20</definedName>
    <definedName name="Sweden" localSheetId="28">[51]Sheet1!$C$20</definedName>
    <definedName name="Sweden" localSheetId="31">[51]Sheet1!$C$20</definedName>
    <definedName name="Sweden" localSheetId="45">[52]Sheet1!$C$20</definedName>
    <definedName name="Sweden" localSheetId="25">[51]Sheet1!$C$20</definedName>
    <definedName name="Sweden" localSheetId="24">[51]Sheet1!$C$20</definedName>
    <definedName name="Sweden" localSheetId="43">[53]Sheet1!$C$20</definedName>
    <definedName name="Sweden" localSheetId="27">[51]Sheet1!$C$20</definedName>
    <definedName name="Sweden" localSheetId="26">[51]Sheet1!$C$20</definedName>
    <definedName name="Sweden" localSheetId="9">[54]Sheet1!$C$20</definedName>
    <definedName name="Sweden" localSheetId="10">[54]Sheet1!$C$20</definedName>
    <definedName name="Sweden" localSheetId="8">[55]Sheet1!$C$20</definedName>
    <definedName name="Sweden" localSheetId="30">[51]Sheet1!$C$20</definedName>
    <definedName name="Sweden" localSheetId="42">[51]Sheet1!$C$20</definedName>
    <definedName name="Sweden">[56]Sheet1!$C$20</definedName>
    <definedName name="TASESUOM" localSheetId="34">#REF!</definedName>
    <definedName name="TASESUOM" localSheetId="17">#REF!</definedName>
    <definedName name="TASESUOM" localSheetId="20">#REF!</definedName>
    <definedName name="TASESUOM" localSheetId="18">#REF!</definedName>
    <definedName name="TASESUOM" localSheetId="13">#REF!</definedName>
    <definedName name="TASESUOM" localSheetId="14">#REF!</definedName>
    <definedName name="TASESUOM" localSheetId="29">#REF!</definedName>
    <definedName name="TASESUOM" localSheetId="28">#REF!</definedName>
    <definedName name="TASESUOM" localSheetId="22">#REF!</definedName>
    <definedName name="TASESUOM" localSheetId="31">#REF!</definedName>
    <definedName name="TASESUOM" localSheetId="45">#REF!</definedName>
    <definedName name="TASESUOM" localSheetId="4">#REF!</definedName>
    <definedName name="TASESUOM" localSheetId="5">#REF!</definedName>
    <definedName name="TASESUOM" localSheetId="6">#REF!</definedName>
    <definedName name="TASESUOM" localSheetId="7">#REF!</definedName>
    <definedName name="TASESUOM" localSheetId="16">#REF!</definedName>
    <definedName name="TASESUOM" localSheetId="15">#REF!</definedName>
    <definedName name="TASESUOM" localSheetId="25">#REF!</definedName>
    <definedName name="TASESUOM" localSheetId="24">#REF!</definedName>
    <definedName name="TASESUOM" localSheetId="19">#REF!</definedName>
    <definedName name="TASESUOM" localSheetId="43">#REF!</definedName>
    <definedName name="TASESUOM" localSheetId="27">#REF!</definedName>
    <definedName name="TASESUOM" localSheetId="26">#REF!</definedName>
    <definedName name="TASESUOM" localSheetId="9">#REF!</definedName>
    <definedName name="TASESUOM" localSheetId="10">#REF!</definedName>
    <definedName name="TASESUOM" localSheetId="8">#REF!</definedName>
    <definedName name="TASESUOM" localSheetId="11">#REF!</definedName>
    <definedName name="TASESUOM" localSheetId="12">#REF!</definedName>
    <definedName name="TASESUOM" localSheetId="33">#REF!</definedName>
    <definedName name="TASESUOM" localSheetId="30">#REF!</definedName>
    <definedName name="TASESUOM" localSheetId="42">#REF!</definedName>
    <definedName name="TASESUOM">#REF!</definedName>
    <definedName name="tfp" localSheetId="34" hidden="1">{"5 * utfall + budget",#N/A,FALSE,"T-0298";"5 * bolag",#N/A,FALSE,"T-0298";"Unibank, utfall alla",#N/A,FALSE,"T-0298";#N/A,#N/A,FALSE,"Koncernskulder";#N/A,#N/A,FALSE,"Koncernfakturering"}</definedName>
    <definedName name="tfp" localSheetId="17" hidden="1">{"5 * utfall + budget",#N/A,FALSE,"T-0298";"5 * bolag",#N/A,FALSE,"T-0298";"Unibank, utfall alla",#N/A,FALSE,"T-0298";#N/A,#N/A,FALSE,"Koncernskulder";#N/A,#N/A,FALSE,"Koncernfakturering"}</definedName>
    <definedName name="tfp" localSheetId="20" hidden="1">{"5 * utfall + budget",#N/A,FALSE,"T-0298";"5 * bolag",#N/A,FALSE,"T-0298";"Unibank, utfall alla",#N/A,FALSE,"T-0298";#N/A,#N/A,FALSE,"Koncernskulder";#N/A,#N/A,FALSE,"Koncernfakturering"}</definedName>
    <definedName name="tfp" localSheetId="18" hidden="1">{"5 * utfall + budget",#N/A,FALSE,"T-0298";"5 * bolag",#N/A,FALSE,"T-0298";"Unibank, utfall alla",#N/A,FALSE,"T-0298";#N/A,#N/A,FALSE,"Koncernskulder";#N/A,#N/A,FALSE,"Koncernfakturering"}</definedName>
    <definedName name="tfp" localSheetId="13" hidden="1">{"5 * utfall + budget",#N/A,FALSE,"T-0298";"5 * bolag",#N/A,FALSE,"T-0298";"Unibank, utfall alla",#N/A,FALSE,"T-0298";#N/A,#N/A,FALSE,"Koncernskulder";#N/A,#N/A,FALSE,"Koncernfakturering"}</definedName>
    <definedName name="tfp" localSheetId="14" hidden="1">{"5 * utfall + budget",#N/A,FALSE,"T-0298";"5 * bolag",#N/A,FALSE,"T-0298";"Unibank, utfall alla",#N/A,FALSE,"T-0298";#N/A,#N/A,FALSE,"Koncernskulder";#N/A,#N/A,FALSE,"Koncernfakturering"}</definedName>
    <definedName name="tfp" localSheetId="1" hidden="1">{"5 * utfall + budget",#N/A,FALSE,"T-0298";"5 * bolag",#N/A,FALSE,"T-0298";"Unibank, utfall alla",#N/A,FALSE,"T-0298";#N/A,#N/A,FALSE,"Koncernskulder";#N/A,#N/A,FALSE,"Koncernfakturering"}</definedName>
    <definedName name="tfp" localSheetId="29" hidden="1">{"5 * utfall + budget",#N/A,FALSE,"T-0298";"5 * bolag",#N/A,FALSE,"T-0298";"Unibank, utfall alla",#N/A,FALSE,"T-0298";#N/A,#N/A,FALSE,"Koncernskulder";#N/A,#N/A,FALSE,"Koncernfakturering"}</definedName>
    <definedName name="tfp" localSheetId="28" hidden="1">{"5 * utfall + budget",#N/A,FALSE,"T-0298";"5 * bolag",#N/A,FALSE,"T-0298";"Unibank, utfall alla",#N/A,FALSE,"T-0298";#N/A,#N/A,FALSE,"Koncernskulder";#N/A,#N/A,FALSE,"Koncernfakturering"}</definedName>
    <definedName name="tfp" localSheetId="22" hidden="1">{"5 * utfall + budget",#N/A,FALSE,"T-0298";"5 * bolag",#N/A,FALSE,"T-0298";"Unibank, utfall alla",#N/A,FALSE,"T-0298";#N/A,#N/A,FALSE,"Koncernskulder";#N/A,#N/A,FALSE,"Koncernfakturering"}</definedName>
    <definedName name="tfp" localSheetId="31" hidden="1">{"5 * utfall + budget",#N/A,FALSE,"T-0298";"5 * bolag",#N/A,FALSE,"T-0298";"Unibank, utfall alla",#N/A,FALSE,"T-0298";#N/A,#N/A,FALSE,"Koncernskulder";#N/A,#N/A,FALSE,"Koncernfakturering"}</definedName>
    <definedName name="tfp" localSheetId="45" hidden="1">{"5 * utfall + budget",#N/A,FALSE,"T-0298";"5 * bolag",#N/A,FALSE,"T-0298";"Unibank, utfall alla",#N/A,FALSE,"T-0298";#N/A,#N/A,FALSE,"Koncernskulder";#N/A,#N/A,FALSE,"Koncernfakturering"}</definedName>
    <definedName name="tfp" localSheetId="40" hidden="1">{"5 * utfall + budget",#N/A,FALSE,"T-0298";"5 * bolag",#N/A,FALSE,"T-0298";"Unibank, utfall alla",#N/A,FALSE,"T-0298";#N/A,#N/A,FALSE,"Koncernskulder";#N/A,#N/A,FALSE,"Koncernfakturering"}</definedName>
    <definedName name="tfp" localSheetId="4" hidden="1">{"5 * utfall + budget",#N/A,FALSE,"T-0298";"5 * bolag",#N/A,FALSE,"T-0298";"Unibank, utfall alla",#N/A,FALSE,"T-0298";#N/A,#N/A,FALSE,"Koncernskulder";#N/A,#N/A,FALSE,"Koncernfakturering"}</definedName>
    <definedName name="tfp" localSheetId="5"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16" hidden="1">{"5 * utfall + budget",#N/A,FALSE,"T-0298";"5 * bolag",#N/A,FALSE,"T-0298";"Unibank, utfall alla",#N/A,FALSE,"T-0298";#N/A,#N/A,FALSE,"Koncernskulder";#N/A,#N/A,FALSE,"Koncernfakturering"}</definedName>
    <definedName name="tfp" localSheetId="15" hidden="1">{"5 * utfall + budget",#N/A,FALSE,"T-0298";"5 * bolag",#N/A,FALSE,"T-0298";"Unibank, utfall alla",#N/A,FALSE,"T-0298";#N/A,#N/A,FALSE,"Koncernskulder";#N/A,#N/A,FALSE,"Koncernfakturering"}</definedName>
    <definedName name="tfp" localSheetId="25" hidden="1">{"5 * utfall + budget",#N/A,FALSE,"T-0298";"5 * bolag",#N/A,FALSE,"T-0298";"Unibank, utfall alla",#N/A,FALSE,"T-0298";#N/A,#N/A,FALSE,"Koncernskulder";#N/A,#N/A,FALSE,"Koncernfakturering"}</definedName>
    <definedName name="tfp" localSheetId="24" hidden="1">{"5 * utfall + budget",#N/A,FALSE,"T-0298";"5 * bolag",#N/A,FALSE,"T-0298";"Unibank, utfall alla",#N/A,FALSE,"T-0298";#N/A,#N/A,FALSE,"Koncernskulder";#N/A,#N/A,FALSE,"Koncernfakturering"}</definedName>
    <definedName name="tfp" localSheetId="19" hidden="1">{"5 * utfall + budget",#N/A,FALSE,"T-0298";"5 * bolag",#N/A,FALSE,"T-0298";"Unibank, utfall alla",#N/A,FALSE,"T-0298";#N/A,#N/A,FALSE,"Koncernskulder";#N/A,#N/A,FALSE,"Koncernfakturering"}</definedName>
    <definedName name="tfp" localSheetId="43" hidden="1">{"5 * utfall + budget",#N/A,FALSE,"T-0298";"5 * bolag",#N/A,FALSE,"T-0298";"Unibank, utfall alla",#N/A,FALSE,"T-0298";#N/A,#N/A,FALSE,"Koncernskulder";#N/A,#N/A,FALSE,"Koncernfakturering"}</definedName>
    <definedName name="tfp" localSheetId="27" hidden="1">{"5 * utfall + budget",#N/A,FALSE,"T-0298";"5 * bolag",#N/A,FALSE,"T-0298";"Unibank, utfall alla",#N/A,FALSE,"T-0298";#N/A,#N/A,FALSE,"Koncernskulder";#N/A,#N/A,FALSE,"Koncernfakturering"}</definedName>
    <definedName name="tfp" localSheetId="26" hidden="1">{"5 * utfall + budget",#N/A,FALSE,"T-0298";"5 * bolag",#N/A,FALSE,"T-0298";"Unibank, utfall alla",#N/A,FALSE,"T-0298";#N/A,#N/A,FALSE,"Koncernskulder";#N/A,#N/A,FALSE,"Koncernfakturering"}</definedName>
    <definedName name="tfp" localSheetId="38" hidden="1">{"5 * utfall + budget",#N/A,FALSE,"T-0298";"5 * bolag",#N/A,FALSE,"T-0298";"Unibank, utfall alla",#N/A,FALSE,"T-0298";#N/A,#N/A,FALSE,"Koncernskulder";#N/A,#N/A,FALSE,"Koncernfakturering"}</definedName>
    <definedName name="tfp" localSheetId="9" hidden="1">{"5 * utfall + budget",#N/A,FALSE,"T-0298";"5 * bolag",#N/A,FALSE,"T-0298";"Unibank, utfall alla",#N/A,FALSE,"T-0298";#N/A,#N/A,FALSE,"Koncernskulder";#N/A,#N/A,FALSE,"Koncernfakturering"}</definedName>
    <definedName name="tfp" localSheetId="10" hidden="1">{"5 * utfall + budget",#N/A,FALSE,"T-0298";"5 * bolag",#N/A,FALSE,"T-0298";"Unibank, utfall alla",#N/A,FALSE,"T-0298";#N/A,#N/A,FALSE,"Koncernskulder";#N/A,#N/A,FALSE,"Koncernfakturering"}</definedName>
    <definedName name="tfp" localSheetId="8" hidden="1">{"5 * utfall + budget",#N/A,FALSE,"T-0298";"5 * bolag",#N/A,FALSE,"T-0298";"Unibank, utfall alla",#N/A,FALSE,"T-0298";#N/A,#N/A,FALSE,"Koncernskulder";#N/A,#N/A,FALSE,"Koncernfakturering"}</definedName>
    <definedName name="tfp" localSheetId="39" hidden="1">{"5 * utfall + budget",#N/A,FALSE,"T-0298";"5 * bolag",#N/A,FALSE,"T-0298";"Unibank, utfall alla",#N/A,FALSE,"T-0298";#N/A,#N/A,FALSE,"Koncernskulder";#N/A,#N/A,FALSE,"Koncernfakturering"}</definedName>
    <definedName name="tfp" localSheetId="35" hidden="1">{"5 * utfall + budget",#N/A,FALSE,"T-0298";"5 * bolag",#N/A,FALSE,"T-0298";"Unibank, utfall alla",#N/A,FALSE,"T-0298";#N/A,#N/A,FALSE,"Koncernskulder";#N/A,#N/A,FALSE,"Koncernfakturering"}</definedName>
    <definedName name="tfp" localSheetId="11" hidden="1">{"5 * utfall + budget",#N/A,FALSE,"T-0298";"5 * bolag",#N/A,FALSE,"T-0298";"Unibank, utfall alla",#N/A,FALSE,"T-0298";#N/A,#N/A,FALSE,"Koncernskulder";#N/A,#N/A,FALSE,"Koncernfakturering"}</definedName>
    <definedName name="tfp" localSheetId="12" hidden="1">{"5 * utfall + budget",#N/A,FALSE,"T-0298";"5 * bolag",#N/A,FALSE,"T-0298";"Unibank, utfall alla",#N/A,FALSE,"T-0298";#N/A,#N/A,FALSE,"Koncernskulder";#N/A,#N/A,FALSE,"Koncernfakturering"}</definedName>
    <definedName name="tfp" localSheetId="33" hidden="1">{"5 * utfall + budget",#N/A,FALSE,"T-0298";"5 * bolag",#N/A,FALSE,"T-0298";"Unibank, utfall alla",#N/A,FALSE,"T-0298";#N/A,#N/A,FALSE,"Koncernskulder";#N/A,#N/A,FALSE,"Koncernfakturering"}</definedName>
    <definedName name="tfp" localSheetId="41" hidden="1">{"5 * utfall + budget",#N/A,FALSE,"T-0298";"5 * bolag",#N/A,FALSE,"T-0298";"Unibank, utfall alla",#N/A,FALSE,"T-0298";#N/A,#N/A,FALSE,"Koncernskulder";#N/A,#N/A,FALSE,"Koncernfakturering"}</definedName>
    <definedName name="tfp" localSheetId="36" hidden="1">{"5 * utfall + budget",#N/A,FALSE,"T-0298";"5 * bolag",#N/A,FALSE,"T-0298";"Unibank, utfall alla",#N/A,FALSE,"T-0298";#N/A,#N/A,FALSE,"Koncernskulder";#N/A,#N/A,FALSE,"Koncernfakturering"}</definedName>
    <definedName name="tfp" localSheetId="37" hidden="1">{"5 * utfall + budget",#N/A,FALSE,"T-0298";"5 * bolag",#N/A,FALSE,"T-0298";"Unibank, utfall alla",#N/A,FALSE,"T-0298";#N/A,#N/A,FALSE,"Koncernskulder";#N/A,#N/A,FALSE,"Koncernfakturering"}</definedName>
    <definedName name="tfp" localSheetId="30" hidden="1">{"5 * utfall + budget",#N/A,FALSE,"T-0298";"5 * bolag",#N/A,FALSE,"T-0298";"Unibank, utfall alla",#N/A,FALSE,"T-0298";#N/A,#N/A,FALSE,"Koncernskulder";#N/A,#N/A,FALSE,"Koncernfakturering"}</definedName>
    <definedName name="tfp" localSheetId="42"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 localSheetId="34">[38]Investment_assets!$AX$1:$AY$65536</definedName>
    <definedName name="TotalKol" localSheetId="29">[38]Investment_assets!$AX$1:$AY$65536</definedName>
    <definedName name="TotalKol" localSheetId="28">[38]Investment_assets!$AX$1:$AY$65536</definedName>
    <definedName name="TotalKol" localSheetId="31">[38]Investment_assets!$AX$1:$AY$65536</definedName>
    <definedName name="TotalKol" localSheetId="45">[39]Investment_assets!$AX$1:$AY$65536</definedName>
    <definedName name="TotalKol" localSheetId="25">[38]Investment_assets!$AX$1:$AY$65536</definedName>
    <definedName name="TotalKol" localSheetId="24">[38]Investment_assets!$AX$1:$AY$65536</definedName>
    <definedName name="TotalKol" localSheetId="43">[40]Investment_assets!$AX$1:$AY$65536</definedName>
    <definedName name="TotalKol" localSheetId="27">[38]Investment_assets!$AX$1:$AY$65536</definedName>
    <definedName name="TotalKol" localSheetId="26">[38]Investment_assets!$AX$1:$AY$65536</definedName>
    <definedName name="TotalKol" localSheetId="9">[41]Investment_assets!$AX$1:$AY$65536</definedName>
    <definedName name="TotalKol" localSheetId="10">[41]Investment_assets!$AX$1:$AY$65536</definedName>
    <definedName name="TotalKol" localSheetId="8">[42]Investment_assets!$AX$1:$AY$65536</definedName>
    <definedName name="TotalKol" localSheetId="30">[38]Investment_assets!$AX$1:$AY$65536</definedName>
    <definedName name="TotalKol" localSheetId="42">[38]Investment_assets!$AX$1:$AY$65536</definedName>
    <definedName name="TotalKol">[43]Investment_assets!$AX$1:$AY$65536</definedName>
    <definedName name="treasury" localSheetId="34">#REF!</definedName>
    <definedName name="treasury" localSheetId="17">#REF!</definedName>
    <definedName name="treasury" localSheetId="20">#REF!</definedName>
    <definedName name="treasury" localSheetId="18">#REF!</definedName>
    <definedName name="treasury" localSheetId="13">#REF!</definedName>
    <definedName name="treasury" localSheetId="14">#REF!</definedName>
    <definedName name="treasury" localSheetId="29">#REF!</definedName>
    <definedName name="treasury" localSheetId="28">#REF!</definedName>
    <definedName name="treasury" localSheetId="22">#REF!</definedName>
    <definedName name="treasury" localSheetId="31">#REF!</definedName>
    <definedName name="treasury" localSheetId="45">#REF!</definedName>
    <definedName name="treasury" localSheetId="4">#REF!</definedName>
    <definedName name="treasury" localSheetId="5">#REF!</definedName>
    <definedName name="treasury" localSheetId="6">#REF!</definedName>
    <definedName name="treasury" localSheetId="7">#REF!</definedName>
    <definedName name="treasury" localSheetId="16">#REF!</definedName>
    <definedName name="treasury" localSheetId="15">#REF!</definedName>
    <definedName name="treasury" localSheetId="25">#REF!</definedName>
    <definedName name="treasury" localSheetId="24">#REF!</definedName>
    <definedName name="treasury" localSheetId="19">#REF!</definedName>
    <definedName name="treasury" localSheetId="43">#REF!</definedName>
    <definedName name="treasury" localSheetId="27">#REF!</definedName>
    <definedName name="treasury" localSheetId="26">#REF!</definedName>
    <definedName name="treasury" localSheetId="9">#REF!</definedName>
    <definedName name="treasury" localSheetId="10">#REF!</definedName>
    <definedName name="treasury" localSheetId="8">#REF!</definedName>
    <definedName name="treasury" localSheetId="11">#REF!</definedName>
    <definedName name="treasury" localSheetId="12">#REF!</definedName>
    <definedName name="treasury" localSheetId="33">#REF!</definedName>
    <definedName name="treasury" localSheetId="30">#REF!</definedName>
    <definedName name="treasury" localSheetId="42">#REF!</definedName>
    <definedName name="treasury">#REF!</definedName>
    <definedName name="TreasuryKeyFig" localSheetId="34">#REF!</definedName>
    <definedName name="TreasuryKeyFig" localSheetId="17">#REF!</definedName>
    <definedName name="TreasuryKeyFig" localSheetId="20">#REF!</definedName>
    <definedName name="TreasuryKeyFig" localSheetId="18">#REF!</definedName>
    <definedName name="TreasuryKeyFig" localSheetId="13">#REF!</definedName>
    <definedName name="TreasuryKeyFig" localSheetId="14">#REF!</definedName>
    <definedName name="TreasuryKeyFig" localSheetId="29">#REF!</definedName>
    <definedName name="TreasuryKeyFig" localSheetId="28">#REF!</definedName>
    <definedName name="TreasuryKeyFig" localSheetId="22">#REF!</definedName>
    <definedName name="TreasuryKeyFig" localSheetId="31">#REF!</definedName>
    <definedName name="TreasuryKeyFig" localSheetId="45">#REF!</definedName>
    <definedName name="TreasuryKeyFig" localSheetId="4">#REF!</definedName>
    <definedName name="TreasuryKeyFig" localSheetId="5">#REF!</definedName>
    <definedName name="TreasuryKeyFig" localSheetId="6">#REF!</definedName>
    <definedName name="TreasuryKeyFig" localSheetId="7">#REF!</definedName>
    <definedName name="TreasuryKeyFig" localSheetId="16">#REF!</definedName>
    <definedName name="TreasuryKeyFig" localSheetId="15">#REF!</definedName>
    <definedName name="TreasuryKeyFig" localSheetId="25">#REF!</definedName>
    <definedName name="TreasuryKeyFig" localSheetId="24">#REF!</definedName>
    <definedName name="TreasuryKeyFig" localSheetId="19">#REF!</definedName>
    <definedName name="TreasuryKeyFig" localSheetId="43">#REF!</definedName>
    <definedName name="TreasuryKeyFig" localSheetId="27">#REF!</definedName>
    <definedName name="TreasuryKeyFig" localSheetId="26">#REF!</definedName>
    <definedName name="TreasuryKeyFig" localSheetId="9">#REF!</definedName>
    <definedName name="TreasuryKeyFig" localSheetId="10">#REF!</definedName>
    <definedName name="TreasuryKeyFig" localSheetId="8">#REF!</definedName>
    <definedName name="TreasuryKeyFig" localSheetId="11">#REF!</definedName>
    <definedName name="TreasuryKeyFig" localSheetId="12">#REF!</definedName>
    <definedName name="TreasuryKeyFig" localSheetId="33">#REF!</definedName>
    <definedName name="TreasuryKeyFig" localSheetId="30">#REF!</definedName>
    <definedName name="TreasuryKeyFig" localSheetId="42">#REF!</definedName>
    <definedName name="TreasuryKeyFig">#REF!</definedName>
    <definedName name="TreasuryOP" localSheetId="34">#REF!</definedName>
    <definedName name="TreasuryOP" localSheetId="17">#REF!</definedName>
    <definedName name="TreasuryOP" localSheetId="20">#REF!</definedName>
    <definedName name="TreasuryOP" localSheetId="18">#REF!</definedName>
    <definedName name="TreasuryOP" localSheetId="13">#REF!</definedName>
    <definedName name="TreasuryOP" localSheetId="14">#REF!</definedName>
    <definedName name="TreasuryOP" localSheetId="29">#REF!</definedName>
    <definedName name="TreasuryOP" localSheetId="28">#REF!</definedName>
    <definedName name="TreasuryOP" localSheetId="22">#REF!</definedName>
    <definedName name="TreasuryOP" localSheetId="31">#REF!</definedName>
    <definedName name="TreasuryOP" localSheetId="45">#REF!</definedName>
    <definedName name="TreasuryOP" localSheetId="4">#REF!</definedName>
    <definedName name="TreasuryOP" localSheetId="5">#REF!</definedName>
    <definedName name="TreasuryOP" localSheetId="6">#REF!</definedName>
    <definedName name="TreasuryOP" localSheetId="7">#REF!</definedName>
    <definedName name="TreasuryOP" localSheetId="16">#REF!</definedName>
    <definedName name="TreasuryOP" localSheetId="15">#REF!</definedName>
    <definedName name="TreasuryOP" localSheetId="25">#REF!</definedName>
    <definedName name="TreasuryOP" localSheetId="24">#REF!</definedName>
    <definedName name="TreasuryOP" localSheetId="19">#REF!</definedName>
    <definedName name="TreasuryOP" localSheetId="43">#REF!</definedName>
    <definedName name="TreasuryOP" localSheetId="27">#REF!</definedName>
    <definedName name="TreasuryOP" localSheetId="26">#REF!</definedName>
    <definedName name="TreasuryOP" localSheetId="9">#REF!</definedName>
    <definedName name="TreasuryOP" localSheetId="10">#REF!</definedName>
    <definedName name="TreasuryOP" localSheetId="8">#REF!</definedName>
    <definedName name="TreasuryOP" localSheetId="11">#REF!</definedName>
    <definedName name="TreasuryOP" localSheetId="12">#REF!</definedName>
    <definedName name="TreasuryOP" localSheetId="33">#REF!</definedName>
    <definedName name="TreasuryOP" localSheetId="30">#REF!</definedName>
    <definedName name="TreasuryOP" localSheetId="42">#REF!</definedName>
    <definedName name="TreasuryOP">#REF!</definedName>
    <definedName name="TULOS" localSheetId="34">#REF!</definedName>
    <definedName name="TULOS" localSheetId="17">#REF!</definedName>
    <definedName name="TULOS" localSheetId="20">#REF!</definedName>
    <definedName name="TULOS" localSheetId="18">#REF!</definedName>
    <definedName name="TULOS" localSheetId="13">#REF!</definedName>
    <definedName name="TULOS" localSheetId="14">#REF!</definedName>
    <definedName name="TULOS" localSheetId="29">#REF!</definedName>
    <definedName name="TULOS" localSheetId="28">#REF!</definedName>
    <definedName name="TULOS" localSheetId="22">#REF!</definedName>
    <definedName name="TULOS" localSheetId="31">#REF!</definedName>
    <definedName name="TULOS" localSheetId="45">#REF!</definedName>
    <definedName name="TULOS" localSheetId="4">#REF!</definedName>
    <definedName name="TULOS" localSheetId="5">#REF!</definedName>
    <definedName name="TULOS" localSheetId="6">#REF!</definedName>
    <definedName name="TULOS" localSheetId="7">#REF!</definedName>
    <definedName name="TULOS" localSheetId="16">#REF!</definedName>
    <definedName name="TULOS" localSheetId="15">#REF!</definedName>
    <definedName name="TULOS" localSheetId="25">#REF!</definedName>
    <definedName name="TULOS" localSheetId="24">#REF!</definedName>
    <definedName name="TULOS" localSheetId="19">#REF!</definedName>
    <definedName name="TULOS" localSheetId="43">#REF!</definedName>
    <definedName name="TULOS" localSheetId="27">#REF!</definedName>
    <definedName name="TULOS" localSheetId="26">#REF!</definedName>
    <definedName name="TULOS" localSheetId="9">#REF!</definedName>
    <definedName name="TULOS" localSheetId="10">#REF!</definedName>
    <definedName name="TULOS" localSheetId="8">#REF!</definedName>
    <definedName name="TULOS" localSheetId="11">#REF!</definedName>
    <definedName name="TULOS" localSheetId="12">#REF!</definedName>
    <definedName name="TULOS" localSheetId="33">#REF!</definedName>
    <definedName name="TULOS" localSheetId="30">#REF!</definedName>
    <definedName name="TULOS" localSheetId="42">#REF!</definedName>
    <definedName name="TULOS">#REF!</definedName>
    <definedName name="type" localSheetId="34">'[105]Schedule 8010'!$R$96:$S$98</definedName>
    <definedName name="type" localSheetId="29">'[105]Schedule 8010'!$R$96:$S$98</definedName>
    <definedName name="type" localSheetId="28">'[105]Schedule 8010'!$R$96:$S$98</definedName>
    <definedName name="type" localSheetId="31">'[105]Schedule 8010'!$R$96:$S$98</definedName>
    <definedName name="type" localSheetId="45">'[106]Schedule 8010'!$R$96:$S$98</definedName>
    <definedName name="type" localSheetId="25">'[105]Schedule 8010'!$R$96:$S$98</definedName>
    <definedName name="type" localSheetId="24">'[105]Schedule 8010'!$R$96:$S$98</definedName>
    <definedName name="type" localSheetId="43">'[107]Schedule 8010'!$R$96:$S$98</definedName>
    <definedName name="type" localSheetId="27">'[105]Schedule 8010'!$R$96:$S$98</definedName>
    <definedName name="type" localSheetId="26">'[105]Schedule 8010'!$R$96:$S$98</definedName>
    <definedName name="type" localSheetId="9">'[108]Schedule 8010'!$R$96:$S$98</definedName>
    <definedName name="type" localSheetId="10">'[108]Schedule 8010'!$R$96:$S$98</definedName>
    <definedName name="type" localSheetId="8">'[109]Schedule 8010'!$R$96:$S$98</definedName>
    <definedName name="type" localSheetId="30">'[105]Schedule 8010'!$R$96:$S$98</definedName>
    <definedName name="type" localSheetId="42">'[105]Schedule 8010'!$R$96:$S$98</definedName>
    <definedName name="type">'[110]Schedule 8010'!$R$96:$S$98</definedName>
    <definedName name="UltimoLastYear" localSheetId="34">[38]HelpSheet!$C$3</definedName>
    <definedName name="UltimoLastYear" localSheetId="29">[38]HelpSheet!$C$3</definedName>
    <definedName name="UltimoLastYear" localSheetId="28">[38]HelpSheet!$C$3</definedName>
    <definedName name="UltimoLastYear" localSheetId="31">[38]HelpSheet!$C$3</definedName>
    <definedName name="UltimoLastYear" localSheetId="45">[39]HelpSheet!$C$3</definedName>
    <definedName name="UltimoLastYear" localSheetId="25">[38]HelpSheet!$C$3</definedName>
    <definedName name="UltimoLastYear" localSheetId="24">[38]HelpSheet!$C$3</definedName>
    <definedName name="UltimoLastYear" localSheetId="43">[40]HelpSheet!$C$3</definedName>
    <definedName name="UltimoLastYear" localSheetId="27">[38]HelpSheet!$C$3</definedName>
    <definedName name="UltimoLastYear" localSheetId="26">[38]HelpSheet!$C$3</definedName>
    <definedName name="UltimoLastYear" localSheetId="9">[41]HelpSheet!$C$3</definedName>
    <definedName name="UltimoLastYear" localSheetId="10">[41]HelpSheet!$C$3</definedName>
    <definedName name="UltimoLastYear" localSheetId="8">[42]HelpSheet!$C$3</definedName>
    <definedName name="UltimoLastYear" localSheetId="30">[38]HelpSheet!$C$3</definedName>
    <definedName name="UltimoLastYear" localSheetId="42">[38]HelpSheet!$C$3</definedName>
    <definedName name="UltimoLastYear">[43]HelpSheet!$C$3</definedName>
    <definedName name="Unit" localSheetId="34">[7]XXX!$C$34</definedName>
    <definedName name="Unit" localSheetId="29">[7]XXX!$C$34</definedName>
    <definedName name="Unit" localSheetId="28">[7]XXX!$C$34</definedName>
    <definedName name="Unit" localSheetId="31">[7]XXX!$C$34</definedName>
    <definedName name="Unit" localSheetId="45">[8]XXX!$C$34</definedName>
    <definedName name="Unit" localSheetId="25">[7]XXX!$C$34</definedName>
    <definedName name="Unit" localSheetId="24">[7]XXX!$C$34</definedName>
    <definedName name="Unit" localSheetId="43">[9]XXX!$C$34</definedName>
    <definedName name="Unit" localSheetId="27">[7]XXX!$C$34</definedName>
    <definedName name="Unit" localSheetId="26">[7]XXX!$C$34</definedName>
    <definedName name="Unit" localSheetId="9">[10]XXX!$C$34</definedName>
    <definedName name="Unit" localSheetId="10">[10]XXX!$C$34</definedName>
    <definedName name="Unit" localSheetId="8">[11]XXX!$C$34</definedName>
    <definedName name="Unit" localSheetId="30">[7]XXX!$C$34</definedName>
    <definedName name="Unit" localSheetId="42">[7]XXX!$C$34</definedName>
    <definedName name="Unit">[12]XXX!$C$34</definedName>
    <definedName name="ValgtDato1" localSheetId="34">[38]HelpSheet!$C$21</definedName>
    <definedName name="ValgtDato1" localSheetId="29">[38]HelpSheet!$C$21</definedName>
    <definedName name="ValgtDato1" localSheetId="28">[38]HelpSheet!$C$21</definedName>
    <definedName name="ValgtDato1" localSheetId="31">[38]HelpSheet!$C$21</definedName>
    <definedName name="ValgtDato1" localSheetId="45">[39]HelpSheet!$C$21</definedName>
    <definedName name="ValgtDato1" localSheetId="25">[38]HelpSheet!$C$21</definedName>
    <definedName name="ValgtDato1" localSheetId="24">[38]HelpSheet!$C$21</definedName>
    <definedName name="ValgtDato1" localSheetId="43">[40]HelpSheet!$C$21</definedName>
    <definedName name="ValgtDato1" localSheetId="27">[38]HelpSheet!$C$21</definedName>
    <definedName name="ValgtDato1" localSheetId="26">[38]HelpSheet!$C$21</definedName>
    <definedName name="ValgtDato1" localSheetId="9">[41]HelpSheet!$C$21</definedName>
    <definedName name="ValgtDato1" localSheetId="10">[41]HelpSheet!$C$21</definedName>
    <definedName name="ValgtDato1" localSheetId="8">[42]HelpSheet!$C$21</definedName>
    <definedName name="ValgtDato1" localSheetId="30">[38]HelpSheet!$C$21</definedName>
    <definedName name="ValgtDato1" localSheetId="42">[38]HelpSheet!$C$21</definedName>
    <definedName name="ValgtDato1">[43]HelpSheet!$C$21</definedName>
    <definedName name="ValgtDato2" localSheetId="34">[38]HelpSheet!$C$23</definedName>
    <definedName name="ValgtDato2" localSheetId="29">[38]HelpSheet!$C$23</definedName>
    <definedName name="ValgtDato2" localSheetId="28">[38]HelpSheet!$C$23</definedName>
    <definedName name="ValgtDato2" localSheetId="31">[38]HelpSheet!$C$23</definedName>
    <definedName name="ValgtDato2" localSheetId="45">[39]HelpSheet!$C$23</definedName>
    <definedName name="ValgtDato2" localSheetId="25">[38]HelpSheet!$C$23</definedName>
    <definedName name="ValgtDato2" localSheetId="24">[38]HelpSheet!$C$23</definedName>
    <definedName name="ValgtDato2" localSheetId="43">[40]HelpSheet!$C$23</definedName>
    <definedName name="ValgtDato2" localSheetId="27">[38]HelpSheet!$C$23</definedName>
    <definedName name="ValgtDato2" localSheetId="26">[38]HelpSheet!$C$23</definedName>
    <definedName name="ValgtDato2" localSheetId="9">[41]HelpSheet!$C$23</definedName>
    <definedName name="ValgtDato2" localSheetId="10">[41]HelpSheet!$C$23</definedName>
    <definedName name="ValgtDato2" localSheetId="8">[42]HelpSheet!$C$23</definedName>
    <definedName name="ValgtDato2" localSheetId="30">[38]HelpSheet!$C$23</definedName>
    <definedName name="ValgtDato2" localSheetId="42">[38]HelpSheet!$C$23</definedName>
    <definedName name="ValgtDato2">[43]HelpSheet!$C$23</definedName>
    <definedName name="ValgtDato3" localSheetId="34">[38]HelpSheet!$C$25</definedName>
    <definedName name="ValgtDato3" localSheetId="29">[38]HelpSheet!$C$25</definedName>
    <definedName name="ValgtDato3" localSheetId="28">[38]HelpSheet!$C$25</definedName>
    <definedName name="ValgtDato3" localSheetId="31">[38]HelpSheet!$C$25</definedName>
    <definedName name="ValgtDato3" localSheetId="45">[39]HelpSheet!$C$25</definedName>
    <definedName name="ValgtDato3" localSheetId="25">[38]HelpSheet!$C$25</definedName>
    <definedName name="ValgtDato3" localSheetId="24">[38]HelpSheet!$C$25</definedName>
    <definedName name="ValgtDato3" localSheetId="43">[40]HelpSheet!$C$25</definedName>
    <definedName name="ValgtDato3" localSheetId="27">[38]HelpSheet!$C$25</definedName>
    <definedName name="ValgtDato3" localSheetId="26">[38]HelpSheet!$C$25</definedName>
    <definedName name="ValgtDato3" localSheetId="9">[41]HelpSheet!$C$25</definedName>
    <definedName name="ValgtDato3" localSheetId="10">[41]HelpSheet!$C$25</definedName>
    <definedName name="ValgtDato3" localSheetId="8">[42]HelpSheet!$C$25</definedName>
    <definedName name="ValgtDato3" localSheetId="30">[38]HelpSheet!$C$25</definedName>
    <definedName name="ValgtDato3" localSheetId="42">[38]HelpSheet!$C$25</definedName>
    <definedName name="ValgtDato3">[43]HelpSheet!$C$25</definedName>
    <definedName name="ValgtDatoIndex" localSheetId="34">[38]HelpSheet!$C$19</definedName>
    <definedName name="ValgtDatoIndex" localSheetId="29">[38]HelpSheet!$C$19</definedName>
    <definedName name="ValgtDatoIndex" localSheetId="28">[38]HelpSheet!$C$19</definedName>
    <definedName name="ValgtDatoIndex" localSheetId="31">[38]HelpSheet!$C$19</definedName>
    <definedName name="ValgtDatoIndex" localSheetId="45">[39]HelpSheet!$C$19</definedName>
    <definedName name="ValgtDatoIndex" localSheetId="25">[38]HelpSheet!$C$19</definedName>
    <definedName name="ValgtDatoIndex" localSheetId="24">[38]HelpSheet!$C$19</definedName>
    <definedName name="ValgtDatoIndex" localSheetId="43">[40]HelpSheet!$C$19</definedName>
    <definedName name="ValgtDatoIndex" localSheetId="27">[38]HelpSheet!$C$19</definedName>
    <definedName name="ValgtDatoIndex" localSheetId="26">[38]HelpSheet!$C$19</definedName>
    <definedName name="ValgtDatoIndex" localSheetId="9">[41]HelpSheet!$C$19</definedName>
    <definedName name="ValgtDatoIndex" localSheetId="10">[41]HelpSheet!$C$19</definedName>
    <definedName name="ValgtDatoIndex" localSheetId="8">[42]HelpSheet!$C$19</definedName>
    <definedName name="ValgtDatoIndex" localSheetId="30">[38]HelpSheet!$C$19</definedName>
    <definedName name="ValgtDatoIndex" localSheetId="42">[38]HelpSheet!$C$19</definedName>
    <definedName name="ValgtDatoIndex">[43]HelpSheet!$C$19</definedName>
    <definedName name="Valuta" localSheetId="34">[38]Investment_assets!$A$7:$IV$7</definedName>
    <definedName name="Valuta" localSheetId="29">[38]Investment_assets!$A$7:$IV$7</definedName>
    <definedName name="Valuta" localSheetId="28">[38]Investment_assets!$A$7:$IV$7</definedName>
    <definedName name="Valuta" localSheetId="31">[38]Investment_assets!$A$7:$IV$7</definedName>
    <definedName name="Valuta" localSheetId="45">[39]Investment_assets!$A$7:$IV$7</definedName>
    <definedName name="Valuta" localSheetId="25">[38]Investment_assets!$A$7:$IV$7</definedName>
    <definedName name="Valuta" localSheetId="24">[38]Investment_assets!$A$7:$IV$7</definedName>
    <definedName name="Valuta" localSheetId="43">[40]Investment_assets!$A$7:$IV$7</definedName>
    <definedName name="Valuta" localSheetId="27">[38]Investment_assets!$A$7:$IV$7</definedName>
    <definedName name="Valuta" localSheetId="26">[38]Investment_assets!$A$7:$IV$7</definedName>
    <definedName name="Valuta" localSheetId="9">[41]Investment_assets!$A$7:$IV$7</definedName>
    <definedName name="Valuta" localSheetId="10">[41]Investment_assets!$A$7:$IV$7</definedName>
    <definedName name="Valuta" localSheetId="8">[42]Investment_assets!$A$7:$IV$7</definedName>
    <definedName name="Valuta" localSheetId="30">[38]Investment_assets!$A$7:$IV$7</definedName>
    <definedName name="Valuta" localSheetId="42">[38]Investment_assets!$A$7:$IV$7</definedName>
    <definedName name="Valuta">[43]Investment_assets!$A$7:$IV$7</definedName>
    <definedName name="valuta_kurs_ultimo" localSheetId="34">[38]Valutakurser!$A$7:$Q$10</definedName>
    <definedName name="valuta_kurs_ultimo" localSheetId="29">[38]Valutakurser!$A$7:$Q$10</definedName>
    <definedName name="valuta_kurs_ultimo" localSheetId="28">[38]Valutakurser!$A$7:$Q$10</definedName>
    <definedName name="valuta_kurs_ultimo" localSheetId="31">[38]Valutakurser!$A$7:$Q$10</definedName>
    <definedName name="valuta_kurs_ultimo" localSheetId="45">[39]Valutakurser!$A$7:$Q$10</definedName>
    <definedName name="valuta_kurs_ultimo" localSheetId="25">[38]Valutakurser!$A$7:$Q$10</definedName>
    <definedName name="valuta_kurs_ultimo" localSheetId="24">[38]Valutakurser!$A$7:$Q$10</definedName>
    <definedName name="valuta_kurs_ultimo" localSheetId="43">[40]Valutakurser!$A$7:$Q$10</definedName>
    <definedName name="valuta_kurs_ultimo" localSheetId="27">[38]Valutakurser!$A$7:$Q$10</definedName>
    <definedName name="valuta_kurs_ultimo" localSheetId="26">[38]Valutakurser!$A$7:$Q$10</definedName>
    <definedName name="valuta_kurs_ultimo" localSheetId="9">[41]Valutakurser!$A$7:$Q$10</definedName>
    <definedName name="valuta_kurs_ultimo" localSheetId="10">[41]Valutakurser!$A$7:$Q$10</definedName>
    <definedName name="valuta_kurs_ultimo" localSheetId="8">[42]Valutakurser!$A$7:$Q$10</definedName>
    <definedName name="valuta_kurs_ultimo" localSheetId="30">[38]Valutakurser!$A$7:$Q$10</definedName>
    <definedName name="valuta_kurs_ultimo" localSheetId="42">[38]Valutakurser!$A$7:$Q$10</definedName>
    <definedName name="valuta_kurs_ultimo">[43]Valutakurser!$A$7:$Q$10</definedName>
    <definedName name="ValutaFlag" localSheetId="34">[38]HelpSheet!$G$6</definedName>
    <definedName name="ValutaFlag" localSheetId="29">[38]HelpSheet!$G$6</definedName>
    <definedName name="ValutaFlag" localSheetId="28">[38]HelpSheet!$G$6</definedName>
    <definedName name="ValutaFlag" localSheetId="31">[38]HelpSheet!$G$6</definedName>
    <definedName name="ValutaFlag" localSheetId="45">[39]HelpSheet!$G$6</definedName>
    <definedName name="ValutaFlag" localSheetId="25">[38]HelpSheet!$G$6</definedName>
    <definedName name="ValutaFlag" localSheetId="24">[38]HelpSheet!$G$6</definedName>
    <definedName name="ValutaFlag" localSheetId="43">[40]HelpSheet!$G$6</definedName>
    <definedName name="ValutaFlag" localSheetId="27">[38]HelpSheet!$G$6</definedName>
    <definedName name="ValutaFlag" localSheetId="26">[38]HelpSheet!$G$6</definedName>
    <definedName name="ValutaFlag" localSheetId="9">[41]HelpSheet!$G$6</definedName>
    <definedName name="ValutaFlag" localSheetId="10">[41]HelpSheet!$G$6</definedName>
    <definedName name="ValutaFlag" localSheetId="8">[42]HelpSheet!$G$6</definedName>
    <definedName name="ValutaFlag" localSheetId="30">[38]HelpSheet!$G$6</definedName>
    <definedName name="ValutaFlag" localSheetId="42">[38]HelpSheet!$G$6</definedName>
    <definedName name="ValutaFlag">[43]HelpSheet!$G$6</definedName>
    <definedName name="ValutaValg" localSheetId="34">[38]HelpSheet!$G$3:$G$4</definedName>
    <definedName name="ValutaValg" localSheetId="29">[38]HelpSheet!$G$3:$G$4</definedName>
    <definedName name="ValutaValg" localSheetId="28">[38]HelpSheet!$G$3:$G$4</definedName>
    <definedName name="ValutaValg" localSheetId="31">[38]HelpSheet!$G$3:$G$4</definedName>
    <definedName name="ValutaValg" localSheetId="45">[39]HelpSheet!$G$3:$G$4</definedName>
    <definedName name="ValutaValg" localSheetId="25">[38]HelpSheet!$G$3:$G$4</definedName>
    <definedName name="ValutaValg" localSheetId="24">[38]HelpSheet!$G$3:$G$4</definedName>
    <definedName name="ValutaValg" localSheetId="43">[40]HelpSheet!$G$3:$G$4</definedName>
    <definedName name="ValutaValg" localSheetId="27">[38]HelpSheet!$G$3:$G$4</definedName>
    <definedName name="ValutaValg" localSheetId="26">[38]HelpSheet!$G$3:$G$4</definedName>
    <definedName name="ValutaValg" localSheetId="9">[41]HelpSheet!$G$3:$G$4</definedName>
    <definedName name="ValutaValg" localSheetId="10">[41]HelpSheet!$G$3:$G$4</definedName>
    <definedName name="ValutaValg" localSheetId="8">[42]HelpSheet!$G$3:$G$4</definedName>
    <definedName name="ValutaValg" localSheetId="30">[38]HelpSheet!$G$3:$G$4</definedName>
    <definedName name="ValutaValg" localSheetId="42">[38]HelpSheet!$G$3:$G$4</definedName>
    <definedName name="ValutaValg">[43]HelpSheet!$G$3:$G$4</definedName>
    <definedName name="Vesta_life" localSheetId="34">#REF!</definedName>
    <definedName name="Vesta_life" localSheetId="17">#REF!</definedName>
    <definedName name="Vesta_life" localSheetId="20">#REF!</definedName>
    <definedName name="Vesta_life" localSheetId="18">#REF!</definedName>
    <definedName name="Vesta_life" localSheetId="13">#REF!</definedName>
    <definedName name="Vesta_life" localSheetId="14">#REF!</definedName>
    <definedName name="Vesta_life" localSheetId="29">#REF!</definedName>
    <definedName name="Vesta_life" localSheetId="28">#REF!</definedName>
    <definedName name="Vesta_life" localSheetId="22">#REF!</definedName>
    <definedName name="Vesta_life" localSheetId="31">#REF!</definedName>
    <definedName name="Vesta_life" localSheetId="45">#REF!</definedName>
    <definedName name="Vesta_life" localSheetId="4">#REF!</definedName>
    <definedName name="Vesta_life" localSheetId="5">#REF!</definedName>
    <definedName name="Vesta_life" localSheetId="6">#REF!</definedName>
    <definedName name="Vesta_life" localSheetId="7">#REF!</definedName>
    <definedName name="Vesta_life" localSheetId="16">#REF!</definedName>
    <definedName name="Vesta_life" localSheetId="15">#REF!</definedName>
    <definedName name="Vesta_life" localSheetId="25">#REF!</definedName>
    <definedName name="Vesta_life" localSheetId="24">#REF!</definedName>
    <definedName name="Vesta_life" localSheetId="19">#REF!</definedName>
    <definedName name="Vesta_life" localSheetId="43">#REF!</definedName>
    <definedName name="Vesta_life" localSheetId="27">#REF!</definedName>
    <definedName name="Vesta_life" localSheetId="26">#REF!</definedName>
    <definedName name="Vesta_life" localSheetId="9">#REF!</definedName>
    <definedName name="Vesta_life" localSheetId="10">#REF!</definedName>
    <definedName name="Vesta_life" localSheetId="8">#REF!</definedName>
    <definedName name="Vesta_life" localSheetId="11">#REF!</definedName>
    <definedName name="Vesta_life" localSheetId="12">#REF!</definedName>
    <definedName name="Vesta_life" localSheetId="33">#REF!</definedName>
    <definedName name="Vesta_life" localSheetId="30">#REF!</definedName>
    <definedName name="Vesta_life" localSheetId="42">#REF!</definedName>
    <definedName name="Vesta_life">#REF!</definedName>
    <definedName name="vuosi" localSheetId="34">[93]Syöttöpohja!$U$2</definedName>
    <definedName name="vuosi" localSheetId="29">[93]Syöttöpohja!$U$2</definedName>
    <definedName name="vuosi" localSheetId="28">[93]Syöttöpohja!$U$2</definedName>
    <definedName name="vuosi" localSheetId="31">[93]Syöttöpohja!$U$2</definedName>
    <definedName name="vuosi" localSheetId="45">[94]Syöttöpohja!$U$2</definedName>
    <definedName name="vuosi" localSheetId="25">[93]Syöttöpohja!$U$2</definedName>
    <definedName name="vuosi" localSheetId="24">[93]Syöttöpohja!$U$2</definedName>
    <definedName name="vuosi" localSheetId="43">[95]Syöttöpohja!$U$2</definedName>
    <definedName name="vuosi" localSheetId="27">[93]Syöttöpohja!$U$2</definedName>
    <definedName name="vuosi" localSheetId="26">[93]Syöttöpohja!$U$2</definedName>
    <definedName name="vuosi" localSheetId="9">[96]Syöttöpohja!$U$2</definedName>
    <definedName name="vuosi" localSheetId="10">[96]Syöttöpohja!$U$2</definedName>
    <definedName name="vuosi" localSheetId="8">[97]Syöttöpohja!$U$2</definedName>
    <definedName name="vuosi" localSheetId="30">[93]Syöttöpohja!$U$2</definedName>
    <definedName name="vuosi" localSheetId="42">[93]Syöttöpohja!$U$2</definedName>
    <definedName name="vuosi">[98]Syöttöpohja!$U$2</definedName>
    <definedName name="Wealth" localSheetId="34">#REF!</definedName>
    <definedName name="Wealth" localSheetId="17">#REF!</definedName>
    <definedName name="Wealth" localSheetId="20">#REF!</definedName>
    <definedName name="Wealth" localSheetId="18">#REF!</definedName>
    <definedName name="Wealth" localSheetId="13">#REF!</definedName>
    <definedName name="Wealth" localSheetId="14">#REF!</definedName>
    <definedName name="Wealth" localSheetId="29">#REF!</definedName>
    <definedName name="Wealth" localSheetId="28">#REF!</definedName>
    <definedName name="Wealth" localSheetId="22">#REF!</definedName>
    <definedName name="Wealth" localSheetId="31">#REF!</definedName>
    <definedName name="Wealth" localSheetId="45">#REF!</definedName>
    <definedName name="Wealth" localSheetId="4">#REF!</definedName>
    <definedName name="Wealth" localSheetId="5">#REF!</definedName>
    <definedName name="Wealth" localSheetId="6">#REF!</definedName>
    <definedName name="Wealth" localSheetId="7">#REF!</definedName>
    <definedName name="Wealth" localSheetId="16">#REF!</definedName>
    <definedName name="Wealth" localSheetId="15">#REF!</definedName>
    <definedName name="Wealth" localSheetId="25">#REF!</definedName>
    <definedName name="Wealth" localSheetId="24">#REF!</definedName>
    <definedName name="Wealth" localSheetId="19">#REF!</definedName>
    <definedName name="Wealth" localSheetId="43">#REF!</definedName>
    <definedName name="Wealth" localSheetId="27">#REF!</definedName>
    <definedName name="Wealth" localSheetId="26">#REF!</definedName>
    <definedName name="Wealth" localSheetId="9">#REF!</definedName>
    <definedName name="Wealth" localSheetId="10">#REF!</definedName>
    <definedName name="Wealth" localSheetId="8">#REF!</definedName>
    <definedName name="Wealth" localSheetId="11">#REF!</definedName>
    <definedName name="Wealth" localSheetId="12">#REF!</definedName>
    <definedName name="Wealth" localSheetId="33">#REF!</definedName>
    <definedName name="Wealth" localSheetId="30">#REF!</definedName>
    <definedName name="Wealth" localSheetId="42">#REF!</definedName>
    <definedName name="Wealth">#REF!</definedName>
    <definedName name="Wealthother" localSheetId="34">#REF!</definedName>
    <definedName name="Wealthother" localSheetId="17">#REF!</definedName>
    <definedName name="Wealthother" localSheetId="20">#REF!</definedName>
    <definedName name="Wealthother" localSheetId="18">#REF!</definedName>
    <definedName name="Wealthother" localSheetId="13">#REF!</definedName>
    <definedName name="Wealthother" localSheetId="14">#REF!</definedName>
    <definedName name="Wealthother" localSheetId="29">#REF!</definedName>
    <definedName name="Wealthother" localSheetId="28">#REF!</definedName>
    <definedName name="Wealthother" localSheetId="22">#REF!</definedName>
    <definedName name="Wealthother" localSheetId="31">#REF!</definedName>
    <definedName name="Wealthother" localSheetId="45">#REF!</definedName>
    <definedName name="Wealthother" localSheetId="4">#REF!</definedName>
    <definedName name="Wealthother" localSheetId="5">#REF!</definedName>
    <definedName name="Wealthother" localSheetId="6">#REF!</definedName>
    <definedName name="Wealthother" localSheetId="7">#REF!</definedName>
    <definedName name="Wealthother" localSheetId="16">#REF!</definedName>
    <definedName name="Wealthother" localSheetId="15">#REF!</definedName>
    <definedName name="Wealthother" localSheetId="25">#REF!</definedName>
    <definedName name="Wealthother" localSheetId="24">#REF!</definedName>
    <definedName name="Wealthother" localSheetId="19">#REF!</definedName>
    <definedName name="Wealthother" localSheetId="43">#REF!</definedName>
    <definedName name="Wealthother" localSheetId="27">#REF!</definedName>
    <definedName name="Wealthother" localSheetId="26">#REF!</definedName>
    <definedName name="Wealthother" localSheetId="9">#REF!</definedName>
    <definedName name="Wealthother" localSheetId="10">#REF!</definedName>
    <definedName name="Wealthother" localSheetId="8">#REF!</definedName>
    <definedName name="Wealthother" localSheetId="11">#REF!</definedName>
    <definedName name="Wealthother" localSheetId="12">#REF!</definedName>
    <definedName name="Wealthother" localSheetId="33">#REF!</definedName>
    <definedName name="Wealthother" localSheetId="30">#REF!</definedName>
    <definedName name="Wealthother" localSheetId="42">#REF!</definedName>
    <definedName name="Wealthother">#REF!</definedName>
    <definedName name="Wholsalebanking" localSheetId="34">#REF!</definedName>
    <definedName name="Wholsalebanking" localSheetId="17">#REF!</definedName>
    <definedName name="Wholsalebanking" localSheetId="20">#REF!</definedName>
    <definedName name="Wholsalebanking" localSheetId="18">#REF!</definedName>
    <definedName name="Wholsalebanking" localSheetId="13">#REF!</definedName>
    <definedName name="Wholsalebanking" localSheetId="14">#REF!</definedName>
    <definedName name="Wholsalebanking" localSheetId="29">#REF!</definedName>
    <definedName name="Wholsalebanking" localSheetId="28">#REF!</definedName>
    <definedName name="Wholsalebanking" localSheetId="22">#REF!</definedName>
    <definedName name="Wholsalebanking" localSheetId="31">#REF!</definedName>
    <definedName name="Wholsalebanking" localSheetId="45">#REF!</definedName>
    <definedName name="Wholsalebanking" localSheetId="4">#REF!</definedName>
    <definedName name="Wholsalebanking" localSheetId="5">#REF!</definedName>
    <definedName name="Wholsalebanking" localSheetId="6">#REF!</definedName>
    <definedName name="Wholsalebanking" localSheetId="7">#REF!</definedName>
    <definedName name="Wholsalebanking" localSheetId="16">#REF!</definedName>
    <definedName name="Wholsalebanking" localSheetId="15">#REF!</definedName>
    <definedName name="Wholsalebanking" localSheetId="25">#REF!</definedName>
    <definedName name="Wholsalebanking" localSheetId="24">#REF!</definedName>
    <definedName name="Wholsalebanking" localSheetId="19">#REF!</definedName>
    <definedName name="Wholsalebanking" localSheetId="43">#REF!</definedName>
    <definedName name="Wholsalebanking" localSheetId="27">#REF!</definedName>
    <definedName name="Wholsalebanking" localSheetId="26">#REF!</definedName>
    <definedName name="Wholsalebanking" localSheetId="9">#REF!</definedName>
    <definedName name="Wholsalebanking" localSheetId="10">#REF!</definedName>
    <definedName name="Wholsalebanking" localSheetId="8">#REF!</definedName>
    <definedName name="Wholsalebanking" localSheetId="11">#REF!</definedName>
    <definedName name="Wholsalebanking" localSheetId="12">#REF!</definedName>
    <definedName name="Wholsalebanking" localSheetId="33">#REF!</definedName>
    <definedName name="Wholsalebanking" localSheetId="30">#REF!</definedName>
    <definedName name="Wholsalebanking" localSheetId="42">#REF!</definedName>
    <definedName name="Wholsalebanking">#REF!</definedName>
    <definedName name="wrn.Bransch." localSheetId="34" hidden="1">{"Sammanst",#N/A,TRUE,"951231";"Sid4",#N/A,TRUE,"4.Slutlig";"Sid2",#N/A,TRUE,"2.Värden";"Sid3",#N/A,TRUE,"3.Justering";"Sid1",#N/A,TRUE,"1.Utgångsläge"}</definedName>
    <definedName name="wrn.Bransch." localSheetId="17" hidden="1">{"Sammanst",#N/A,TRUE,"951231";"Sid4",#N/A,TRUE,"4.Slutlig";"Sid2",#N/A,TRUE,"2.Värden";"Sid3",#N/A,TRUE,"3.Justering";"Sid1",#N/A,TRUE,"1.Utgångsläge"}</definedName>
    <definedName name="wrn.Bransch." localSheetId="20" hidden="1">{"Sammanst",#N/A,TRUE,"951231";"Sid4",#N/A,TRUE,"4.Slutlig";"Sid2",#N/A,TRUE,"2.Värden";"Sid3",#N/A,TRUE,"3.Justering";"Sid1",#N/A,TRUE,"1.Utgångsläge"}</definedName>
    <definedName name="wrn.Bransch." localSheetId="18" hidden="1">{"Sammanst",#N/A,TRUE,"951231";"Sid4",#N/A,TRUE,"4.Slutlig";"Sid2",#N/A,TRUE,"2.Värden";"Sid3",#N/A,TRUE,"3.Justering";"Sid1",#N/A,TRUE,"1.Utgångsläge"}</definedName>
    <definedName name="wrn.Bransch." localSheetId="13" hidden="1">{"Sammanst",#N/A,TRUE,"951231";"Sid4",#N/A,TRUE,"4.Slutlig";"Sid2",#N/A,TRUE,"2.Värden";"Sid3",#N/A,TRUE,"3.Justering";"Sid1",#N/A,TRUE,"1.Utgångsläge"}</definedName>
    <definedName name="wrn.Bransch." localSheetId="14" hidden="1">{"Sammanst",#N/A,TRUE,"951231";"Sid4",#N/A,TRUE,"4.Slutlig";"Sid2",#N/A,TRUE,"2.Värden";"Sid3",#N/A,TRUE,"3.Justering";"Sid1",#N/A,TRUE,"1.Utgångsläge"}</definedName>
    <definedName name="wrn.Bransch." localSheetId="1" hidden="1">{"Sammanst",#N/A,TRUE,"951231";"Sid4",#N/A,TRUE,"4.Slutlig";"Sid2",#N/A,TRUE,"2.Värden";"Sid3",#N/A,TRUE,"3.Justering";"Sid1",#N/A,TRUE,"1.Utgångsläge"}</definedName>
    <definedName name="wrn.Bransch." localSheetId="29" hidden="1">{"Sammanst",#N/A,TRUE,"951231";"Sid4",#N/A,TRUE,"4.Slutlig";"Sid2",#N/A,TRUE,"2.Värden";"Sid3",#N/A,TRUE,"3.Justering";"Sid1",#N/A,TRUE,"1.Utgångsläge"}</definedName>
    <definedName name="wrn.Bransch." localSheetId="28" hidden="1">{"Sammanst",#N/A,TRUE,"951231";"Sid4",#N/A,TRUE,"4.Slutlig";"Sid2",#N/A,TRUE,"2.Värden";"Sid3",#N/A,TRUE,"3.Justering";"Sid1",#N/A,TRUE,"1.Utgångsläge"}</definedName>
    <definedName name="wrn.Bransch." localSheetId="22" hidden="1">{"Sammanst",#N/A,TRUE,"951231";"Sid4",#N/A,TRUE,"4.Slutlig";"Sid2",#N/A,TRUE,"2.Värden";"Sid3",#N/A,TRUE,"3.Justering";"Sid1",#N/A,TRUE,"1.Utgångsläge"}</definedName>
    <definedName name="wrn.Bransch." localSheetId="31" hidden="1">{"Sammanst",#N/A,TRUE,"951231";"Sid4",#N/A,TRUE,"4.Slutlig";"Sid2",#N/A,TRUE,"2.Värden";"Sid3",#N/A,TRUE,"3.Justering";"Sid1",#N/A,TRUE,"1.Utgångsläge"}</definedName>
    <definedName name="wrn.Bransch." localSheetId="45" hidden="1">{"Sammanst",#N/A,TRUE,"951231";"Sid4",#N/A,TRUE,"4.Slutlig";"Sid2",#N/A,TRUE,"2.Värden";"Sid3",#N/A,TRUE,"3.Justering";"Sid1",#N/A,TRUE,"1.Utgångsläge"}</definedName>
    <definedName name="wrn.Bransch." localSheetId="40" hidden="1">{"Sammanst",#N/A,TRUE,"951231";"Sid4",#N/A,TRUE,"4.Slutlig";"Sid2",#N/A,TRUE,"2.Värden";"Sid3",#N/A,TRUE,"3.Justering";"Sid1",#N/A,TRUE,"1.Utgångsläge"}</definedName>
    <definedName name="wrn.Bransch." localSheetId="4" hidden="1">{"Sammanst",#N/A,TRUE,"951231";"Sid4",#N/A,TRUE,"4.Slutlig";"Sid2",#N/A,TRUE,"2.Värden";"Sid3",#N/A,TRUE,"3.Justering";"Sid1",#N/A,TRUE,"1.Utgångsläge"}</definedName>
    <definedName name="wrn.Bransch." localSheetId="5"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16" hidden="1">{"Sammanst",#N/A,TRUE,"951231";"Sid4",#N/A,TRUE,"4.Slutlig";"Sid2",#N/A,TRUE,"2.Värden";"Sid3",#N/A,TRUE,"3.Justering";"Sid1",#N/A,TRUE,"1.Utgångsläge"}</definedName>
    <definedName name="wrn.Bransch." localSheetId="15" hidden="1">{"Sammanst",#N/A,TRUE,"951231";"Sid4",#N/A,TRUE,"4.Slutlig";"Sid2",#N/A,TRUE,"2.Värden";"Sid3",#N/A,TRUE,"3.Justering";"Sid1",#N/A,TRUE,"1.Utgångsläge"}</definedName>
    <definedName name="wrn.Bransch." localSheetId="25" hidden="1">{"Sammanst",#N/A,TRUE,"951231";"Sid4",#N/A,TRUE,"4.Slutlig";"Sid2",#N/A,TRUE,"2.Värden";"Sid3",#N/A,TRUE,"3.Justering";"Sid1",#N/A,TRUE,"1.Utgångsläge"}</definedName>
    <definedName name="wrn.Bransch." localSheetId="24" hidden="1">{"Sammanst",#N/A,TRUE,"951231";"Sid4",#N/A,TRUE,"4.Slutlig";"Sid2",#N/A,TRUE,"2.Värden";"Sid3",#N/A,TRUE,"3.Justering";"Sid1",#N/A,TRUE,"1.Utgångsläge"}</definedName>
    <definedName name="wrn.Bransch." localSheetId="19" hidden="1">{"Sammanst",#N/A,TRUE,"951231";"Sid4",#N/A,TRUE,"4.Slutlig";"Sid2",#N/A,TRUE,"2.Värden";"Sid3",#N/A,TRUE,"3.Justering";"Sid1",#N/A,TRUE,"1.Utgångsläge"}</definedName>
    <definedName name="wrn.Bransch." localSheetId="43" hidden="1">{"Sammanst",#N/A,TRUE,"951231";"Sid4",#N/A,TRUE,"4.Slutlig";"Sid2",#N/A,TRUE,"2.Värden";"Sid3",#N/A,TRUE,"3.Justering";"Sid1",#N/A,TRUE,"1.Utgångsläge"}</definedName>
    <definedName name="wrn.Bransch." localSheetId="27" hidden="1">{"Sammanst",#N/A,TRUE,"951231";"Sid4",#N/A,TRUE,"4.Slutlig";"Sid2",#N/A,TRUE,"2.Värden";"Sid3",#N/A,TRUE,"3.Justering";"Sid1",#N/A,TRUE,"1.Utgångsläge"}</definedName>
    <definedName name="wrn.Bransch." localSheetId="26" hidden="1">{"Sammanst",#N/A,TRUE,"951231";"Sid4",#N/A,TRUE,"4.Slutlig";"Sid2",#N/A,TRUE,"2.Värden";"Sid3",#N/A,TRUE,"3.Justering";"Sid1",#N/A,TRUE,"1.Utgångsläge"}</definedName>
    <definedName name="wrn.Bransch." localSheetId="38" hidden="1">{"Sammanst",#N/A,TRUE,"951231";"Sid4",#N/A,TRUE,"4.Slutlig";"Sid2",#N/A,TRUE,"2.Värden";"Sid3",#N/A,TRUE,"3.Justering";"Sid1",#N/A,TRUE,"1.Utgångsläge"}</definedName>
    <definedName name="wrn.Bransch." localSheetId="9" hidden="1">{"Sammanst",#N/A,TRUE,"951231";"Sid4",#N/A,TRUE,"4.Slutlig";"Sid2",#N/A,TRUE,"2.Värden";"Sid3",#N/A,TRUE,"3.Justering";"Sid1",#N/A,TRUE,"1.Utgångsläge"}</definedName>
    <definedName name="wrn.Bransch." localSheetId="10" hidden="1">{"Sammanst",#N/A,TRUE,"951231";"Sid4",#N/A,TRUE,"4.Slutlig";"Sid2",#N/A,TRUE,"2.Värden";"Sid3",#N/A,TRUE,"3.Justering";"Sid1",#N/A,TRUE,"1.Utgångsläge"}</definedName>
    <definedName name="wrn.Bransch." localSheetId="8" hidden="1">{"Sammanst",#N/A,TRUE,"951231";"Sid4",#N/A,TRUE,"4.Slutlig";"Sid2",#N/A,TRUE,"2.Värden";"Sid3",#N/A,TRUE,"3.Justering";"Sid1",#N/A,TRUE,"1.Utgångsläge"}</definedName>
    <definedName name="wrn.Bransch." localSheetId="39" hidden="1">{"Sammanst",#N/A,TRUE,"951231";"Sid4",#N/A,TRUE,"4.Slutlig";"Sid2",#N/A,TRUE,"2.Värden";"Sid3",#N/A,TRUE,"3.Justering";"Sid1",#N/A,TRUE,"1.Utgångsläge"}</definedName>
    <definedName name="wrn.Bransch." localSheetId="35" hidden="1">{"Sammanst",#N/A,TRUE,"951231";"Sid4",#N/A,TRUE,"4.Slutlig";"Sid2",#N/A,TRUE,"2.Värden";"Sid3",#N/A,TRUE,"3.Justering";"Sid1",#N/A,TRUE,"1.Utgångsläge"}</definedName>
    <definedName name="wrn.Bransch." localSheetId="11" hidden="1">{"Sammanst",#N/A,TRUE,"951231";"Sid4",#N/A,TRUE,"4.Slutlig";"Sid2",#N/A,TRUE,"2.Värden";"Sid3",#N/A,TRUE,"3.Justering";"Sid1",#N/A,TRUE,"1.Utgångsläge"}</definedName>
    <definedName name="wrn.Bransch." localSheetId="12" hidden="1">{"Sammanst",#N/A,TRUE,"951231";"Sid4",#N/A,TRUE,"4.Slutlig";"Sid2",#N/A,TRUE,"2.Värden";"Sid3",#N/A,TRUE,"3.Justering";"Sid1",#N/A,TRUE,"1.Utgångsläge"}</definedName>
    <definedName name="wrn.Bransch." localSheetId="33" hidden="1">{"Sammanst",#N/A,TRUE,"951231";"Sid4",#N/A,TRUE,"4.Slutlig";"Sid2",#N/A,TRUE,"2.Värden";"Sid3",#N/A,TRUE,"3.Justering";"Sid1",#N/A,TRUE,"1.Utgångsläge"}</definedName>
    <definedName name="wrn.Bransch." localSheetId="41" hidden="1">{"Sammanst",#N/A,TRUE,"951231";"Sid4",#N/A,TRUE,"4.Slutlig";"Sid2",#N/A,TRUE,"2.Värden";"Sid3",#N/A,TRUE,"3.Justering";"Sid1",#N/A,TRUE,"1.Utgångsläge"}</definedName>
    <definedName name="wrn.Bransch." localSheetId="36" hidden="1">{"Sammanst",#N/A,TRUE,"951231";"Sid4",#N/A,TRUE,"4.Slutlig";"Sid2",#N/A,TRUE,"2.Värden";"Sid3",#N/A,TRUE,"3.Justering";"Sid1",#N/A,TRUE,"1.Utgångsläge"}</definedName>
    <definedName name="wrn.Bransch." localSheetId="37" hidden="1">{"Sammanst",#N/A,TRUE,"951231";"Sid4",#N/A,TRUE,"4.Slutlig";"Sid2",#N/A,TRUE,"2.Värden";"Sid3",#N/A,TRUE,"3.Justering";"Sid1",#N/A,TRUE,"1.Utgångsläge"}</definedName>
    <definedName name="wrn.Bransch." localSheetId="30" hidden="1">{"Sammanst",#N/A,TRUE,"951231";"Sid4",#N/A,TRUE,"4.Slutlig";"Sid2",#N/A,TRUE,"2.Värden";"Sid3",#N/A,TRUE,"3.Justering";"Sid1",#N/A,TRUE,"1.Utgångsläge"}</definedName>
    <definedName name="wrn.Bransch." localSheetId="42"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4" hidden="1">{"5 * utfall + budget",#N/A,FALSE,"T-0298";"5 * bolag",#N/A,FALSE,"T-0298";"Unibank, utfall alla",#N/A,FALSE,"T-0298";#N/A,#N/A,FALSE,"Koncernskulder";#N/A,#N/A,FALSE,"Koncernfakturering"}</definedName>
    <definedName name="wrn.Månadsrapport._.T." localSheetId="17" hidden="1">{"5 * utfall + budget",#N/A,FALSE,"T-0298";"5 * bolag",#N/A,FALSE,"T-0298";"Unibank, utfall alla",#N/A,FALSE,"T-0298";#N/A,#N/A,FALSE,"Koncernskulder";#N/A,#N/A,FALSE,"Koncernfakturering"}</definedName>
    <definedName name="wrn.Månadsrapport._.T." localSheetId="20" hidden="1">{"5 * utfall + budget",#N/A,FALSE,"T-0298";"5 * bolag",#N/A,FALSE,"T-0298";"Unibank, utfall alla",#N/A,FALSE,"T-0298";#N/A,#N/A,FALSE,"Koncernskulder";#N/A,#N/A,FALSE,"Koncernfakturering"}</definedName>
    <definedName name="wrn.Månadsrapport._.T." localSheetId="18" hidden="1">{"5 * utfall + budget",#N/A,FALSE,"T-0298";"5 * bolag",#N/A,FALSE,"T-0298";"Unibank, utfall alla",#N/A,FALSE,"T-0298";#N/A,#N/A,FALSE,"Koncernskulder";#N/A,#N/A,FALSE,"Koncernfakturering"}</definedName>
    <definedName name="wrn.Månadsrapport._.T." localSheetId="13" hidden="1">{"5 * utfall + budget",#N/A,FALSE,"T-0298";"5 * bolag",#N/A,FALSE,"T-0298";"Unibank, utfall alla",#N/A,FALSE,"T-0298";#N/A,#N/A,FALSE,"Koncernskulder";#N/A,#N/A,FALSE,"Koncernfakturering"}</definedName>
    <definedName name="wrn.Månadsrapport._.T." localSheetId="14" hidden="1">{"5 * utfall + budget",#N/A,FALSE,"T-0298";"5 * bolag",#N/A,FALSE,"T-0298";"Unibank, utfall alla",#N/A,FALSE,"T-0298";#N/A,#N/A,FALSE,"Koncernskulder";#N/A,#N/A,FALSE,"Koncernfakturering"}</definedName>
    <definedName name="wrn.Månadsrapport._.T." localSheetId="1" hidden="1">{"5 * utfall + budget",#N/A,FALSE,"T-0298";"5 * bolag",#N/A,FALSE,"T-0298";"Unibank, utfall alla",#N/A,FALSE,"T-0298";#N/A,#N/A,FALSE,"Koncernskulder";#N/A,#N/A,FALSE,"Koncernfakturering"}</definedName>
    <definedName name="wrn.Månadsrapport._.T." localSheetId="29" hidden="1">{"5 * utfall + budget",#N/A,FALSE,"T-0298";"5 * bolag",#N/A,FALSE,"T-0298";"Unibank, utfall alla",#N/A,FALSE,"T-0298";#N/A,#N/A,FALSE,"Koncernskulder";#N/A,#N/A,FALSE,"Koncernfakturering"}</definedName>
    <definedName name="wrn.Månadsrapport._.T." localSheetId="28" hidden="1">{"5 * utfall + budget",#N/A,FALSE,"T-0298";"5 * bolag",#N/A,FALSE,"T-0298";"Unibank, utfall alla",#N/A,FALSE,"T-0298";#N/A,#N/A,FALSE,"Koncernskulder";#N/A,#N/A,FALSE,"Koncernfakturering"}</definedName>
    <definedName name="wrn.Månadsrapport._.T." localSheetId="22" hidden="1">{"5 * utfall + budget",#N/A,FALSE,"T-0298";"5 * bolag",#N/A,FALSE,"T-0298";"Unibank, utfall alla",#N/A,FALSE,"T-0298";#N/A,#N/A,FALSE,"Koncernskulder";#N/A,#N/A,FALSE,"Koncernfakturering"}</definedName>
    <definedName name="wrn.Månadsrapport._.T." localSheetId="31" hidden="1">{"5 * utfall + budget",#N/A,FALSE,"T-0298";"5 * bolag",#N/A,FALSE,"T-0298";"Unibank, utfall alla",#N/A,FALSE,"T-0298";#N/A,#N/A,FALSE,"Koncernskulder";#N/A,#N/A,FALSE,"Koncernfakturering"}</definedName>
    <definedName name="wrn.Månadsrapport._.T." localSheetId="45" hidden="1">{"5 * utfall + budget",#N/A,FALSE,"T-0298";"5 * bolag",#N/A,FALSE,"T-0298";"Unibank, utfall alla",#N/A,FALSE,"T-0298";#N/A,#N/A,FALSE,"Koncernskulder";#N/A,#N/A,FALSE,"Koncernfakturering"}</definedName>
    <definedName name="wrn.Månadsrapport._.T." localSheetId="40" hidden="1">{"5 * utfall + budget",#N/A,FALSE,"T-0298";"5 * bolag",#N/A,FALSE,"T-0298";"Unibank, utfall alla",#N/A,FALSE,"T-0298";#N/A,#N/A,FALSE,"Koncernskulder";#N/A,#N/A,FALSE,"Koncernfakturering"}</definedName>
    <definedName name="wrn.Månadsrapport._.T." localSheetId="4" hidden="1">{"5 * utfall + budget",#N/A,FALSE,"T-0298";"5 * bolag",#N/A,FALSE,"T-0298";"Unibank, utfall alla",#N/A,FALSE,"T-0298";#N/A,#N/A,FALSE,"Koncernskulder";#N/A,#N/A,FALSE,"Koncernfakturering"}</definedName>
    <definedName name="wrn.Månadsrapport._.T." localSheetId="5"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16" hidden="1">{"5 * utfall + budget",#N/A,FALSE,"T-0298";"5 * bolag",#N/A,FALSE,"T-0298";"Unibank, utfall alla",#N/A,FALSE,"T-0298";#N/A,#N/A,FALSE,"Koncernskulder";#N/A,#N/A,FALSE,"Koncernfakturering"}</definedName>
    <definedName name="wrn.Månadsrapport._.T." localSheetId="15" hidden="1">{"5 * utfall + budget",#N/A,FALSE,"T-0298";"5 * bolag",#N/A,FALSE,"T-0298";"Unibank, utfall alla",#N/A,FALSE,"T-0298";#N/A,#N/A,FALSE,"Koncernskulder";#N/A,#N/A,FALSE,"Koncernfakturering"}</definedName>
    <definedName name="wrn.Månadsrapport._.T." localSheetId="25" hidden="1">{"5 * utfall + budget",#N/A,FALSE,"T-0298";"5 * bolag",#N/A,FALSE,"T-0298";"Unibank, utfall alla",#N/A,FALSE,"T-0298";#N/A,#N/A,FALSE,"Koncernskulder";#N/A,#N/A,FALSE,"Koncernfakturering"}</definedName>
    <definedName name="wrn.Månadsrapport._.T." localSheetId="24" hidden="1">{"5 * utfall + budget",#N/A,FALSE,"T-0298";"5 * bolag",#N/A,FALSE,"T-0298";"Unibank, utfall alla",#N/A,FALSE,"T-0298";#N/A,#N/A,FALSE,"Koncernskulder";#N/A,#N/A,FALSE,"Koncernfakturering"}</definedName>
    <definedName name="wrn.Månadsrapport._.T." localSheetId="19" hidden="1">{"5 * utfall + budget",#N/A,FALSE,"T-0298";"5 * bolag",#N/A,FALSE,"T-0298";"Unibank, utfall alla",#N/A,FALSE,"T-0298";#N/A,#N/A,FALSE,"Koncernskulder";#N/A,#N/A,FALSE,"Koncernfakturering"}</definedName>
    <definedName name="wrn.Månadsrapport._.T." localSheetId="43" hidden="1">{"5 * utfall + budget",#N/A,FALSE,"T-0298";"5 * bolag",#N/A,FALSE,"T-0298";"Unibank, utfall alla",#N/A,FALSE,"T-0298";#N/A,#N/A,FALSE,"Koncernskulder";#N/A,#N/A,FALSE,"Koncernfakturering"}</definedName>
    <definedName name="wrn.Månadsrapport._.T." localSheetId="27" hidden="1">{"5 * utfall + budget",#N/A,FALSE,"T-0298";"5 * bolag",#N/A,FALSE,"T-0298";"Unibank, utfall alla",#N/A,FALSE,"T-0298";#N/A,#N/A,FALSE,"Koncernskulder";#N/A,#N/A,FALSE,"Koncernfakturering"}</definedName>
    <definedName name="wrn.Månadsrapport._.T." localSheetId="26" hidden="1">{"5 * utfall + budget",#N/A,FALSE,"T-0298";"5 * bolag",#N/A,FALSE,"T-0298";"Unibank, utfall alla",#N/A,FALSE,"T-0298";#N/A,#N/A,FALSE,"Koncernskulder";#N/A,#N/A,FALSE,"Koncernfakturering"}</definedName>
    <definedName name="wrn.Månadsrapport._.T." localSheetId="38" hidden="1">{"5 * utfall + budget",#N/A,FALSE,"T-0298";"5 * bolag",#N/A,FALSE,"T-0298";"Unibank, utfall alla",#N/A,FALSE,"T-0298";#N/A,#N/A,FALSE,"Koncernskulder";#N/A,#N/A,FALSE,"Koncernfakturering"}</definedName>
    <definedName name="wrn.Månadsrapport._.T." localSheetId="9" hidden="1">{"5 * utfall + budget",#N/A,FALSE,"T-0298";"5 * bolag",#N/A,FALSE,"T-0298";"Unibank, utfall alla",#N/A,FALSE,"T-0298";#N/A,#N/A,FALSE,"Koncernskulder";#N/A,#N/A,FALSE,"Koncernfakturering"}</definedName>
    <definedName name="wrn.Månadsrapport._.T." localSheetId="10" hidden="1">{"5 * utfall + budget",#N/A,FALSE,"T-0298";"5 * bolag",#N/A,FALSE,"T-0298";"Unibank, utfall alla",#N/A,FALSE,"T-0298";#N/A,#N/A,FALSE,"Koncernskulder";#N/A,#N/A,FALSE,"Koncernfakturering"}</definedName>
    <definedName name="wrn.Månadsrapport._.T." localSheetId="8" hidden="1">{"5 * utfall + budget",#N/A,FALSE,"T-0298";"5 * bolag",#N/A,FALSE,"T-0298";"Unibank, utfall alla",#N/A,FALSE,"T-0298";#N/A,#N/A,FALSE,"Koncernskulder";#N/A,#N/A,FALSE,"Koncernfakturering"}</definedName>
    <definedName name="wrn.Månadsrapport._.T." localSheetId="39" hidden="1">{"5 * utfall + budget",#N/A,FALSE,"T-0298";"5 * bolag",#N/A,FALSE,"T-0298";"Unibank, utfall alla",#N/A,FALSE,"T-0298";#N/A,#N/A,FALSE,"Koncernskulder";#N/A,#N/A,FALSE,"Koncernfakturering"}</definedName>
    <definedName name="wrn.Månadsrapport._.T." localSheetId="35" hidden="1">{"5 * utfall + budget",#N/A,FALSE,"T-0298";"5 * bolag",#N/A,FALSE,"T-0298";"Unibank, utfall alla",#N/A,FALSE,"T-0298";#N/A,#N/A,FALSE,"Koncernskulder";#N/A,#N/A,FALSE,"Koncernfakturering"}</definedName>
    <definedName name="wrn.Månadsrapport._.T." localSheetId="11" hidden="1">{"5 * utfall + budget",#N/A,FALSE,"T-0298";"5 * bolag",#N/A,FALSE,"T-0298";"Unibank, utfall alla",#N/A,FALSE,"T-0298";#N/A,#N/A,FALSE,"Koncernskulder";#N/A,#N/A,FALSE,"Koncernfakturering"}</definedName>
    <definedName name="wrn.Månadsrapport._.T." localSheetId="12" hidden="1">{"5 * utfall + budget",#N/A,FALSE,"T-0298";"5 * bolag",#N/A,FALSE,"T-0298";"Unibank, utfall alla",#N/A,FALSE,"T-0298";#N/A,#N/A,FALSE,"Koncernskulder";#N/A,#N/A,FALSE,"Koncernfakturering"}</definedName>
    <definedName name="wrn.Månadsrapport._.T." localSheetId="33" hidden="1">{"5 * utfall + budget",#N/A,FALSE,"T-0298";"5 * bolag",#N/A,FALSE,"T-0298";"Unibank, utfall alla",#N/A,FALSE,"T-0298";#N/A,#N/A,FALSE,"Koncernskulder";#N/A,#N/A,FALSE,"Koncernfakturering"}</definedName>
    <definedName name="wrn.Månadsrapport._.T." localSheetId="41" hidden="1">{"5 * utfall + budget",#N/A,FALSE,"T-0298";"5 * bolag",#N/A,FALSE,"T-0298";"Unibank, utfall alla",#N/A,FALSE,"T-0298";#N/A,#N/A,FALSE,"Koncernskulder";#N/A,#N/A,FALSE,"Koncernfakturering"}</definedName>
    <definedName name="wrn.Månadsrapport._.T." localSheetId="36" hidden="1">{"5 * utfall + budget",#N/A,FALSE,"T-0298";"5 * bolag",#N/A,FALSE,"T-0298";"Unibank, utfall alla",#N/A,FALSE,"T-0298";#N/A,#N/A,FALSE,"Koncernskulder";#N/A,#N/A,FALSE,"Koncernfakturering"}</definedName>
    <definedName name="wrn.Månadsrapport._.T." localSheetId="37" hidden="1">{"5 * utfall + budget",#N/A,FALSE,"T-0298";"5 * bolag",#N/A,FALSE,"T-0298";"Unibank, utfall alla",#N/A,FALSE,"T-0298";#N/A,#N/A,FALSE,"Koncernskulder";#N/A,#N/A,FALSE,"Koncernfakturering"}</definedName>
    <definedName name="wrn.Månadsrapport._.T." localSheetId="30" hidden="1">{"5 * utfall + budget",#N/A,FALSE,"T-0298";"5 * bolag",#N/A,FALSE,"T-0298";"Unibank, utfall alla",#N/A,FALSE,"T-0298";#N/A,#N/A,FALSE,"Koncernskulder";#N/A,#N/A,FALSE,"Koncernfakturering"}</definedName>
    <definedName name="wrn.Månadsrapport._.T." localSheetId="42"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4" hidden="1">{#N/A,#N/A,TRUE,"Forside";#N/A,#N/A,TRUE,"Contents";#N/A,#N/A,TRUE,"Opera. income stat.";#N/A,#N/A,TRUE,"Business area ";#N/A,#N/A,TRUE,"Statutory income statem."}</definedName>
    <definedName name="wrn.udskriv." localSheetId="17" hidden="1">{#N/A,#N/A,TRUE,"Forside";#N/A,#N/A,TRUE,"Contents";#N/A,#N/A,TRUE,"Opera. income stat.";#N/A,#N/A,TRUE,"Business area ";#N/A,#N/A,TRUE,"Statutory income statem."}</definedName>
    <definedName name="wrn.udskriv." localSheetId="20" hidden="1">{#N/A,#N/A,TRUE,"Forside";#N/A,#N/A,TRUE,"Contents";#N/A,#N/A,TRUE,"Opera. income stat.";#N/A,#N/A,TRUE,"Business area ";#N/A,#N/A,TRUE,"Statutory income statem."}</definedName>
    <definedName name="wrn.udskriv." localSheetId="18" hidden="1">{#N/A,#N/A,TRUE,"Forside";#N/A,#N/A,TRUE,"Contents";#N/A,#N/A,TRUE,"Opera. income stat.";#N/A,#N/A,TRUE,"Business area ";#N/A,#N/A,TRUE,"Statutory income statem."}</definedName>
    <definedName name="wrn.udskriv." localSheetId="13" hidden="1">{#N/A,#N/A,TRUE,"Forside";#N/A,#N/A,TRUE,"Contents";#N/A,#N/A,TRUE,"Opera. income stat.";#N/A,#N/A,TRUE,"Business area ";#N/A,#N/A,TRUE,"Statutory income statem."}</definedName>
    <definedName name="wrn.udskriv." localSheetId="14" hidden="1">{#N/A,#N/A,TRUE,"Forside";#N/A,#N/A,TRUE,"Contents";#N/A,#N/A,TRUE,"Opera. income stat.";#N/A,#N/A,TRUE,"Business area ";#N/A,#N/A,TRUE,"Statutory income statem."}</definedName>
    <definedName name="wrn.udskriv." localSheetId="1" hidden="1">{#N/A,#N/A,TRUE,"Forside";#N/A,#N/A,TRUE,"Contents";#N/A,#N/A,TRUE,"Opera. income stat.";#N/A,#N/A,TRUE,"Business area ";#N/A,#N/A,TRUE,"Statutory income statem."}</definedName>
    <definedName name="wrn.udskriv." localSheetId="29" hidden="1">{#N/A,#N/A,TRUE,"Forside";#N/A,#N/A,TRUE,"Contents";#N/A,#N/A,TRUE,"Opera. income stat.";#N/A,#N/A,TRUE,"Business area ";#N/A,#N/A,TRUE,"Statutory income statem."}</definedName>
    <definedName name="wrn.udskriv." localSheetId="28" hidden="1">{#N/A,#N/A,TRUE,"Forside";#N/A,#N/A,TRUE,"Contents";#N/A,#N/A,TRUE,"Opera. income stat.";#N/A,#N/A,TRUE,"Business area ";#N/A,#N/A,TRUE,"Statutory income statem."}</definedName>
    <definedName name="wrn.udskriv." localSheetId="22" hidden="1">{#N/A,#N/A,TRUE,"Forside";#N/A,#N/A,TRUE,"Contents";#N/A,#N/A,TRUE,"Opera. income stat.";#N/A,#N/A,TRUE,"Business area ";#N/A,#N/A,TRUE,"Statutory income statem."}</definedName>
    <definedName name="wrn.udskriv." localSheetId="31" hidden="1">{#N/A,#N/A,TRUE,"Forside";#N/A,#N/A,TRUE,"Contents";#N/A,#N/A,TRUE,"Opera. income stat.";#N/A,#N/A,TRUE,"Business area ";#N/A,#N/A,TRUE,"Statutory income statem."}</definedName>
    <definedName name="wrn.udskriv." localSheetId="45" hidden="1">{#N/A,#N/A,TRUE,"Forside";#N/A,#N/A,TRUE,"Contents";#N/A,#N/A,TRUE,"Opera. income stat.";#N/A,#N/A,TRUE,"Business area ";#N/A,#N/A,TRUE,"Statutory income statem."}</definedName>
    <definedName name="wrn.udskriv." localSheetId="40" hidden="1">{#N/A,#N/A,TRUE,"Forside";#N/A,#N/A,TRUE,"Contents";#N/A,#N/A,TRUE,"Opera. income stat.";#N/A,#N/A,TRUE,"Business area ";#N/A,#N/A,TRUE,"Statutory income statem."}</definedName>
    <definedName name="wrn.udskriv." localSheetId="4" hidden="1">{#N/A,#N/A,TRUE,"Forside";#N/A,#N/A,TRUE,"Contents";#N/A,#N/A,TRUE,"Opera. income stat.";#N/A,#N/A,TRUE,"Business area ";#N/A,#N/A,TRUE,"Statutory income statem."}</definedName>
    <definedName name="wrn.udskriv." localSheetId="5"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16" hidden="1">{#N/A,#N/A,TRUE,"Forside";#N/A,#N/A,TRUE,"Contents";#N/A,#N/A,TRUE,"Opera. income stat.";#N/A,#N/A,TRUE,"Business area ";#N/A,#N/A,TRUE,"Statutory income statem."}</definedName>
    <definedName name="wrn.udskriv." localSheetId="15" hidden="1">{#N/A,#N/A,TRUE,"Forside";#N/A,#N/A,TRUE,"Contents";#N/A,#N/A,TRUE,"Opera. income stat.";#N/A,#N/A,TRUE,"Business area ";#N/A,#N/A,TRUE,"Statutory income statem."}</definedName>
    <definedName name="wrn.udskriv." localSheetId="25" hidden="1">{#N/A,#N/A,TRUE,"Forside";#N/A,#N/A,TRUE,"Contents";#N/A,#N/A,TRUE,"Opera. income stat.";#N/A,#N/A,TRUE,"Business area ";#N/A,#N/A,TRUE,"Statutory income statem."}</definedName>
    <definedName name="wrn.udskriv." localSheetId="24" hidden="1">{#N/A,#N/A,TRUE,"Forside";#N/A,#N/A,TRUE,"Contents";#N/A,#N/A,TRUE,"Opera. income stat.";#N/A,#N/A,TRUE,"Business area ";#N/A,#N/A,TRUE,"Statutory income statem."}</definedName>
    <definedName name="wrn.udskriv." localSheetId="19" hidden="1">{#N/A,#N/A,TRUE,"Forside";#N/A,#N/A,TRUE,"Contents";#N/A,#N/A,TRUE,"Opera. income stat.";#N/A,#N/A,TRUE,"Business area ";#N/A,#N/A,TRUE,"Statutory income statem."}</definedName>
    <definedName name="wrn.udskriv." localSheetId="43" hidden="1">{#N/A,#N/A,TRUE,"Forside";#N/A,#N/A,TRUE,"Contents";#N/A,#N/A,TRUE,"Opera. income stat.";#N/A,#N/A,TRUE,"Business area ";#N/A,#N/A,TRUE,"Statutory income statem."}</definedName>
    <definedName name="wrn.udskriv." localSheetId="27" hidden="1">{#N/A,#N/A,TRUE,"Forside";#N/A,#N/A,TRUE,"Contents";#N/A,#N/A,TRUE,"Opera. income stat.";#N/A,#N/A,TRUE,"Business area ";#N/A,#N/A,TRUE,"Statutory income statem."}</definedName>
    <definedName name="wrn.udskriv." localSheetId="26" hidden="1">{#N/A,#N/A,TRUE,"Forside";#N/A,#N/A,TRUE,"Contents";#N/A,#N/A,TRUE,"Opera. income stat.";#N/A,#N/A,TRUE,"Business area ";#N/A,#N/A,TRUE,"Statutory income statem."}</definedName>
    <definedName name="wrn.udskriv." localSheetId="38" hidden="1">{#N/A,#N/A,TRUE,"Forside";#N/A,#N/A,TRUE,"Contents";#N/A,#N/A,TRUE,"Opera. income stat.";#N/A,#N/A,TRUE,"Business area ";#N/A,#N/A,TRUE,"Statutory income statem."}</definedName>
    <definedName name="wrn.udskriv." localSheetId="9" hidden="1">{#N/A,#N/A,TRUE,"Forside";#N/A,#N/A,TRUE,"Contents";#N/A,#N/A,TRUE,"Opera. income stat.";#N/A,#N/A,TRUE,"Business area ";#N/A,#N/A,TRUE,"Statutory income statem."}</definedName>
    <definedName name="wrn.udskriv." localSheetId="10" hidden="1">{#N/A,#N/A,TRUE,"Forside";#N/A,#N/A,TRUE,"Contents";#N/A,#N/A,TRUE,"Opera. income stat.";#N/A,#N/A,TRUE,"Business area ";#N/A,#N/A,TRUE,"Statutory income statem."}</definedName>
    <definedName name="wrn.udskriv." localSheetId="8" hidden="1">{#N/A,#N/A,TRUE,"Forside";#N/A,#N/A,TRUE,"Contents";#N/A,#N/A,TRUE,"Opera. income stat.";#N/A,#N/A,TRUE,"Business area ";#N/A,#N/A,TRUE,"Statutory income statem."}</definedName>
    <definedName name="wrn.udskriv." localSheetId="39" hidden="1">{#N/A,#N/A,TRUE,"Forside";#N/A,#N/A,TRUE,"Contents";#N/A,#N/A,TRUE,"Opera. income stat.";#N/A,#N/A,TRUE,"Business area ";#N/A,#N/A,TRUE,"Statutory income statem."}</definedName>
    <definedName name="wrn.udskriv." localSheetId="35" hidden="1">{#N/A,#N/A,TRUE,"Forside";#N/A,#N/A,TRUE,"Contents";#N/A,#N/A,TRUE,"Opera. income stat.";#N/A,#N/A,TRUE,"Business area ";#N/A,#N/A,TRUE,"Statutory income statem."}</definedName>
    <definedName name="wrn.udskriv." localSheetId="11" hidden="1">{#N/A,#N/A,TRUE,"Forside";#N/A,#N/A,TRUE,"Contents";#N/A,#N/A,TRUE,"Opera. income stat.";#N/A,#N/A,TRUE,"Business area ";#N/A,#N/A,TRUE,"Statutory income statem."}</definedName>
    <definedName name="wrn.udskriv." localSheetId="12" hidden="1">{#N/A,#N/A,TRUE,"Forside";#N/A,#N/A,TRUE,"Contents";#N/A,#N/A,TRUE,"Opera. income stat.";#N/A,#N/A,TRUE,"Business area ";#N/A,#N/A,TRUE,"Statutory income statem."}</definedName>
    <definedName name="wrn.udskriv." localSheetId="33" hidden="1">{#N/A,#N/A,TRUE,"Forside";#N/A,#N/A,TRUE,"Contents";#N/A,#N/A,TRUE,"Opera. income stat.";#N/A,#N/A,TRUE,"Business area ";#N/A,#N/A,TRUE,"Statutory income statem."}</definedName>
    <definedName name="wrn.udskriv." localSheetId="41" hidden="1">{#N/A,#N/A,TRUE,"Forside";#N/A,#N/A,TRUE,"Contents";#N/A,#N/A,TRUE,"Opera. income stat.";#N/A,#N/A,TRUE,"Business area ";#N/A,#N/A,TRUE,"Statutory income statem."}</definedName>
    <definedName name="wrn.udskriv." localSheetId="36" hidden="1">{#N/A,#N/A,TRUE,"Forside";#N/A,#N/A,TRUE,"Contents";#N/A,#N/A,TRUE,"Opera. income stat.";#N/A,#N/A,TRUE,"Business area ";#N/A,#N/A,TRUE,"Statutory income statem."}</definedName>
    <definedName name="wrn.udskriv." localSheetId="37" hidden="1">{#N/A,#N/A,TRUE,"Forside";#N/A,#N/A,TRUE,"Contents";#N/A,#N/A,TRUE,"Opera. income stat.";#N/A,#N/A,TRUE,"Business area ";#N/A,#N/A,TRUE,"Statutory income statem."}</definedName>
    <definedName name="wrn.udskriv." localSheetId="30" hidden="1">{#N/A,#N/A,TRUE,"Forside";#N/A,#N/A,TRUE,"Contents";#N/A,#N/A,TRUE,"Opera. income stat.";#N/A,#N/A,TRUE,"Business area ";#N/A,#N/A,TRUE,"Statutory income statem."}</definedName>
    <definedName name="wrn.udskriv." localSheetId="42"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 localSheetId="34">[117]Content!$I$5</definedName>
    <definedName name="wsCompanyCode" localSheetId="29">[118]Content!$I$5</definedName>
    <definedName name="wsCompanyCode" localSheetId="28">[118]Content!$I$5</definedName>
    <definedName name="wsCompanyCode" localSheetId="31">[118]Content!$I$5</definedName>
    <definedName name="wsCompanyCode" localSheetId="45">[119]Content!$I$5</definedName>
    <definedName name="wsCompanyCode" localSheetId="25">[118]Content!$I$5</definedName>
    <definedName name="wsCompanyCode" localSheetId="24">[118]Content!$I$5</definedName>
    <definedName name="wsCompanyCode" localSheetId="43">[118]Content!$I$5</definedName>
    <definedName name="wsCompanyCode" localSheetId="27">[118]Content!$I$5</definedName>
    <definedName name="wsCompanyCode" localSheetId="26">[118]Content!$I$5</definedName>
    <definedName name="wsCompanyCode" localSheetId="9">[120]Content!$I$5</definedName>
    <definedName name="wsCompanyCode" localSheetId="10">[120]Content!$I$5</definedName>
    <definedName name="wsCompanyCode" localSheetId="8">[121]Content!$I$5</definedName>
    <definedName name="wsCompanyCode" localSheetId="30">[118]Content!$I$5</definedName>
    <definedName name="wsCompanyCode" localSheetId="42">[117]Content!$I$5</definedName>
    <definedName name="wsCompanyCode">[122]Content!$I$5</definedName>
    <definedName name="wsCompilDate" localSheetId="34">[117]Content!$K$6</definedName>
    <definedName name="wsCompilDate" localSheetId="29">[118]Content!$K$6</definedName>
    <definedName name="wsCompilDate" localSheetId="28">[118]Content!$K$6</definedName>
    <definedName name="wsCompilDate" localSheetId="31">[118]Content!$K$6</definedName>
    <definedName name="wsCompilDate" localSheetId="45">[119]Content!$K$6</definedName>
    <definedName name="wsCompilDate" localSheetId="25">[118]Content!$K$6</definedName>
    <definedName name="wsCompilDate" localSheetId="24">[118]Content!$K$6</definedName>
    <definedName name="wsCompilDate" localSheetId="43">[118]Content!$K$6</definedName>
    <definedName name="wsCompilDate" localSheetId="27">[118]Content!$K$6</definedName>
    <definedName name="wsCompilDate" localSheetId="26">[118]Content!$K$6</definedName>
    <definedName name="wsCompilDate" localSheetId="9">[120]Content!$K$6</definedName>
    <definedName name="wsCompilDate" localSheetId="10">[120]Content!$K$6</definedName>
    <definedName name="wsCompilDate" localSheetId="8">[121]Content!$K$6</definedName>
    <definedName name="wsCompilDate" localSheetId="30">[118]Content!$K$6</definedName>
    <definedName name="wsCompilDate" localSheetId="42">[117]Content!$K$6</definedName>
    <definedName name="wsCompilDate">[122]Content!$K$6</definedName>
    <definedName name="wsCompiler" localSheetId="34">[117]Content!$I$6</definedName>
    <definedName name="wsCompiler" localSheetId="29">[118]Content!$I$6</definedName>
    <definedName name="wsCompiler" localSheetId="28">[118]Content!$I$6</definedName>
    <definedName name="wsCompiler" localSheetId="31">[118]Content!$I$6</definedName>
    <definedName name="wsCompiler" localSheetId="45">[119]Content!$I$6</definedName>
    <definedName name="wsCompiler" localSheetId="25">[118]Content!$I$6</definedName>
    <definedName name="wsCompiler" localSheetId="24">[118]Content!$I$6</definedName>
    <definedName name="wsCompiler" localSheetId="43">[118]Content!$I$6</definedName>
    <definedName name="wsCompiler" localSheetId="27">[118]Content!$I$6</definedName>
    <definedName name="wsCompiler" localSheetId="26">[118]Content!$I$6</definedName>
    <definedName name="wsCompiler" localSheetId="9">[120]Content!$I$6</definedName>
    <definedName name="wsCompiler" localSheetId="10">[120]Content!$I$6</definedName>
    <definedName name="wsCompiler" localSheetId="8">[121]Content!$I$6</definedName>
    <definedName name="wsCompiler" localSheetId="30">[118]Content!$I$6</definedName>
    <definedName name="wsCompiler" localSheetId="42">[117]Content!$I$6</definedName>
    <definedName name="wsCompiler">[122]Content!$I$6</definedName>
    <definedName name="wsCurrency" localSheetId="34">[117]Content!$D$6</definedName>
    <definedName name="wsCurrency" localSheetId="29">[118]Content!$D$6</definedName>
    <definedName name="wsCurrency" localSheetId="28">[118]Content!$D$6</definedName>
    <definedName name="wsCurrency" localSheetId="31">[118]Content!$D$6</definedName>
    <definedName name="wsCurrency" localSheetId="45">[119]Content!$D$6</definedName>
    <definedName name="wsCurrency" localSheetId="25">[118]Content!$D$6</definedName>
    <definedName name="wsCurrency" localSheetId="24">[118]Content!$D$6</definedName>
    <definedName name="wsCurrency" localSheetId="43">[118]Content!$D$6</definedName>
    <definedName name="wsCurrency" localSheetId="27">[118]Content!$D$6</definedName>
    <definedName name="wsCurrency" localSheetId="26">[118]Content!$D$6</definedName>
    <definedName name="wsCurrency" localSheetId="9">[120]Content!$D$6</definedName>
    <definedName name="wsCurrency" localSheetId="10">[120]Content!$D$6</definedName>
    <definedName name="wsCurrency" localSheetId="8">[121]Content!$D$6</definedName>
    <definedName name="wsCurrency" localSheetId="30">[118]Content!$D$6</definedName>
    <definedName name="wsCurrency" localSheetId="42">[117]Content!$D$6</definedName>
    <definedName name="wsCurrency">[122]Content!$D$6</definedName>
    <definedName name="wsFilename" localSheetId="34">[117]_Settings!#REF!</definedName>
    <definedName name="wsFilename" localSheetId="29">[118]_Settings!#REF!</definedName>
    <definedName name="wsFilename" localSheetId="28">[118]_Settings!#REF!</definedName>
    <definedName name="wsFilename" localSheetId="31">[118]_Settings!#REF!</definedName>
    <definedName name="wsFilename" localSheetId="45">[119]_Settings!#REF!</definedName>
    <definedName name="wsFilename" localSheetId="4">[117]_Settings!#REF!</definedName>
    <definedName name="wsFilename" localSheetId="5">[117]_Settings!#REF!</definedName>
    <definedName name="wsFilename" localSheetId="6">[117]_Settings!#REF!</definedName>
    <definedName name="wsFilename" localSheetId="7">[117]_Settings!#REF!</definedName>
    <definedName name="wsFilename" localSheetId="25">[118]_Settings!#REF!</definedName>
    <definedName name="wsFilename" localSheetId="24">[118]_Settings!#REF!</definedName>
    <definedName name="wsFilename" localSheetId="43">[118]_Settings!#REF!</definedName>
    <definedName name="wsFilename" localSheetId="27">[118]_Settings!#REF!</definedName>
    <definedName name="wsFilename" localSheetId="26">[118]_Settings!#REF!</definedName>
    <definedName name="wsFilename" localSheetId="9">[120]_Settings!#REF!</definedName>
    <definedName name="wsFilename" localSheetId="10">[120]_Settings!#REF!</definedName>
    <definedName name="wsFilename" localSheetId="8">[121]_Settings!#REF!</definedName>
    <definedName name="wsFilename" localSheetId="33">[122]_Settings!#REF!</definedName>
    <definedName name="wsFilename" localSheetId="30">[118]_Settings!#REF!</definedName>
    <definedName name="wsFilename" localSheetId="42">[117]_Settings!#REF!</definedName>
    <definedName name="wsFilename">[122]_Settings!#REF!</definedName>
    <definedName name="wsRepEntity" localSheetId="34">[117]Content!$D$5</definedName>
    <definedName name="wsRepEntity" localSheetId="29">[118]Content!$D$5</definedName>
    <definedName name="wsRepEntity" localSheetId="28">[118]Content!$D$5</definedName>
    <definedName name="wsRepEntity" localSheetId="31">[118]Content!$D$5</definedName>
    <definedName name="wsRepEntity" localSheetId="45">[119]Content!$D$5</definedName>
    <definedName name="wsRepEntity" localSheetId="25">[118]Content!$D$5</definedName>
    <definedName name="wsRepEntity" localSheetId="24">[118]Content!$D$5</definedName>
    <definedName name="wsRepEntity" localSheetId="43">[118]Content!$D$5</definedName>
    <definedName name="wsRepEntity" localSheetId="27">[118]Content!$D$5</definedName>
    <definedName name="wsRepEntity" localSheetId="26">[118]Content!$D$5</definedName>
    <definedName name="wsRepEntity" localSheetId="9">[120]Content!$D$5</definedName>
    <definedName name="wsRepEntity" localSheetId="10">[120]Content!$D$5</definedName>
    <definedName name="wsRepEntity" localSheetId="8">[121]Content!$D$5</definedName>
    <definedName name="wsRepEntity" localSheetId="30">[118]Content!$D$5</definedName>
    <definedName name="wsRepEntity" localSheetId="42">[117]Content!$D$5</definedName>
    <definedName name="wsRepEntity">[122]Content!$D$5</definedName>
    <definedName name="wsTxtRepPeriod" localSheetId="34">[117]_Settings!$B$4</definedName>
    <definedName name="wsTxtRepPeriod" localSheetId="29">[118]_Settings!$B$4</definedName>
    <definedName name="wsTxtRepPeriod" localSheetId="28">[118]_Settings!$B$4</definedName>
    <definedName name="wsTxtRepPeriod" localSheetId="31">[118]_Settings!$B$4</definedName>
    <definedName name="wsTxtRepPeriod" localSheetId="45">[119]_Settings!$B$4</definedName>
    <definedName name="wsTxtRepPeriod" localSheetId="25">[118]_Settings!$B$4</definedName>
    <definedName name="wsTxtRepPeriod" localSheetId="24">[118]_Settings!$B$4</definedName>
    <definedName name="wsTxtRepPeriod" localSheetId="43">[118]_Settings!$B$4</definedName>
    <definedName name="wsTxtRepPeriod" localSheetId="27">[118]_Settings!$B$4</definedName>
    <definedName name="wsTxtRepPeriod" localSheetId="26">[118]_Settings!$B$4</definedName>
    <definedName name="wsTxtRepPeriod" localSheetId="9">[120]_Settings!$B$4</definedName>
    <definedName name="wsTxtRepPeriod" localSheetId="10">[120]_Settings!$B$4</definedName>
    <definedName name="wsTxtRepPeriod" localSheetId="8">[121]_Settings!$B$4</definedName>
    <definedName name="wsTxtRepPeriod" localSheetId="30">[118]_Settings!$B$4</definedName>
    <definedName name="wsTxtRepPeriod" localSheetId="42">[117]_Settings!$B$4</definedName>
    <definedName name="wsTxtRepPeriod">[122]_Settings!$B$4</definedName>
    <definedName name="xx" localSheetId="34" hidden="1">{#N/A,#N/A,TRUE,"Forside";#N/A,#N/A,TRUE,"Contents";#N/A,#N/A,TRUE,"Opera. income stat.";#N/A,#N/A,TRUE,"Business area ";#N/A,#N/A,TRUE,"Statutory income statem."}</definedName>
    <definedName name="xx" localSheetId="17" hidden="1">{#N/A,#N/A,TRUE,"Forside";#N/A,#N/A,TRUE,"Contents";#N/A,#N/A,TRUE,"Opera. income stat.";#N/A,#N/A,TRUE,"Business area ";#N/A,#N/A,TRUE,"Statutory income statem."}</definedName>
    <definedName name="xx" localSheetId="20" hidden="1">{#N/A,#N/A,TRUE,"Forside";#N/A,#N/A,TRUE,"Contents";#N/A,#N/A,TRUE,"Opera. income stat.";#N/A,#N/A,TRUE,"Business area ";#N/A,#N/A,TRUE,"Statutory income statem."}</definedName>
    <definedName name="xx" localSheetId="18" hidden="1">{#N/A,#N/A,TRUE,"Forside";#N/A,#N/A,TRUE,"Contents";#N/A,#N/A,TRUE,"Opera. income stat.";#N/A,#N/A,TRUE,"Business area ";#N/A,#N/A,TRUE,"Statutory income statem."}</definedName>
    <definedName name="xx" localSheetId="13" hidden="1">{#N/A,#N/A,TRUE,"Forside";#N/A,#N/A,TRUE,"Contents";#N/A,#N/A,TRUE,"Opera. income stat.";#N/A,#N/A,TRUE,"Business area ";#N/A,#N/A,TRUE,"Statutory income statem."}</definedName>
    <definedName name="xx" localSheetId="14" hidden="1">{#N/A,#N/A,TRUE,"Forside";#N/A,#N/A,TRUE,"Contents";#N/A,#N/A,TRUE,"Opera. income stat.";#N/A,#N/A,TRUE,"Business area ";#N/A,#N/A,TRUE,"Statutory income statem."}</definedName>
    <definedName name="xx" localSheetId="1" hidden="1">{#N/A,#N/A,TRUE,"Forside";#N/A,#N/A,TRUE,"Contents";#N/A,#N/A,TRUE,"Opera. income stat.";#N/A,#N/A,TRUE,"Business area ";#N/A,#N/A,TRUE,"Statutory income statem."}</definedName>
    <definedName name="xx" localSheetId="29" hidden="1">{#N/A,#N/A,TRUE,"Forside";#N/A,#N/A,TRUE,"Contents";#N/A,#N/A,TRUE,"Opera. income stat.";#N/A,#N/A,TRUE,"Business area ";#N/A,#N/A,TRUE,"Statutory income statem."}</definedName>
    <definedName name="xx" localSheetId="28" hidden="1">{#N/A,#N/A,TRUE,"Forside";#N/A,#N/A,TRUE,"Contents";#N/A,#N/A,TRUE,"Opera. income stat.";#N/A,#N/A,TRUE,"Business area ";#N/A,#N/A,TRUE,"Statutory income statem."}</definedName>
    <definedName name="xx" localSheetId="22" hidden="1">{#N/A,#N/A,TRUE,"Forside";#N/A,#N/A,TRUE,"Contents";#N/A,#N/A,TRUE,"Opera. income stat.";#N/A,#N/A,TRUE,"Business area ";#N/A,#N/A,TRUE,"Statutory income statem."}</definedName>
    <definedName name="xx" localSheetId="31" hidden="1">{#N/A,#N/A,TRUE,"Forside";#N/A,#N/A,TRUE,"Contents";#N/A,#N/A,TRUE,"Opera. income stat.";#N/A,#N/A,TRUE,"Business area ";#N/A,#N/A,TRUE,"Statutory income statem."}</definedName>
    <definedName name="xx" localSheetId="45" hidden="1">{#N/A,#N/A,TRUE,"Forside";#N/A,#N/A,TRUE,"Contents";#N/A,#N/A,TRUE,"Opera. income stat.";#N/A,#N/A,TRUE,"Business area ";#N/A,#N/A,TRUE,"Statutory income statem."}</definedName>
    <definedName name="xx" localSheetId="40" hidden="1">{#N/A,#N/A,TRUE,"Forside";#N/A,#N/A,TRUE,"Contents";#N/A,#N/A,TRUE,"Opera. income stat.";#N/A,#N/A,TRUE,"Business area ";#N/A,#N/A,TRUE,"Statutory income statem."}</definedName>
    <definedName name="xx" localSheetId="4" hidden="1">{#N/A,#N/A,TRUE,"Forside";#N/A,#N/A,TRUE,"Contents";#N/A,#N/A,TRUE,"Opera. income stat.";#N/A,#N/A,TRUE,"Business area ";#N/A,#N/A,TRUE,"Statutory income statem."}</definedName>
    <definedName name="xx" localSheetId="5"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16" hidden="1">{#N/A,#N/A,TRUE,"Forside";#N/A,#N/A,TRUE,"Contents";#N/A,#N/A,TRUE,"Opera. income stat.";#N/A,#N/A,TRUE,"Business area ";#N/A,#N/A,TRUE,"Statutory income statem."}</definedName>
    <definedName name="xx" localSheetId="15" hidden="1">{#N/A,#N/A,TRUE,"Forside";#N/A,#N/A,TRUE,"Contents";#N/A,#N/A,TRUE,"Opera. income stat.";#N/A,#N/A,TRUE,"Business area ";#N/A,#N/A,TRUE,"Statutory income statem."}</definedName>
    <definedName name="xx" localSheetId="25" hidden="1">{#N/A,#N/A,TRUE,"Forside";#N/A,#N/A,TRUE,"Contents";#N/A,#N/A,TRUE,"Opera. income stat.";#N/A,#N/A,TRUE,"Business area ";#N/A,#N/A,TRUE,"Statutory income statem."}</definedName>
    <definedName name="xx" localSheetId="24" hidden="1">{#N/A,#N/A,TRUE,"Forside";#N/A,#N/A,TRUE,"Contents";#N/A,#N/A,TRUE,"Opera. income stat.";#N/A,#N/A,TRUE,"Business area ";#N/A,#N/A,TRUE,"Statutory income statem."}</definedName>
    <definedName name="xx" localSheetId="19" hidden="1">{#N/A,#N/A,TRUE,"Forside";#N/A,#N/A,TRUE,"Contents";#N/A,#N/A,TRUE,"Opera. income stat.";#N/A,#N/A,TRUE,"Business area ";#N/A,#N/A,TRUE,"Statutory income statem."}</definedName>
    <definedName name="xx" localSheetId="43" hidden="1">{#N/A,#N/A,TRUE,"Forside";#N/A,#N/A,TRUE,"Contents";#N/A,#N/A,TRUE,"Opera. income stat.";#N/A,#N/A,TRUE,"Business area ";#N/A,#N/A,TRUE,"Statutory income statem."}</definedName>
    <definedName name="xx" localSheetId="27" hidden="1">{#N/A,#N/A,TRUE,"Forside";#N/A,#N/A,TRUE,"Contents";#N/A,#N/A,TRUE,"Opera. income stat.";#N/A,#N/A,TRUE,"Business area ";#N/A,#N/A,TRUE,"Statutory income statem."}</definedName>
    <definedName name="xx" localSheetId="26" hidden="1">{#N/A,#N/A,TRUE,"Forside";#N/A,#N/A,TRUE,"Contents";#N/A,#N/A,TRUE,"Opera. income stat.";#N/A,#N/A,TRUE,"Business area ";#N/A,#N/A,TRUE,"Statutory income statem."}</definedName>
    <definedName name="xx" localSheetId="38" hidden="1">{#N/A,#N/A,TRUE,"Forside";#N/A,#N/A,TRUE,"Contents";#N/A,#N/A,TRUE,"Opera. income stat.";#N/A,#N/A,TRUE,"Business area ";#N/A,#N/A,TRUE,"Statutory income statem."}</definedName>
    <definedName name="xx" localSheetId="9" hidden="1">{#N/A,#N/A,TRUE,"Forside";#N/A,#N/A,TRUE,"Contents";#N/A,#N/A,TRUE,"Opera. income stat.";#N/A,#N/A,TRUE,"Business area ";#N/A,#N/A,TRUE,"Statutory income statem."}</definedName>
    <definedName name="xx" localSheetId="10" hidden="1">{#N/A,#N/A,TRUE,"Forside";#N/A,#N/A,TRUE,"Contents";#N/A,#N/A,TRUE,"Opera. income stat.";#N/A,#N/A,TRUE,"Business area ";#N/A,#N/A,TRUE,"Statutory income statem."}</definedName>
    <definedName name="xx" localSheetId="8" hidden="1">{#N/A,#N/A,TRUE,"Forside";#N/A,#N/A,TRUE,"Contents";#N/A,#N/A,TRUE,"Opera. income stat.";#N/A,#N/A,TRUE,"Business area ";#N/A,#N/A,TRUE,"Statutory income statem."}</definedName>
    <definedName name="xx" localSheetId="39" hidden="1">{#N/A,#N/A,TRUE,"Forside";#N/A,#N/A,TRUE,"Contents";#N/A,#N/A,TRUE,"Opera. income stat.";#N/A,#N/A,TRUE,"Business area ";#N/A,#N/A,TRUE,"Statutory income statem."}</definedName>
    <definedName name="xx" localSheetId="35" hidden="1">{#N/A,#N/A,TRUE,"Forside";#N/A,#N/A,TRUE,"Contents";#N/A,#N/A,TRUE,"Opera. income stat.";#N/A,#N/A,TRUE,"Business area ";#N/A,#N/A,TRUE,"Statutory income statem."}</definedName>
    <definedName name="xx" localSheetId="11" hidden="1">{#N/A,#N/A,TRUE,"Forside";#N/A,#N/A,TRUE,"Contents";#N/A,#N/A,TRUE,"Opera. income stat.";#N/A,#N/A,TRUE,"Business area ";#N/A,#N/A,TRUE,"Statutory income statem."}</definedName>
    <definedName name="xx" localSheetId="12" hidden="1">{#N/A,#N/A,TRUE,"Forside";#N/A,#N/A,TRUE,"Contents";#N/A,#N/A,TRUE,"Opera. income stat.";#N/A,#N/A,TRUE,"Business area ";#N/A,#N/A,TRUE,"Statutory income statem."}</definedName>
    <definedName name="xx" localSheetId="33" hidden="1">{#N/A,#N/A,TRUE,"Forside";#N/A,#N/A,TRUE,"Contents";#N/A,#N/A,TRUE,"Opera. income stat.";#N/A,#N/A,TRUE,"Business area ";#N/A,#N/A,TRUE,"Statutory income statem."}</definedName>
    <definedName name="xx" localSheetId="41" hidden="1">{#N/A,#N/A,TRUE,"Forside";#N/A,#N/A,TRUE,"Contents";#N/A,#N/A,TRUE,"Opera. income stat.";#N/A,#N/A,TRUE,"Business area ";#N/A,#N/A,TRUE,"Statutory income statem."}</definedName>
    <definedName name="xx" localSheetId="36" hidden="1">{#N/A,#N/A,TRUE,"Forside";#N/A,#N/A,TRUE,"Contents";#N/A,#N/A,TRUE,"Opera. income stat.";#N/A,#N/A,TRUE,"Business area ";#N/A,#N/A,TRUE,"Statutory income statem."}</definedName>
    <definedName name="xx" localSheetId="37" hidden="1">{#N/A,#N/A,TRUE,"Forside";#N/A,#N/A,TRUE,"Contents";#N/A,#N/A,TRUE,"Opera. income stat.";#N/A,#N/A,TRUE,"Business area ";#N/A,#N/A,TRUE,"Statutory income statem."}</definedName>
    <definedName name="xx" localSheetId="30" hidden="1">{#N/A,#N/A,TRUE,"Forside";#N/A,#N/A,TRUE,"Contents";#N/A,#N/A,TRUE,"Opera. income stat.";#N/A,#N/A,TRUE,"Business area ";#N/A,#N/A,TRUE,"Statutory income statem."}</definedName>
    <definedName name="xx" localSheetId="42"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4" hidden="1">{"5 * utfall + budget",#N/A,FALSE,"T-0298";"5 * bolag",#N/A,FALSE,"T-0298";"Unibank, utfall alla",#N/A,FALSE,"T-0298";#N/A,#N/A,FALSE,"Koncernskulder";#N/A,#N/A,FALSE,"Koncernfakturering"}</definedName>
    <definedName name="xxx" localSheetId="17" hidden="1">{"5 * utfall + budget",#N/A,FALSE,"T-0298";"5 * bolag",#N/A,FALSE,"T-0298";"Unibank, utfall alla",#N/A,FALSE,"T-0298";#N/A,#N/A,FALSE,"Koncernskulder";#N/A,#N/A,FALSE,"Koncernfakturering"}</definedName>
    <definedName name="xxx" localSheetId="20" hidden="1">{"5 * utfall + budget",#N/A,FALSE,"T-0298";"5 * bolag",#N/A,FALSE,"T-0298";"Unibank, utfall alla",#N/A,FALSE,"T-0298";#N/A,#N/A,FALSE,"Koncernskulder";#N/A,#N/A,FALSE,"Koncernfakturering"}</definedName>
    <definedName name="xxx" localSheetId="18" hidden="1">{"5 * utfall + budget",#N/A,FALSE,"T-0298";"5 * bolag",#N/A,FALSE,"T-0298";"Unibank, utfall alla",#N/A,FALSE,"T-0298";#N/A,#N/A,FALSE,"Koncernskulder";#N/A,#N/A,FALSE,"Koncernfakturering"}</definedName>
    <definedName name="xxx" localSheetId="13" hidden="1">{"5 * utfall + budget",#N/A,FALSE,"T-0298";"5 * bolag",#N/A,FALSE,"T-0298";"Unibank, utfall alla",#N/A,FALSE,"T-0298";#N/A,#N/A,FALSE,"Koncernskulder";#N/A,#N/A,FALSE,"Koncernfakturering"}</definedName>
    <definedName name="xxx" localSheetId="14" hidden="1">{"5 * utfall + budget",#N/A,FALSE,"T-0298";"5 * bolag",#N/A,FALSE,"T-0298";"Unibank, utfall alla",#N/A,FALSE,"T-0298";#N/A,#N/A,FALSE,"Koncernskulder";#N/A,#N/A,FALSE,"Koncernfakturering"}</definedName>
    <definedName name="xxx" localSheetId="1" hidden="1">{"5 * utfall + budget",#N/A,FALSE,"T-0298";"5 * bolag",#N/A,FALSE,"T-0298";"Unibank, utfall alla",#N/A,FALSE,"T-0298";#N/A,#N/A,FALSE,"Koncernskulder";#N/A,#N/A,FALSE,"Koncernfakturering"}</definedName>
    <definedName name="xxx" localSheetId="29" hidden="1">{"5 * utfall + budget",#N/A,FALSE,"T-0298";"5 * bolag",#N/A,FALSE,"T-0298";"Unibank, utfall alla",#N/A,FALSE,"T-0298";#N/A,#N/A,FALSE,"Koncernskulder";#N/A,#N/A,FALSE,"Koncernfakturering"}</definedName>
    <definedName name="xxx" localSheetId="28" hidden="1">{"5 * utfall + budget",#N/A,FALSE,"T-0298";"5 * bolag",#N/A,FALSE,"T-0298";"Unibank, utfall alla",#N/A,FALSE,"T-0298";#N/A,#N/A,FALSE,"Koncernskulder";#N/A,#N/A,FALSE,"Koncernfakturering"}</definedName>
    <definedName name="xxx" localSheetId="22" hidden="1">{"5 * utfall + budget",#N/A,FALSE,"T-0298";"5 * bolag",#N/A,FALSE,"T-0298";"Unibank, utfall alla",#N/A,FALSE,"T-0298";#N/A,#N/A,FALSE,"Koncernskulder";#N/A,#N/A,FALSE,"Koncernfakturering"}</definedName>
    <definedName name="xxx" localSheetId="31" hidden="1">{"5 * utfall + budget",#N/A,FALSE,"T-0298";"5 * bolag",#N/A,FALSE,"T-0298";"Unibank, utfall alla",#N/A,FALSE,"T-0298";#N/A,#N/A,FALSE,"Koncernskulder";#N/A,#N/A,FALSE,"Koncernfakturering"}</definedName>
    <definedName name="xxx" localSheetId="45" hidden="1">{"5 * utfall + budget",#N/A,FALSE,"T-0298";"5 * bolag",#N/A,FALSE,"T-0298";"Unibank, utfall alla",#N/A,FALSE,"T-0298";#N/A,#N/A,FALSE,"Koncernskulder";#N/A,#N/A,FALSE,"Koncernfakturering"}</definedName>
    <definedName name="xxx" localSheetId="40" hidden="1">{"5 * utfall + budget",#N/A,FALSE,"T-0298";"5 * bolag",#N/A,FALSE,"T-0298";"Unibank, utfall alla",#N/A,FALSE,"T-0298";#N/A,#N/A,FALSE,"Koncernskulder";#N/A,#N/A,FALSE,"Koncernfakturering"}</definedName>
    <definedName name="xxx" localSheetId="4" hidden="1">{"5 * utfall + budget",#N/A,FALSE,"T-0298";"5 * bolag",#N/A,FALSE,"T-0298";"Unibank, utfall alla",#N/A,FALSE,"T-0298";#N/A,#N/A,FALSE,"Koncernskulder";#N/A,#N/A,FALSE,"Koncernfakturering"}</definedName>
    <definedName name="xxx" localSheetId="5"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16" hidden="1">{"5 * utfall + budget",#N/A,FALSE,"T-0298";"5 * bolag",#N/A,FALSE,"T-0298";"Unibank, utfall alla",#N/A,FALSE,"T-0298";#N/A,#N/A,FALSE,"Koncernskulder";#N/A,#N/A,FALSE,"Koncernfakturering"}</definedName>
    <definedName name="xxx" localSheetId="15" hidden="1">{"5 * utfall + budget",#N/A,FALSE,"T-0298";"5 * bolag",#N/A,FALSE,"T-0298";"Unibank, utfall alla",#N/A,FALSE,"T-0298";#N/A,#N/A,FALSE,"Koncernskulder";#N/A,#N/A,FALSE,"Koncernfakturering"}</definedName>
    <definedName name="xxx" localSheetId="25" hidden="1">{"5 * utfall + budget",#N/A,FALSE,"T-0298";"5 * bolag",#N/A,FALSE,"T-0298";"Unibank, utfall alla",#N/A,FALSE,"T-0298";#N/A,#N/A,FALSE,"Koncernskulder";#N/A,#N/A,FALSE,"Koncernfakturering"}</definedName>
    <definedName name="xxx" localSheetId="24" hidden="1">{"5 * utfall + budget",#N/A,FALSE,"T-0298";"5 * bolag",#N/A,FALSE,"T-0298";"Unibank, utfall alla",#N/A,FALSE,"T-0298";#N/A,#N/A,FALSE,"Koncernskulder";#N/A,#N/A,FALSE,"Koncernfakturering"}</definedName>
    <definedName name="xxx" localSheetId="19" hidden="1">{"5 * utfall + budget",#N/A,FALSE,"T-0298";"5 * bolag",#N/A,FALSE,"T-0298";"Unibank, utfall alla",#N/A,FALSE,"T-0298";#N/A,#N/A,FALSE,"Koncernskulder";#N/A,#N/A,FALSE,"Koncernfakturering"}</definedName>
    <definedName name="xxx" localSheetId="43" hidden="1">{"5 * utfall + budget",#N/A,FALSE,"T-0298";"5 * bolag",#N/A,FALSE,"T-0298";"Unibank, utfall alla",#N/A,FALSE,"T-0298";#N/A,#N/A,FALSE,"Koncernskulder";#N/A,#N/A,FALSE,"Koncernfakturering"}</definedName>
    <definedName name="xxx" localSheetId="27" hidden="1">{"5 * utfall + budget",#N/A,FALSE,"T-0298";"5 * bolag",#N/A,FALSE,"T-0298";"Unibank, utfall alla",#N/A,FALSE,"T-0298";#N/A,#N/A,FALSE,"Koncernskulder";#N/A,#N/A,FALSE,"Koncernfakturering"}</definedName>
    <definedName name="xxx" localSheetId="26" hidden="1">{"5 * utfall + budget",#N/A,FALSE,"T-0298";"5 * bolag",#N/A,FALSE,"T-0298";"Unibank, utfall alla",#N/A,FALSE,"T-0298";#N/A,#N/A,FALSE,"Koncernskulder";#N/A,#N/A,FALSE,"Koncernfakturering"}</definedName>
    <definedName name="xxx" localSheetId="38" hidden="1">{"5 * utfall + budget",#N/A,FALSE,"T-0298";"5 * bolag",#N/A,FALSE,"T-0298";"Unibank, utfall alla",#N/A,FALSE,"T-0298";#N/A,#N/A,FALSE,"Koncernskulder";#N/A,#N/A,FALSE,"Koncernfakturering"}</definedName>
    <definedName name="xxx" localSheetId="9" hidden="1">{"5 * utfall + budget",#N/A,FALSE,"T-0298";"5 * bolag",#N/A,FALSE,"T-0298";"Unibank, utfall alla",#N/A,FALSE,"T-0298";#N/A,#N/A,FALSE,"Koncernskulder";#N/A,#N/A,FALSE,"Koncernfakturering"}</definedName>
    <definedName name="xxx" localSheetId="10" hidden="1">{"5 * utfall + budget",#N/A,FALSE,"T-0298";"5 * bolag",#N/A,FALSE,"T-0298";"Unibank, utfall alla",#N/A,FALSE,"T-0298";#N/A,#N/A,FALSE,"Koncernskulder";#N/A,#N/A,FALSE,"Koncernfakturering"}</definedName>
    <definedName name="xxx" localSheetId="8" hidden="1">{"5 * utfall + budget",#N/A,FALSE,"T-0298";"5 * bolag",#N/A,FALSE,"T-0298";"Unibank, utfall alla",#N/A,FALSE,"T-0298";#N/A,#N/A,FALSE,"Koncernskulder";#N/A,#N/A,FALSE,"Koncernfakturering"}</definedName>
    <definedName name="xxx" localSheetId="39" hidden="1">{"5 * utfall + budget",#N/A,FALSE,"T-0298";"5 * bolag",#N/A,FALSE,"T-0298";"Unibank, utfall alla",#N/A,FALSE,"T-0298";#N/A,#N/A,FALSE,"Koncernskulder";#N/A,#N/A,FALSE,"Koncernfakturering"}</definedName>
    <definedName name="xxx" localSheetId="35" hidden="1">{"5 * utfall + budget",#N/A,FALSE,"T-0298";"5 * bolag",#N/A,FALSE,"T-0298";"Unibank, utfall alla",#N/A,FALSE,"T-0298";#N/A,#N/A,FALSE,"Koncernskulder";#N/A,#N/A,FALSE,"Koncernfakturering"}</definedName>
    <definedName name="xxx" localSheetId="11" hidden="1">{"5 * utfall + budget",#N/A,FALSE,"T-0298";"5 * bolag",#N/A,FALSE,"T-0298";"Unibank, utfall alla",#N/A,FALSE,"T-0298";#N/A,#N/A,FALSE,"Koncernskulder";#N/A,#N/A,FALSE,"Koncernfakturering"}</definedName>
    <definedName name="xxx" localSheetId="12" hidden="1">{"5 * utfall + budget",#N/A,FALSE,"T-0298";"5 * bolag",#N/A,FALSE,"T-0298";"Unibank, utfall alla",#N/A,FALSE,"T-0298";#N/A,#N/A,FALSE,"Koncernskulder";#N/A,#N/A,FALSE,"Koncernfakturering"}</definedName>
    <definedName name="xxx" localSheetId="33" hidden="1">{"5 * utfall + budget",#N/A,FALSE,"T-0298";"5 * bolag",#N/A,FALSE,"T-0298";"Unibank, utfall alla",#N/A,FALSE,"T-0298";#N/A,#N/A,FALSE,"Koncernskulder";#N/A,#N/A,FALSE,"Koncernfakturering"}</definedName>
    <definedName name="xxx" localSheetId="41" hidden="1">{"5 * utfall + budget",#N/A,FALSE,"T-0298";"5 * bolag",#N/A,FALSE,"T-0298";"Unibank, utfall alla",#N/A,FALSE,"T-0298";#N/A,#N/A,FALSE,"Koncernskulder";#N/A,#N/A,FALSE,"Koncernfakturering"}</definedName>
    <definedName name="xxx" localSheetId="36" hidden="1">{"5 * utfall + budget",#N/A,FALSE,"T-0298";"5 * bolag",#N/A,FALSE,"T-0298";"Unibank, utfall alla",#N/A,FALSE,"T-0298";#N/A,#N/A,FALSE,"Koncernskulder";#N/A,#N/A,FALSE,"Koncernfakturering"}</definedName>
    <definedName name="xxx" localSheetId="37" hidden="1">{"5 * utfall + budget",#N/A,FALSE,"T-0298";"5 * bolag",#N/A,FALSE,"T-0298";"Unibank, utfall alla",#N/A,FALSE,"T-0298";#N/A,#N/A,FALSE,"Koncernskulder";#N/A,#N/A,FALSE,"Koncernfakturering"}</definedName>
    <definedName name="xxx" localSheetId="30" hidden="1">{"5 * utfall + budget",#N/A,FALSE,"T-0298";"5 * bolag",#N/A,FALSE,"T-0298";"Unibank, utfall alla",#N/A,FALSE,"T-0298";#N/A,#N/A,FALSE,"Koncernskulder";#N/A,#N/A,FALSE,"Koncernfakturering"}</definedName>
    <definedName name="xxx" localSheetId="42"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4" hidden="1">{#N/A,#N/A,TRUE,"Forside";#N/A,#N/A,TRUE,"Contents";#N/A,#N/A,TRUE,"Opera. income stat.";#N/A,#N/A,TRUE,"Business area ";#N/A,#N/A,TRUE,"Statutory income statem."}</definedName>
    <definedName name="xxxx" localSheetId="17" hidden="1">{#N/A,#N/A,TRUE,"Forside";#N/A,#N/A,TRUE,"Contents";#N/A,#N/A,TRUE,"Opera. income stat.";#N/A,#N/A,TRUE,"Business area ";#N/A,#N/A,TRUE,"Statutory income statem."}</definedName>
    <definedName name="xxxx" localSheetId="20" hidden="1">{#N/A,#N/A,TRUE,"Forside";#N/A,#N/A,TRUE,"Contents";#N/A,#N/A,TRUE,"Opera. income stat.";#N/A,#N/A,TRUE,"Business area ";#N/A,#N/A,TRUE,"Statutory income statem."}</definedName>
    <definedName name="xxxx" localSheetId="18" hidden="1">{#N/A,#N/A,TRUE,"Forside";#N/A,#N/A,TRUE,"Contents";#N/A,#N/A,TRUE,"Opera. income stat.";#N/A,#N/A,TRUE,"Business area ";#N/A,#N/A,TRUE,"Statutory income statem."}</definedName>
    <definedName name="xxxx" localSheetId="13" hidden="1">{#N/A,#N/A,TRUE,"Forside";#N/A,#N/A,TRUE,"Contents";#N/A,#N/A,TRUE,"Opera. income stat.";#N/A,#N/A,TRUE,"Business area ";#N/A,#N/A,TRUE,"Statutory income statem."}</definedName>
    <definedName name="xxxx" localSheetId="14" hidden="1">{#N/A,#N/A,TRUE,"Forside";#N/A,#N/A,TRUE,"Contents";#N/A,#N/A,TRUE,"Opera. income stat.";#N/A,#N/A,TRUE,"Business area ";#N/A,#N/A,TRUE,"Statutory income statem."}</definedName>
    <definedName name="xxxx" localSheetId="1" hidden="1">{#N/A,#N/A,TRUE,"Forside";#N/A,#N/A,TRUE,"Contents";#N/A,#N/A,TRUE,"Opera. income stat.";#N/A,#N/A,TRUE,"Business area ";#N/A,#N/A,TRUE,"Statutory income statem."}</definedName>
    <definedName name="xxxx" localSheetId="29" hidden="1">{#N/A,#N/A,TRUE,"Forside";#N/A,#N/A,TRUE,"Contents";#N/A,#N/A,TRUE,"Opera. income stat.";#N/A,#N/A,TRUE,"Business area ";#N/A,#N/A,TRUE,"Statutory income statem."}</definedName>
    <definedName name="xxxx" localSheetId="28" hidden="1">{#N/A,#N/A,TRUE,"Forside";#N/A,#N/A,TRUE,"Contents";#N/A,#N/A,TRUE,"Opera. income stat.";#N/A,#N/A,TRUE,"Business area ";#N/A,#N/A,TRUE,"Statutory income statem."}</definedName>
    <definedName name="xxxx" localSheetId="22" hidden="1">{#N/A,#N/A,TRUE,"Forside";#N/A,#N/A,TRUE,"Contents";#N/A,#N/A,TRUE,"Opera. income stat.";#N/A,#N/A,TRUE,"Business area ";#N/A,#N/A,TRUE,"Statutory income statem."}</definedName>
    <definedName name="xxxx" localSheetId="31" hidden="1">{#N/A,#N/A,TRUE,"Forside";#N/A,#N/A,TRUE,"Contents";#N/A,#N/A,TRUE,"Opera. income stat.";#N/A,#N/A,TRUE,"Business area ";#N/A,#N/A,TRUE,"Statutory income statem."}</definedName>
    <definedName name="xxxx" localSheetId="45" hidden="1">{#N/A,#N/A,TRUE,"Forside";#N/A,#N/A,TRUE,"Contents";#N/A,#N/A,TRUE,"Opera. income stat.";#N/A,#N/A,TRUE,"Business area ";#N/A,#N/A,TRUE,"Statutory income statem."}</definedName>
    <definedName name="xxxx" localSheetId="40" hidden="1">{#N/A,#N/A,TRUE,"Forside";#N/A,#N/A,TRUE,"Contents";#N/A,#N/A,TRUE,"Opera. income stat.";#N/A,#N/A,TRUE,"Business area ";#N/A,#N/A,TRUE,"Statutory income statem."}</definedName>
    <definedName name="xxxx" localSheetId="4" hidden="1">{#N/A,#N/A,TRUE,"Forside";#N/A,#N/A,TRUE,"Contents";#N/A,#N/A,TRUE,"Opera. income stat.";#N/A,#N/A,TRUE,"Business area ";#N/A,#N/A,TRUE,"Statutory income statem."}</definedName>
    <definedName name="xxxx" localSheetId="5"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16" hidden="1">{#N/A,#N/A,TRUE,"Forside";#N/A,#N/A,TRUE,"Contents";#N/A,#N/A,TRUE,"Opera. income stat.";#N/A,#N/A,TRUE,"Business area ";#N/A,#N/A,TRUE,"Statutory income statem."}</definedName>
    <definedName name="xxxx" localSheetId="15" hidden="1">{#N/A,#N/A,TRUE,"Forside";#N/A,#N/A,TRUE,"Contents";#N/A,#N/A,TRUE,"Opera. income stat.";#N/A,#N/A,TRUE,"Business area ";#N/A,#N/A,TRUE,"Statutory income statem."}</definedName>
    <definedName name="xxxx" localSheetId="25" hidden="1">{#N/A,#N/A,TRUE,"Forside";#N/A,#N/A,TRUE,"Contents";#N/A,#N/A,TRUE,"Opera. income stat.";#N/A,#N/A,TRUE,"Business area ";#N/A,#N/A,TRUE,"Statutory income statem."}</definedName>
    <definedName name="xxxx" localSheetId="24" hidden="1">{#N/A,#N/A,TRUE,"Forside";#N/A,#N/A,TRUE,"Contents";#N/A,#N/A,TRUE,"Opera. income stat.";#N/A,#N/A,TRUE,"Business area ";#N/A,#N/A,TRUE,"Statutory income statem."}</definedName>
    <definedName name="xxxx" localSheetId="19" hidden="1">{#N/A,#N/A,TRUE,"Forside";#N/A,#N/A,TRUE,"Contents";#N/A,#N/A,TRUE,"Opera. income stat.";#N/A,#N/A,TRUE,"Business area ";#N/A,#N/A,TRUE,"Statutory income statem."}</definedName>
    <definedName name="xxxx" localSheetId="43" hidden="1">{#N/A,#N/A,TRUE,"Forside";#N/A,#N/A,TRUE,"Contents";#N/A,#N/A,TRUE,"Opera. income stat.";#N/A,#N/A,TRUE,"Business area ";#N/A,#N/A,TRUE,"Statutory income statem."}</definedName>
    <definedName name="xxxx" localSheetId="27" hidden="1">{#N/A,#N/A,TRUE,"Forside";#N/A,#N/A,TRUE,"Contents";#N/A,#N/A,TRUE,"Opera. income stat.";#N/A,#N/A,TRUE,"Business area ";#N/A,#N/A,TRUE,"Statutory income statem."}</definedName>
    <definedName name="xxxx" localSheetId="26" hidden="1">{#N/A,#N/A,TRUE,"Forside";#N/A,#N/A,TRUE,"Contents";#N/A,#N/A,TRUE,"Opera. income stat.";#N/A,#N/A,TRUE,"Business area ";#N/A,#N/A,TRUE,"Statutory income statem."}</definedName>
    <definedName name="xxxx" localSheetId="38" hidden="1">{#N/A,#N/A,TRUE,"Forside";#N/A,#N/A,TRUE,"Contents";#N/A,#N/A,TRUE,"Opera. income stat.";#N/A,#N/A,TRUE,"Business area ";#N/A,#N/A,TRUE,"Statutory income statem."}</definedName>
    <definedName name="xxxx" localSheetId="9" hidden="1">{#N/A,#N/A,TRUE,"Forside";#N/A,#N/A,TRUE,"Contents";#N/A,#N/A,TRUE,"Opera. income stat.";#N/A,#N/A,TRUE,"Business area ";#N/A,#N/A,TRUE,"Statutory income statem."}</definedName>
    <definedName name="xxxx" localSheetId="10" hidden="1">{#N/A,#N/A,TRUE,"Forside";#N/A,#N/A,TRUE,"Contents";#N/A,#N/A,TRUE,"Opera. income stat.";#N/A,#N/A,TRUE,"Business area ";#N/A,#N/A,TRUE,"Statutory income statem."}</definedName>
    <definedName name="xxxx" localSheetId="8" hidden="1">{#N/A,#N/A,TRUE,"Forside";#N/A,#N/A,TRUE,"Contents";#N/A,#N/A,TRUE,"Opera. income stat.";#N/A,#N/A,TRUE,"Business area ";#N/A,#N/A,TRUE,"Statutory income statem."}</definedName>
    <definedName name="xxxx" localSheetId="39" hidden="1">{#N/A,#N/A,TRUE,"Forside";#N/A,#N/A,TRUE,"Contents";#N/A,#N/A,TRUE,"Opera. income stat.";#N/A,#N/A,TRUE,"Business area ";#N/A,#N/A,TRUE,"Statutory income statem."}</definedName>
    <definedName name="xxxx" localSheetId="35" hidden="1">{#N/A,#N/A,TRUE,"Forside";#N/A,#N/A,TRUE,"Contents";#N/A,#N/A,TRUE,"Opera. income stat.";#N/A,#N/A,TRUE,"Business area ";#N/A,#N/A,TRUE,"Statutory income statem."}</definedName>
    <definedName name="xxxx" localSheetId="11" hidden="1">{#N/A,#N/A,TRUE,"Forside";#N/A,#N/A,TRUE,"Contents";#N/A,#N/A,TRUE,"Opera. income stat.";#N/A,#N/A,TRUE,"Business area ";#N/A,#N/A,TRUE,"Statutory income statem."}</definedName>
    <definedName name="xxxx" localSheetId="12" hidden="1">{#N/A,#N/A,TRUE,"Forside";#N/A,#N/A,TRUE,"Contents";#N/A,#N/A,TRUE,"Opera. income stat.";#N/A,#N/A,TRUE,"Business area ";#N/A,#N/A,TRUE,"Statutory income statem."}</definedName>
    <definedName name="xxxx" localSheetId="33" hidden="1">{#N/A,#N/A,TRUE,"Forside";#N/A,#N/A,TRUE,"Contents";#N/A,#N/A,TRUE,"Opera. income stat.";#N/A,#N/A,TRUE,"Business area ";#N/A,#N/A,TRUE,"Statutory income statem."}</definedName>
    <definedName name="xxxx" localSheetId="41" hidden="1">{#N/A,#N/A,TRUE,"Forside";#N/A,#N/A,TRUE,"Contents";#N/A,#N/A,TRUE,"Opera. income stat.";#N/A,#N/A,TRUE,"Business area ";#N/A,#N/A,TRUE,"Statutory income statem."}</definedName>
    <definedName name="xxxx" localSheetId="36" hidden="1">{#N/A,#N/A,TRUE,"Forside";#N/A,#N/A,TRUE,"Contents";#N/A,#N/A,TRUE,"Opera. income stat.";#N/A,#N/A,TRUE,"Business area ";#N/A,#N/A,TRUE,"Statutory income statem."}</definedName>
    <definedName name="xxxx" localSheetId="37" hidden="1">{#N/A,#N/A,TRUE,"Forside";#N/A,#N/A,TRUE,"Contents";#N/A,#N/A,TRUE,"Opera. income stat.";#N/A,#N/A,TRUE,"Business area ";#N/A,#N/A,TRUE,"Statutory income statem."}</definedName>
    <definedName name="xxxx" localSheetId="30" hidden="1">{#N/A,#N/A,TRUE,"Forside";#N/A,#N/A,TRUE,"Contents";#N/A,#N/A,TRUE,"Opera. income stat.";#N/A,#N/A,TRUE,"Business area ";#N/A,#N/A,TRUE,"Statutory income statem."}</definedName>
    <definedName name="xxxx" localSheetId="42"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 localSheetId="34">[7]XXX!$C$26</definedName>
    <definedName name="Year1" localSheetId="29">[7]XXX!$C$26</definedName>
    <definedName name="Year1" localSheetId="28">[7]XXX!$C$26</definedName>
    <definedName name="Year1" localSheetId="31">[7]XXX!$C$26</definedName>
    <definedName name="Year1" localSheetId="45">[8]XXX!$C$26</definedName>
    <definedName name="Year1" localSheetId="25">[7]XXX!$C$26</definedName>
    <definedName name="Year1" localSheetId="24">[7]XXX!$C$26</definedName>
    <definedName name="Year1" localSheetId="43">[9]XXX!$C$26</definedName>
    <definedName name="Year1" localSheetId="27">[7]XXX!$C$26</definedName>
    <definedName name="Year1" localSheetId="26">[7]XXX!$C$26</definedName>
    <definedName name="Year1" localSheetId="9">[10]XXX!$C$26</definedName>
    <definedName name="Year1" localSheetId="10">[10]XXX!$C$26</definedName>
    <definedName name="Year1" localSheetId="8">[11]XXX!$C$26</definedName>
    <definedName name="Year1" localSheetId="30">[7]XXX!$C$26</definedName>
    <definedName name="Year1" localSheetId="42">[7]XXX!$C$26</definedName>
    <definedName name="Year1">[12]XXX!$C$26</definedName>
    <definedName name="Ytd" localSheetId="34">'[45]Raw Data Sheet'!$A$39</definedName>
    <definedName name="Ytd" localSheetId="29">'[45]Raw Data Sheet'!$A$39</definedName>
    <definedName name="Ytd" localSheetId="28">'[45]Raw Data Sheet'!$A$39</definedName>
    <definedName name="Ytd" localSheetId="31">'[45]Raw Data Sheet'!$A$39</definedName>
    <definedName name="Ytd" localSheetId="45">'[46]Raw Data Sheet'!$A$39</definedName>
    <definedName name="Ytd" localSheetId="25">'[45]Raw Data Sheet'!$A$39</definedName>
    <definedName name="Ytd" localSheetId="24">'[45]Raw Data Sheet'!$A$39</definedName>
    <definedName name="Ytd" localSheetId="43">'[47]Raw Data Sheet'!$A$39</definedName>
    <definedName name="Ytd" localSheetId="27">'[45]Raw Data Sheet'!$A$39</definedName>
    <definedName name="Ytd" localSheetId="26">'[45]Raw Data Sheet'!$A$39</definedName>
    <definedName name="Ytd" localSheetId="9">'[48]Raw Data Sheet'!$A$39</definedName>
    <definedName name="Ytd" localSheetId="10">'[48]Raw Data Sheet'!$A$39</definedName>
    <definedName name="Ytd" localSheetId="8">'[49]Raw Data Sheet'!$A$39</definedName>
    <definedName name="Ytd" localSheetId="30">'[45]Raw Data Sheet'!$A$39</definedName>
    <definedName name="Ytd" localSheetId="42">'[45]Raw Data Sheet'!$A$39</definedName>
    <definedName name="Ytd">'[50]Raw Data Sheet'!$A$39</definedName>
    <definedName name="YTDLY" localSheetId="34">[57]Sheet1!$G$4</definedName>
    <definedName name="YTDLY" localSheetId="29">[57]Sheet1!$G$4</definedName>
    <definedName name="YTDLY" localSheetId="28">[57]Sheet1!$G$4</definedName>
    <definedName name="YTDLY" localSheetId="31">[57]Sheet1!$G$4</definedName>
    <definedName name="YTDLY" localSheetId="45">[58]Sheet1!$G$4</definedName>
    <definedName name="YTDLY" localSheetId="25">[57]Sheet1!$G$4</definedName>
    <definedName name="YTDLY" localSheetId="24">[57]Sheet1!$G$4</definedName>
    <definedName name="YTDLY" localSheetId="43">[59]Sheet1!$G$4</definedName>
    <definedName name="YTDLY" localSheetId="27">[57]Sheet1!$G$4</definedName>
    <definedName name="YTDLY" localSheetId="26">[57]Sheet1!$G$4</definedName>
    <definedName name="YTDLY" localSheetId="9">[60]Sheet1!$G$4</definedName>
    <definedName name="YTDLY" localSheetId="10">[60]Sheet1!$G$4</definedName>
    <definedName name="YTDLY" localSheetId="8">[61]Sheet1!$G$4</definedName>
    <definedName name="YTDLY" localSheetId="30">[57]Sheet1!$G$4</definedName>
    <definedName name="YTDLY" localSheetId="42">[57]Sheet1!$G$4</definedName>
    <definedName name="YTDLY">[62]Sheet1!$G$4</definedName>
    <definedName name="YTDTY" localSheetId="34">[57]Sheet1!$F$4</definedName>
    <definedName name="YTDTY" localSheetId="29">[57]Sheet1!$F$4</definedName>
    <definedName name="YTDTY" localSheetId="28">[57]Sheet1!$F$4</definedName>
    <definedName name="YTDTY" localSheetId="31">[57]Sheet1!$F$4</definedName>
    <definedName name="YTDTY" localSheetId="45">[58]Sheet1!$F$4</definedName>
    <definedName name="YTDTY" localSheetId="25">[57]Sheet1!$F$4</definedName>
    <definedName name="YTDTY" localSheetId="24">[57]Sheet1!$F$4</definedName>
    <definedName name="YTDTY" localSheetId="43">[59]Sheet1!$F$4</definedName>
    <definedName name="YTDTY" localSheetId="27">[57]Sheet1!$F$4</definedName>
    <definedName name="YTDTY" localSheetId="26">[57]Sheet1!$F$4</definedName>
    <definedName name="YTDTY" localSheetId="9">[60]Sheet1!$F$4</definedName>
    <definedName name="YTDTY" localSheetId="10">[60]Sheet1!$F$4</definedName>
    <definedName name="YTDTY" localSheetId="8">[61]Sheet1!$F$4</definedName>
    <definedName name="YTDTY" localSheetId="30">[57]Sheet1!$F$4</definedName>
    <definedName name="YTDTY" localSheetId="42">[57]Sheet1!$F$4</definedName>
    <definedName name="YTDTY">[62]Sheet1!$F$4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3" i="1246" l="1"/>
  <c r="F53" i="1246"/>
  <c r="E53" i="1246"/>
  <c r="D53" i="1246"/>
  <c r="C53" i="1246"/>
  <c r="B53" i="1246"/>
  <c r="B33" i="1030" l="1"/>
  <c r="B22" i="1030"/>
  <c r="D11" i="1030"/>
  <c r="B11" i="1030"/>
  <c r="H5" i="1241"/>
  <c r="H6" i="1241"/>
  <c r="H7" i="1241" s="1"/>
  <c r="B7" i="1241"/>
  <c r="B18" i="1241" s="1"/>
  <c r="C7" i="1241"/>
  <c r="C18" i="1241" s="1"/>
  <c r="D7" i="1241"/>
  <c r="E7" i="1241"/>
  <c r="F7" i="1241"/>
  <c r="G7" i="1241"/>
  <c r="I7" i="1241"/>
  <c r="M7" i="1241"/>
  <c r="H10" i="1241"/>
  <c r="H11" i="1241"/>
  <c r="K11" i="1241"/>
  <c r="H12" i="1241"/>
  <c r="K12" i="1241"/>
  <c r="H13" i="1241"/>
  <c r="H14" i="1241"/>
  <c r="H15" i="1241"/>
  <c r="H16" i="1241"/>
  <c r="B17" i="1241"/>
  <c r="C17" i="1241"/>
  <c r="D17" i="1241"/>
  <c r="D18" i="1241" s="1"/>
  <c r="E17" i="1241"/>
  <c r="F17" i="1241"/>
  <c r="G17" i="1241"/>
  <c r="I17" i="1241"/>
  <c r="M17" i="1241"/>
  <c r="M18" i="1241" s="1"/>
  <c r="I18" i="1241"/>
  <c r="H21" i="1241"/>
  <c r="H22" i="1241"/>
  <c r="B23" i="1241"/>
  <c r="C23" i="1241"/>
  <c r="D23" i="1241"/>
  <c r="E23" i="1241"/>
  <c r="G23" i="1241"/>
  <c r="H23" i="1241"/>
  <c r="B14" i="1240"/>
  <c r="C14" i="1240"/>
  <c r="D14" i="1240"/>
  <c r="E14" i="1240"/>
  <c r="F14" i="1240"/>
  <c r="G14" i="1240"/>
  <c r="H14" i="1240"/>
  <c r="I14" i="1240"/>
  <c r="J14" i="1240"/>
  <c r="K14" i="1240"/>
  <c r="L14" i="1240"/>
  <c r="M14" i="1240"/>
  <c r="N14" i="1240"/>
  <c r="O14" i="1240"/>
  <c r="P14" i="1240"/>
  <c r="Q14" i="1240"/>
  <c r="B17" i="1240"/>
  <c r="C17" i="1240"/>
  <c r="B26" i="1240"/>
  <c r="C26" i="1240"/>
  <c r="D26" i="1240"/>
  <c r="E26" i="1240"/>
  <c r="F26" i="1240"/>
  <c r="G26" i="1240"/>
  <c r="H26" i="1240"/>
  <c r="I26" i="1240"/>
  <c r="J26" i="1240"/>
  <c r="K26" i="1240"/>
  <c r="L26" i="1240"/>
  <c r="M26" i="1240"/>
  <c r="N26" i="1240"/>
  <c r="O26" i="1240"/>
  <c r="P26" i="1240"/>
  <c r="Q26" i="1240"/>
  <c r="J5" i="1239"/>
  <c r="I7" i="1239"/>
  <c r="J7" i="1239"/>
  <c r="L7" i="1239"/>
  <c r="N7" i="1239"/>
  <c r="O7" i="1239"/>
  <c r="I8" i="1239"/>
  <c r="I25" i="1239" s="1"/>
  <c r="J8" i="1239"/>
  <c r="K8" i="1239"/>
  <c r="L8" i="1239"/>
  <c r="M8" i="1239"/>
  <c r="N8" i="1239"/>
  <c r="O8" i="1239"/>
  <c r="J22" i="1239"/>
  <c r="I23" i="1239"/>
  <c r="J23" i="1239"/>
  <c r="K23" i="1239"/>
  <c r="L23" i="1239"/>
  <c r="M23" i="1239"/>
  <c r="N23" i="1239"/>
  <c r="O23" i="1239"/>
  <c r="B25" i="1239"/>
  <c r="C25" i="1239"/>
  <c r="D25" i="1239"/>
  <c r="E25" i="1239"/>
  <c r="F25" i="1239"/>
  <c r="G25" i="1239"/>
  <c r="H25" i="1239"/>
  <c r="L25" i="1239"/>
  <c r="B43" i="1239"/>
  <c r="B53" i="1239" s="1"/>
  <c r="C43" i="1239"/>
  <c r="D43" i="1239"/>
  <c r="E43" i="1239"/>
  <c r="F43" i="1239"/>
  <c r="G43" i="1239"/>
  <c r="H43" i="1239"/>
  <c r="I43" i="1239"/>
  <c r="J43" i="1239"/>
  <c r="J53" i="1239" s="1"/>
  <c r="K43" i="1239"/>
  <c r="L43" i="1239"/>
  <c r="M43" i="1239"/>
  <c r="N43" i="1239"/>
  <c r="O43" i="1239"/>
  <c r="B52" i="1239"/>
  <c r="C52" i="1239"/>
  <c r="D52" i="1239"/>
  <c r="E52" i="1239"/>
  <c r="E53" i="1239" s="1"/>
  <c r="F52" i="1239"/>
  <c r="F53" i="1239" s="1"/>
  <c r="G52" i="1239"/>
  <c r="H52" i="1239"/>
  <c r="I52" i="1239"/>
  <c r="J52" i="1239"/>
  <c r="K52" i="1239"/>
  <c r="L52" i="1239"/>
  <c r="M52" i="1239"/>
  <c r="M53" i="1239" s="1"/>
  <c r="N52" i="1239"/>
  <c r="N53" i="1239" s="1"/>
  <c r="O52" i="1239"/>
  <c r="B9" i="1238"/>
  <c r="C9" i="1238"/>
  <c r="D9" i="1238"/>
  <c r="D10" i="1238" s="1"/>
  <c r="E9" i="1238"/>
  <c r="E10" i="1238" s="1"/>
  <c r="F9" i="1238"/>
  <c r="F10" i="1238" s="1"/>
  <c r="G9" i="1238"/>
  <c r="G17" i="1238" s="1"/>
  <c r="H9" i="1238"/>
  <c r="H17" i="1238" s="1"/>
  <c r="H19" i="1238" s="1"/>
  <c r="H22" i="1238" s="1"/>
  <c r="H23" i="1238" s="1"/>
  <c r="I9" i="1238"/>
  <c r="I17" i="1238" s="1"/>
  <c r="I19" i="1238" s="1"/>
  <c r="I22" i="1238" s="1"/>
  <c r="I23" i="1238" s="1"/>
  <c r="J9" i="1238"/>
  <c r="K9" i="1238"/>
  <c r="L9" i="1238"/>
  <c r="M9" i="1238"/>
  <c r="N9" i="1238"/>
  <c r="O9" i="1238"/>
  <c r="O17" i="1238" s="1"/>
  <c r="O19" i="1238" s="1"/>
  <c r="O22" i="1238" s="1"/>
  <c r="B10" i="1238"/>
  <c r="C10" i="1238"/>
  <c r="G12" i="1238"/>
  <c r="G15" i="1238" s="1"/>
  <c r="H12" i="1238"/>
  <c r="H15" i="1238" s="1"/>
  <c r="I12" i="1238"/>
  <c r="I15" i="1238" s="1"/>
  <c r="J12" i="1238"/>
  <c r="J15" i="1238" s="1"/>
  <c r="J17" i="1238" s="1"/>
  <c r="J19" i="1238" s="1"/>
  <c r="J22" i="1238" s="1"/>
  <c r="J23" i="1238" s="1"/>
  <c r="K12" i="1238"/>
  <c r="K15" i="1238" s="1"/>
  <c r="K17" i="1238" s="1"/>
  <c r="K19" i="1238" s="1"/>
  <c r="K22" i="1238" s="1"/>
  <c r="K23" i="1238" s="1"/>
  <c r="L12" i="1238"/>
  <c r="M12" i="1238"/>
  <c r="M15" i="1238" s="1"/>
  <c r="N12" i="1238"/>
  <c r="N15" i="1238" s="1"/>
  <c r="N17" i="1238" s="1"/>
  <c r="N19" i="1238" s="1"/>
  <c r="N22" i="1238" s="1"/>
  <c r="N23" i="1238" s="1"/>
  <c r="O12" i="1238"/>
  <c r="O15" i="1238" s="1"/>
  <c r="B15" i="1238"/>
  <c r="B16" i="1238" s="1"/>
  <c r="B17" i="1238" s="1"/>
  <c r="C15" i="1238"/>
  <c r="C19" i="1238" s="1"/>
  <c r="C22" i="1238" s="1"/>
  <c r="D15" i="1238"/>
  <c r="D17" i="1238" s="1"/>
  <c r="D19" i="1238" s="1"/>
  <c r="E15" i="1238"/>
  <c r="E16" i="1238" s="1"/>
  <c r="F15" i="1238"/>
  <c r="F16" i="1238" s="1"/>
  <c r="L15" i="1238"/>
  <c r="L17" i="1238" s="1"/>
  <c r="L19" i="1238" s="1"/>
  <c r="L22" i="1238" s="1"/>
  <c r="D18" i="1238"/>
  <c r="G18" i="1238"/>
  <c r="B19" i="1238"/>
  <c r="B22" i="1238" s="1"/>
  <c r="B23" i="1238" s="1"/>
  <c r="H20" i="1238"/>
  <c r="I20" i="1238"/>
  <c r="J20" i="1238"/>
  <c r="K20" i="1238"/>
  <c r="L20" i="1238"/>
  <c r="N20" i="1238"/>
  <c r="O20" i="1238"/>
  <c r="B25" i="1237"/>
  <c r="C25" i="1237"/>
  <c r="D25" i="1237"/>
  <c r="E25" i="1237"/>
  <c r="F25" i="1237"/>
  <c r="G25" i="1237"/>
  <c r="H25" i="1237"/>
  <c r="I25" i="1237"/>
  <c r="J25" i="1237"/>
  <c r="B43" i="1237"/>
  <c r="B54" i="1237" s="1"/>
  <c r="C43" i="1237"/>
  <c r="D43" i="1237"/>
  <c r="E43" i="1237"/>
  <c r="F43" i="1237"/>
  <c r="G43" i="1237"/>
  <c r="H43" i="1237"/>
  <c r="H54" i="1237" s="1"/>
  <c r="I43" i="1237"/>
  <c r="J43" i="1237"/>
  <c r="J54" i="1237" s="1"/>
  <c r="B53" i="1237"/>
  <c r="C53" i="1237"/>
  <c r="C54" i="1237" s="1"/>
  <c r="D53" i="1237"/>
  <c r="D54" i="1237" s="1"/>
  <c r="E53" i="1237"/>
  <c r="F53" i="1237"/>
  <c r="G53" i="1237"/>
  <c r="H53" i="1237"/>
  <c r="I53" i="1237"/>
  <c r="K22" i="1236"/>
  <c r="G22" i="1236"/>
  <c r="J19" i="1236"/>
  <c r="J21" i="1236" s="1"/>
  <c r="I17" i="1236"/>
  <c r="I19" i="1236" s="1"/>
  <c r="I21" i="1236" s="1"/>
  <c r="H17" i="1236"/>
  <c r="H19" i="1236" s="1"/>
  <c r="G17" i="1236"/>
  <c r="G19" i="1236" s="1"/>
  <c r="J14" i="1236"/>
  <c r="I14" i="1236"/>
  <c r="F12" i="1236"/>
  <c r="H11" i="1236"/>
  <c r="H14" i="1236" s="1"/>
  <c r="G11" i="1236"/>
  <c r="G14" i="1236" s="1"/>
  <c r="F11" i="1236"/>
  <c r="F14" i="1236" s="1"/>
  <c r="E11" i="1236"/>
  <c r="E14" i="1236" s="1"/>
  <c r="D11" i="1236"/>
  <c r="D14" i="1236" s="1"/>
  <c r="D15" i="1236" s="1"/>
  <c r="D17" i="1236" s="1"/>
  <c r="D19" i="1236" s="1"/>
  <c r="D21" i="1236" s="1"/>
  <c r="D22" i="1236" s="1"/>
  <c r="C11" i="1236"/>
  <c r="C14" i="1236" s="1"/>
  <c r="K9" i="1236"/>
  <c r="J9" i="1236"/>
  <c r="I9" i="1236"/>
  <c r="H9" i="1236"/>
  <c r="G9" i="1236"/>
  <c r="F9" i="1236"/>
  <c r="E9" i="1236"/>
  <c r="D9" i="1236"/>
  <c r="C9" i="1236"/>
  <c r="H17" i="1241" l="1"/>
  <c r="H18" i="1241" s="1"/>
  <c r="G18" i="1241"/>
  <c r="F18" i="1241"/>
  <c r="E18" i="1241"/>
  <c r="C15" i="1236"/>
  <c r="C17" i="1236" s="1"/>
  <c r="C19" i="1236" s="1"/>
  <c r="C21" i="1236" s="1"/>
  <c r="C22" i="1236" s="1"/>
  <c r="O53" i="1239"/>
  <c r="G53" i="1239"/>
  <c r="I53" i="1239"/>
  <c r="N25" i="1239"/>
  <c r="K25" i="1239"/>
  <c r="C53" i="1239"/>
  <c r="O25" i="1239"/>
  <c r="K53" i="1239"/>
  <c r="H53" i="1239"/>
  <c r="M25" i="1239"/>
  <c r="J25" i="1239"/>
  <c r="L53" i="1239"/>
  <c r="D53" i="1239"/>
  <c r="G19" i="1238"/>
  <c r="G22" i="1238" s="1"/>
  <c r="G23" i="1238" s="1"/>
  <c r="F17" i="1238"/>
  <c r="F19" i="1238" s="1"/>
  <c r="M17" i="1238"/>
  <c r="M19" i="1238" s="1"/>
  <c r="M22" i="1238" s="1"/>
  <c r="D20" i="1238"/>
  <c r="D22" i="1238"/>
  <c r="D23" i="1238" s="1"/>
  <c r="D16" i="1238"/>
  <c r="C16" i="1238"/>
  <c r="C17" i="1238" s="1"/>
  <c r="E17" i="1238"/>
  <c r="E19" i="1238" s="1"/>
  <c r="B20" i="1238"/>
  <c r="F54" i="1237"/>
  <c r="E54" i="1237"/>
  <c r="G54" i="1237"/>
  <c r="I54" i="1237"/>
  <c r="E15" i="1236"/>
  <c r="E17" i="1236" s="1"/>
  <c r="E19" i="1236" s="1"/>
  <c r="E21" i="1236" s="1"/>
  <c r="F15" i="1236"/>
  <c r="F17" i="1236" s="1"/>
  <c r="F19" i="1236" s="1"/>
  <c r="F21" i="1236" s="1"/>
  <c r="F20" i="1238" l="1"/>
  <c r="F22" i="1238"/>
  <c r="F23" i="1238" s="1"/>
  <c r="E20" i="1238"/>
  <c r="E22" i="1238"/>
  <c r="E23" i="1238" s="1"/>
  <c r="C45" i="1030" l="1"/>
  <c r="B45" i="1030"/>
</calcChain>
</file>

<file path=xl/sharedStrings.xml><?xml version="1.0" encoding="utf-8"?>
<sst xmlns="http://schemas.openxmlformats.org/spreadsheetml/2006/main" count="5149" uniqueCount="1617">
  <si>
    <t xml:space="preserve"> </t>
  </si>
  <si>
    <t>Q1 2022</t>
  </si>
  <si>
    <t>page</t>
  </si>
  <si>
    <t>Nordea overview</t>
  </si>
  <si>
    <t xml:space="preserve"> - Ratings</t>
  </si>
  <si>
    <t xml:space="preserve"> - Nordea’s largest shareholders</t>
  </si>
  <si>
    <t>Key financial figures</t>
  </si>
  <si>
    <t xml:space="preserve"> - 10 years overview Income statement</t>
  </si>
  <si>
    <t xml:space="preserve"> - 10 years overview Ratios and key figures</t>
  </si>
  <si>
    <t xml:space="preserve"> - 10 years overview Balance sheet</t>
  </si>
  <si>
    <t xml:space="preserve"> - Quarterly development Income statement</t>
  </si>
  <si>
    <t xml:space="preserve"> - Quarterly development Ratios and key figures</t>
  </si>
  <si>
    <t xml:space="preserve"> - Quarterly development Balance sheet</t>
  </si>
  <si>
    <t xml:space="preserve"> - Net interest income development</t>
  </si>
  <si>
    <t xml:space="preserve"> - Net fee and commission income</t>
  </si>
  <si>
    <t xml:space="preserve"> - Other expenses</t>
  </si>
  <si>
    <t xml:space="preserve"> - Net loan losses</t>
  </si>
  <si>
    <t>Business areas</t>
  </si>
  <si>
    <t>Personal Banking</t>
  </si>
  <si>
    <t>Business Banking</t>
  </si>
  <si>
    <t xml:space="preserve">Large Corporates &amp; Institutions </t>
  </si>
  <si>
    <t>Asset &amp; Wealth Management</t>
  </si>
  <si>
    <t xml:space="preserve"> - Private Banking</t>
  </si>
  <si>
    <t xml:space="preserve"> - Life &amp; Pension</t>
  </si>
  <si>
    <t xml:space="preserve"> - Solvency</t>
  </si>
  <si>
    <t>Group functions</t>
  </si>
  <si>
    <t>Risk, liquidity and capital management</t>
  </si>
  <si>
    <t xml:space="preserve"> - Lending, loan losses and impaired loans</t>
  </si>
  <si>
    <t xml:space="preserve"> - Loans and impairment</t>
  </si>
  <si>
    <t xml:space="preserve"> - Rating distribution</t>
  </si>
  <si>
    <t xml:space="preserve"> - LTV distribution</t>
  </si>
  <si>
    <t xml:space="preserve"> - Capital position</t>
  </si>
  <si>
    <t xml:space="preserve"> - Short-term funding</t>
  </si>
  <si>
    <t xml:space="preserve"> - Liquidity buffer</t>
  </si>
  <si>
    <t xml:space="preserve"> - Asset and liabilities and Maturity analysis</t>
  </si>
  <si>
    <t xml:space="preserve"> - LCR</t>
  </si>
  <si>
    <t>Macroeconomic Outlook</t>
  </si>
  <si>
    <t xml:space="preserve"> - Macroeconomic data </t>
  </si>
  <si>
    <t>Ratings</t>
  </si>
  <si>
    <t>Moody's</t>
  </si>
  <si>
    <t>Fitch</t>
  </si>
  <si>
    <t>Short</t>
  </si>
  <si>
    <t>Long</t>
  </si>
  <si>
    <t xml:space="preserve">Nordea Bank Abp </t>
  </si>
  <si>
    <t>P-1</t>
  </si>
  <si>
    <t>Aa3</t>
  </si>
  <si>
    <t>A-1+</t>
  </si>
  <si>
    <t>AA-</t>
  </si>
  <si>
    <t>F1+</t>
  </si>
  <si>
    <t>Senior Preferred (SP) issuances</t>
  </si>
  <si>
    <t>AA</t>
  </si>
  <si>
    <t>Senior Non-Preferred (SNP) issuances</t>
  </si>
  <si>
    <t>A3</t>
  </si>
  <si>
    <t>A</t>
  </si>
  <si>
    <t>Tier 2 (T2) issuances</t>
  </si>
  <si>
    <t>Baa1</t>
  </si>
  <si>
    <t>A-</t>
  </si>
  <si>
    <t>Additional tier 1 (AT1) issuances</t>
  </si>
  <si>
    <t>BBB</t>
  </si>
  <si>
    <t>BBB+</t>
  </si>
  <si>
    <t>Nordea Hypotek AB (publ)</t>
  </si>
  <si>
    <t>Aaa*</t>
  </si>
  <si>
    <t>Nordea Kredit Realkreditaktieselskab</t>
  </si>
  <si>
    <t>AAA*</t>
  </si>
  <si>
    <t>Nordea Eiendomskreditt AS</t>
  </si>
  <si>
    <t>Nordea Mortgage Bank Plc</t>
  </si>
  <si>
    <t>Nordea Direct Bank ASA</t>
  </si>
  <si>
    <t>Nordea Direct Boligkreditt AS</t>
  </si>
  <si>
    <t>*Covered bond rating</t>
  </si>
  <si>
    <t>BlackRock  </t>
  </si>
  <si>
    <t>Cevian Capital </t>
  </si>
  <si>
    <t>Nordea-fonden   </t>
  </si>
  <si>
    <t>Norges Bank</t>
  </si>
  <si>
    <t>Varma Mutual Pension Insurance</t>
  </si>
  <si>
    <t>First Swedish National Pension Fund</t>
  </si>
  <si>
    <t>SEB Funds</t>
  </si>
  <si>
    <t>TIAA - Teachers Advisors</t>
  </si>
  <si>
    <t>Amundi</t>
  </si>
  <si>
    <t>Nordea Vinstandelsstiftelse</t>
  </si>
  <si>
    <t>Janus Henderson Investors</t>
  </si>
  <si>
    <t>Other</t>
  </si>
  <si>
    <t>Income statement, 10 year overview</t>
  </si>
  <si>
    <t>Historical numbers for 2014 restated following that IT Poland is included in continuing operations</t>
  </si>
  <si>
    <t>EURm</t>
  </si>
  <si>
    <t>2021</t>
  </si>
  <si>
    <t>2019</t>
  </si>
  <si>
    <t>Net interest income</t>
  </si>
  <si>
    <t>Net fee and commission income</t>
  </si>
  <si>
    <t>Net result from items at fair value</t>
  </si>
  <si>
    <t>Equity method</t>
  </si>
  <si>
    <t>Other income</t>
  </si>
  <si>
    <t>Total operating income</t>
  </si>
  <si>
    <t>Staff costs</t>
  </si>
  <si>
    <t>Other expenses</t>
  </si>
  <si>
    <t>Regulatory fees</t>
  </si>
  <si>
    <t>Depreciation tangible and intangible assets</t>
  </si>
  <si>
    <t>Total operating expenses</t>
  </si>
  <si>
    <t>Profit before loan losses</t>
  </si>
  <si>
    <r>
      <t>Net loan losses and similar net result</t>
    </r>
    <r>
      <rPr>
        <vertAlign val="superscript"/>
        <sz val="8"/>
        <rFont val="Arial"/>
        <family val="2"/>
      </rPr>
      <t>9</t>
    </r>
  </si>
  <si>
    <t>Operating profit</t>
  </si>
  <si>
    <t>Income tax expense</t>
  </si>
  <si>
    <t>Net profit for period from continuing operations</t>
  </si>
  <si>
    <t>Net profit for the period from discontinued operations after tax</t>
  </si>
  <si>
    <t>-</t>
  </si>
  <si>
    <t>Net profit for the period</t>
  </si>
  <si>
    <t>Ratios and key figures</t>
  </si>
  <si>
    <t xml:space="preserve">Diluted earnings per share, EUR </t>
  </si>
  <si>
    <r>
      <t>Share price</t>
    </r>
    <r>
      <rPr>
        <vertAlign val="superscript"/>
        <sz val="8"/>
        <rFont val="Arial"/>
        <family val="2"/>
      </rPr>
      <t>2</t>
    </r>
    <r>
      <rPr>
        <sz val="8"/>
        <rFont val="Arial"/>
        <family val="2"/>
      </rPr>
      <t>, EUR</t>
    </r>
  </si>
  <si>
    <r>
      <t>Proposed/actual dividend per share</t>
    </r>
    <r>
      <rPr>
        <vertAlign val="superscript"/>
        <sz val="8"/>
        <rFont val="Arial"/>
        <family val="2"/>
      </rPr>
      <t>8</t>
    </r>
    <r>
      <rPr>
        <sz val="8"/>
        <rFont val="Arial"/>
        <family val="2"/>
      </rPr>
      <t>, EUR</t>
    </r>
  </si>
  <si>
    <t>0.69</t>
  </si>
  <si>
    <t>0.39</t>
  </si>
  <si>
    <t>0.65</t>
  </si>
  <si>
    <t>0.64</t>
  </si>
  <si>
    <t>0.62</t>
  </si>
  <si>
    <t>0.43</t>
  </si>
  <si>
    <r>
      <t>Equity per share</t>
    </r>
    <r>
      <rPr>
        <vertAlign val="superscript"/>
        <sz val="8"/>
        <rFont val="Arial"/>
        <family val="2"/>
      </rPr>
      <t>2</t>
    </r>
    <r>
      <rPr>
        <sz val="8"/>
        <rFont val="Arial"/>
        <family val="2"/>
      </rPr>
      <t>, EUR</t>
    </r>
  </si>
  <si>
    <t>8.51</t>
  </si>
  <si>
    <t>8.03</t>
  </si>
  <si>
    <t>7.69</t>
  </si>
  <si>
    <t>7.27</t>
  </si>
  <si>
    <r>
      <t>Potential shares outstanding</t>
    </r>
    <r>
      <rPr>
        <vertAlign val="superscript"/>
        <sz val="8"/>
        <rFont val="Arial"/>
        <family val="2"/>
      </rPr>
      <t>2</t>
    </r>
    <r>
      <rPr>
        <sz val="8"/>
        <rFont val="Arial"/>
        <family val="2"/>
      </rPr>
      <t>, million</t>
    </r>
  </si>
  <si>
    <t>Weighted average number of diluted shares, million</t>
  </si>
  <si>
    <t xml:space="preserve">Return on equity, % </t>
  </si>
  <si>
    <t>12.2</t>
  </si>
  <si>
    <t>11.4</t>
  </si>
  <si>
    <t>Assets under management, EURbn</t>
  </si>
  <si>
    <r>
      <t>Loan loss ratio, basis points</t>
    </r>
    <r>
      <rPr>
        <vertAlign val="superscript"/>
        <sz val="8"/>
        <rFont val="Arial"/>
        <family val="2"/>
      </rPr>
      <t>3</t>
    </r>
  </si>
  <si>
    <r>
      <t>Loan loss ratio including loans held at fair value, bp</t>
    </r>
    <r>
      <rPr>
        <vertAlign val="superscript"/>
        <sz val="8"/>
        <rFont val="Arial"/>
        <family val="2"/>
      </rPr>
      <t>3</t>
    </r>
  </si>
  <si>
    <r>
      <t xml:space="preserve">Common Equity Tier 1 capital ratio, excl, Basel I floor </t>
    </r>
    <r>
      <rPr>
        <vertAlign val="superscript"/>
        <sz val="8"/>
        <rFont val="Arial"/>
        <family val="2"/>
      </rPr>
      <t>2,4,6,7</t>
    </r>
    <r>
      <rPr>
        <sz val="8"/>
        <rFont val="Arial"/>
        <family val="2"/>
      </rPr>
      <t xml:space="preserve"> , %</t>
    </r>
  </si>
  <si>
    <t>16.5</t>
  </si>
  <si>
    <t>15.7</t>
  </si>
  <si>
    <t>14.9</t>
  </si>
  <si>
    <r>
      <t>Tier 1 capital ratio, excl, Basel I floor</t>
    </r>
    <r>
      <rPr>
        <vertAlign val="superscript"/>
        <sz val="8"/>
        <rFont val="Arial"/>
        <family val="2"/>
      </rPr>
      <t>2,4,6,7</t>
    </r>
    <r>
      <rPr>
        <sz val="8"/>
        <rFont val="Arial"/>
        <family val="2"/>
      </rPr>
      <t xml:space="preserve"> , %</t>
    </r>
  </si>
  <si>
    <t>18.5</t>
  </si>
  <si>
    <t>17.6</t>
  </si>
  <si>
    <r>
      <t>Total capital ratio, excl, Basel I floor</t>
    </r>
    <r>
      <rPr>
        <vertAlign val="superscript"/>
        <sz val="8"/>
        <rFont val="Arial"/>
        <family val="2"/>
      </rPr>
      <t>2,4,6,7</t>
    </r>
    <r>
      <rPr>
        <sz val="8"/>
        <rFont val="Arial"/>
        <family val="2"/>
      </rPr>
      <t xml:space="preserve"> , %</t>
    </r>
  </si>
  <si>
    <t>21.6</t>
  </si>
  <si>
    <t>20.6</t>
  </si>
  <si>
    <t>18.1</t>
  </si>
  <si>
    <r>
      <t>Tier 1 capital</t>
    </r>
    <r>
      <rPr>
        <vertAlign val="superscript"/>
        <sz val="8"/>
        <rFont val="Arial"/>
        <family val="2"/>
      </rPr>
      <t>2,4</t>
    </r>
    <r>
      <rPr>
        <sz val="8"/>
        <rFont val="Arial"/>
        <family val="2"/>
      </rPr>
      <t>, EURm</t>
    </r>
  </si>
  <si>
    <r>
      <t>Risk Exposure Amount, excl, Basel I floor</t>
    </r>
    <r>
      <rPr>
        <vertAlign val="superscript"/>
        <sz val="8"/>
        <rFont val="Arial"/>
        <family val="2"/>
      </rPr>
      <t>4</t>
    </r>
    <r>
      <rPr>
        <sz val="8"/>
        <rFont val="Arial"/>
        <family val="2"/>
      </rPr>
      <t>, EURbn</t>
    </r>
  </si>
  <si>
    <r>
      <t>Risk Exposure Amount, incl, Basel I floor</t>
    </r>
    <r>
      <rPr>
        <vertAlign val="superscript"/>
        <sz val="8"/>
        <rFont val="Arial"/>
        <family val="2"/>
      </rPr>
      <t>4</t>
    </r>
    <r>
      <rPr>
        <sz val="8"/>
        <rFont val="Arial"/>
        <family val="2"/>
      </rPr>
      <t>, EURbn</t>
    </r>
  </si>
  <si>
    <r>
      <t>Number of employees (FTEs)</t>
    </r>
    <r>
      <rPr>
        <vertAlign val="superscript"/>
        <sz val="8"/>
        <rFont val="Arial"/>
        <family val="2"/>
      </rPr>
      <t>2</t>
    </r>
  </si>
  <si>
    <r>
      <t>Economic capital</t>
    </r>
    <r>
      <rPr>
        <vertAlign val="superscript"/>
        <sz val="8"/>
        <rFont val="Arial"/>
        <family val="2"/>
      </rPr>
      <t>2,7</t>
    </r>
    <r>
      <rPr>
        <sz val="8"/>
        <rFont val="Arial"/>
        <family val="2"/>
      </rPr>
      <t xml:space="preserve">, EURbn </t>
    </r>
  </si>
  <si>
    <t>24.3</t>
  </si>
  <si>
    <t>23.5</t>
  </si>
  <si>
    <r>
      <t>Return on capital at risk</t>
    </r>
    <r>
      <rPr>
        <vertAlign val="superscript"/>
        <sz val="8"/>
        <rFont val="Arial"/>
        <family val="2"/>
      </rPr>
      <t>5</t>
    </r>
    <r>
      <rPr>
        <sz val="8"/>
        <rFont val="Arial"/>
        <family val="2"/>
      </rPr>
      <t xml:space="preserve">, % </t>
    </r>
  </si>
  <si>
    <t>14.0</t>
  </si>
  <si>
    <t>¹ Excl Items affecting comparability in Q1 2022: a non-deductible loss from the recycling of EUR 529m in accumulated foreign exchange losses related to operations in Russia and EUR 8m (EUR 6m after tax) in losses on fund investments in Russia, recognised in “Net result from items at fair value”; and EUR 76m (EUR 64m after tax) in credit losses on direct Russia-linked exposures, recognised in “Net loan losses and similar net result”.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Q4 2016: additional gain related to VISA of EUR 22m before tax, Q4 2016: change in pension agreement in Norway of EUR 86m before tax, Q2 2016: gain related to Visa Inc,'s aquisition of Visa Europe amounting to EUR 151m net of tax, Q4 2015: gain from divestment of Nordea's merchant acquiring business to Nets of EUR 176m berfore tax and restructuring charge of EUR 263m before tax.</t>
  </si>
  <si>
    <r>
      <rPr>
        <vertAlign val="superscript"/>
        <sz val="7"/>
        <rFont val="Arial"/>
        <family val="2"/>
      </rPr>
      <t>2</t>
    </r>
    <r>
      <rPr>
        <sz val="7"/>
        <rFont val="Arial"/>
        <family val="2"/>
      </rPr>
      <t xml:space="preserve"> End of period.</t>
    </r>
  </si>
  <si>
    <r>
      <rPr>
        <vertAlign val="superscript"/>
        <sz val="7"/>
        <rFont val="Arial"/>
        <family val="2"/>
      </rPr>
      <t>3</t>
    </r>
    <r>
      <rPr>
        <sz val="7"/>
        <rFont val="Arial"/>
        <family val="2"/>
      </rPr>
      <t xml:space="preserve"> Including Loans to the public reported in Assets held for sale.</t>
    </r>
  </si>
  <si>
    <r>
      <rPr>
        <vertAlign val="superscript"/>
        <sz val="7"/>
        <rFont val="Arial"/>
        <family val="2"/>
      </rPr>
      <t>4</t>
    </r>
    <r>
      <rPr>
        <sz val="7"/>
        <rFont val="Arial"/>
        <family val="2"/>
      </rPr>
      <t xml:space="preserve"> Including the result for the period.</t>
    </r>
  </si>
  <si>
    <r>
      <rPr>
        <vertAlign val="superscript"/>
        <sz val="7"/>
        <rFont val="Arial"/>
        <family val="2"/>
      </rPr>
      <t>5</t>
    </r>
    <r>
      <rPr>
        <sz val="7"/>
        <rFont val="Arial"/>
        <family val="2"/>
      </rPr>
      <t xml:space="preserve"> Return on capital at risk restated Q4 2015 due to changed definition.</t>
    </r>
  </si>
  <si>
    <r>
      <rPr>
        <vertAlign val="superscript"/>
        <sz val="7"/>
        <rFont val="Arial"/>
        <family val="2"/>
      </rPr>
      <t>6</t>
    </r>
    <r>
      <rPr>
        <sz val="7"/>
        <rFont val="Arial"/>
        <family val="2"/>
      </rPr>
      <t xml:space="preserve"> For more detailed information see chapter Other information. </t>
    </r>
  </si>
  <si>
    <r>
      <rPr>
        <vertAlign val="superscript"/>
        <sz val="7"/>
        <rFont val="Arial"/>
        <family val="2"/>
      </rPr>
      <t>7</t>
    </r>
    <r>
      <rPr>
        <sz val="7"/>
        <rFont val="Arial"/>
        <family val="2"/>
      </rPr>
      <t xml:space="preserve"> The capital ratios for 2018 have not been restated due to the changed recognition and presentation of resolution fees (see Note 1 for more information).</t>
    </r>
  </si>
  <si>
    <r>
      <rPr>
        <vertAlign val="superscript"/>
        <sz val="7"/>
        <rFont val="Arial"/>
        <family val="2"/>
      </rPr>
      <t xml:space="preserve">8  </t>
    </r>
    <r>
      <rPr>
        <sz val="7"/>
        <rFont val="Arial"/>
        <family val="2"/>
      </rPr>
      <t>For 2021, proposed dividend, approximate amount based on the estimated number of shares that will be in issue at the estimated dividend decision date.</t>
    </r>
  </si>
  <si>
    <r>
      <rPr>
        <vertAlign val="superscript"/>
        <sz val="7"/>
        <rFont val="Arial"/>
        <family val="2"/>
      </rPr>
      <t>9</t>
    </r>
    <r>
      <rPr>
        <sz val="7"/>
        <rFont val="Arial"/>
        <family val="2"/>
      </rPr>
      <t xml:space="preserve"> Figures are only restated for 2019.</t>
    </r>
  </si>
  <si>
    <t>For more detailed information regarding ratios and key figures definied as alternative performance measures, see http://www.nordea.com/en/investor-relations/.</t>
  </si>
  <si>
    <t>Balance sheet, 10 year overview</t>
  </si>
  <si>
    <t>Assets</t>
  </si>
  <si>
    <t xml:space="preserve">Cash and balances with central banks </t>
  </si>
  <si>
    <t>Loans to central banks</t>
  </si>
  <si>
    <r>
      <t>Loans to credit institutions</t>
    </r>
    <r>
      <rPr>
        <vertAlign val="superscript"/>
        <sz val="8"/>
        <rFont val="Arial"/>
        <family val="2"/>
      </rPr>
      <t xml:space="preserve">1 </t>
    </r>
  </si>
  <si>
    <r>
      <t>Loans to the public</t>
    </r>
    <r>
      <rPr>
        <vertAlign val="superscript"/>
        <sz val="8"/>
        <rFont val="Arial"/>
        <family val="2"/>
      </rPr>
      <t>1</t>
    </r>
    <r>
      <rPr>
        <sz val="8"/>
        <rFont val="Arial"/>
        <family val="2"/>
      </rPr>
      <t xml:space="preserve"> </t>
    </r>
  </si>
  <si>
    <t xml:space="preserve">Interest-bearing securities </t>
  </si>
  <si>
    <t xml:space="preserve">Financial instruments pledged as collateral </t>
  </si>
  <si>
    <t>Shares</t>
  </si>
  <si>
    <t>Assets in pooled schemes and unit-linked investment contracts</t>
  </si>
  <si>
    <t xml:space="preserve">Derivatives </t>
  </si>
  <si>
    <t xml:space="preserve">Fair value changes of hedged items in portfolio hedge of interest rate risk </t>
  </si>
  <si>
    <t>Investments in associated undertakings and joint ventures</t>
  </si>
  <si>
    <t xml:space="preserve">Intangible assets </t>
  </si>
  <si>
    <t xml:space="preserve">Properties and equipment </t>
  </si>
  <si>
    <t>Investment property</t>
  </si>
  <si>
    <t xml:space="preserve">Deferred tax assets </t>
  </si>
  <si>
    <t xml:space="preserve">Current tax assets </t>
  </si>
  <si>
    <t xml:space="preserve">Retirement benefit assets </t>
  </si>
  <si>
    <t xml:space="preserve">Other assets </t>
  </si>
  <si>
    <r>
      <t>Prepaid expenses and accrued income</t>
    </r>
    <r>
      <rPr>
        <vertAlign val="superscript"/>
        <sz val="8"/>
        <rFont val="Arial"/>
        <family val="2"/>
      </rPr>
      <t>1</t>
    </r>
    <r>
      <rPr>
        <sz val="8"/>
        <rFont val="Arial"/>
        <family val="2"/>
      </rPr>
      <t xml:space="preserve"> </t>
    </r>
  </si>
  <si>
    <t>Assets held for sale</t>
  </si>
  <si>
    <t xml:space="preserve">Total assets </t>
  </si>
  <si>
    <t>Liabilities</t>
  </si>
  <si>
    <t xml:space="preserve">Deposits by credit institutions </t>
  </si>
  <si>
    <t xml:space="preserve">Deposits and borrowings from the public </t>
  </si>
  <si>
    <t>Deposits in pooled schemes and unit-linked investment contacts</t>
  </si>
  <si>
    <t xml:space="preserve">Liabilities to policyholders </t>
  </si>
  <si>
    <t xml:space="preserve">Debt securities in issue </t>
  </si>
  <si>
    <t xml:space="preserve">Current tax liabilities </t>
  </si>
  <si>
    <t xml:space="preserve">Other liabilities </t>
  </si>
  <si>
    <t xml:space="preserve">Accrued expenses and prepaid income </t>
  </si>
  <si>
    <t xml:space="preserve">Deferred tax liabilities </t>
  </si>
  <si>
    <t xml:space="preserve">Provisions </t>
  </si>
  <si>
    <t xml:space="preserve">Retirement benefit obligations </t>
  </si>
  <si>
    <t xml:space="preserve">Subordinated liabilities </t>
  </si>
  <si>
    <t>Liabilities held for sale</t>
  </si>
  <si>
    <t xml:space="preserve">Total liabilities </t>
  </si>
  <si>
    <t>Equity</t>
  </si>
  <si>
    <t>Additional Tier 1 capital holders</t>
  </si>
  <si>
    <t xml:space="preserve">Non-controlling interests </t>
  </si>
  <si>
    <t xml:space="preserve">Share capital </t>
  </si>
  <si>
    <t xml:space="preserve">Share premium reserve </t>
  </si>
  <si>
    <t>Invested unrestricted equity</t>
  </si>
  <si>
    <t xml:space="preserve">Other reserves </t>
  </si>
  <si>
    <t xml:space="preserve">Retained earnings </t>
  </si>
  <si>
    <t xml:space="preserve">Total equity </t>
  </si>
  <si>
    <t xml:space="preserve">Total liabilities and equity </t>
  </si>
  <si>
    <r>
      <rPr>
        <vertAlign val="superscript"/>
        <sz val="7"/>
        <rFont val="Arial"/>
        <family val="2"/>
      </rPr>
      <t>1</t>
    </r>
    <r>
      <rPr>
        <sz val="7"/>
        <rFont val="Arial"/>
        <family val="2"/>
      </rPr>
      <t xml:space="preserve"> Figures are only restated for 2019.</t>
    </r>
  </si>
  <si>
    <t>Income statement, 14 quarter overview</t>
  </si>
  <si>
    <t>Q122</t>
  </si>
  <si>
    <t>Q421</t>
  </si>
  <si>
    <t>Q321</t>
  </si>
  <si>
    <t>Q221</t>
  </si>
  <si>
    <t>Q121</t>
  </si>
  <si>
    <t>Q420</t>
  </si>
  <si>
    <t>Q320</t>
  </si>
  <si>
    <t>Q220</t>
  </si>
  <si>
    <t>Q120</t>
  </si>
  <si>
    <t>Q419</t>
  </si>
  <si>
    <t>Q319</t>
  </si>
  <si>
    <t>Q219</t>
  </si>
  <si>
    <t>Q119</t>
  </si>
  <si>
    <t>Q418</t>
  </si>
  <si>
    <t xml:space="preserve">Net fee and commission income </t>
  </si>
  <si>
    <r>
      <t>Total operating income, excl. non-recurring items</t>
    </r>
    <r>
      <rPr>
        <b/>
        <vertAlign val="superscript"/>
        <sz val="8"/>
        <rFont val="Arial"/>
        <family val="2"/>
      </rPr>
      <t>1</t>
    </r>
  </si>
  <si>
    <r>
      <t>Total operating expenses,  excl. non-recurring items</t>
    </r>
    <r>
      <rPr>
        <b/>
        <vertAlign val="superscript"/>
        <sz val="8"/>
        <color theme="1"/>
        <rFont val="Arial"/>
        <family val="2"/>
      </rPr>
      <t>1</t>
    </r>
  </si>
  <si>
    <t>Net loan losses and similar net result</t>
  </si>
  <si>
    <r>
      <t>Operating profit, excl. non-recurring items</t>
    </r>
    <r>
      <rPr>
        <b/>
        <vertAlign val="superscript"/>
        <sz val="8"/>
        <rFont val="Arial"/>
        <family val="2"/>
      </rPr>
      <t>1</t>
    </r>
  </si>
  <si>
    <t xml:space="preserve">Net profit  </t>
  </si>
  <si>
    <r>
      <t>Net profit, excl. non-recurring items</t>
    </r>
    <r>
      <rPr>
        <b/>
        <vertAlign val="superscript"/>
        <sz val="8"/>
        <rFont val="Arial"/>
        <family val="2"/>
      </rPr>
      <t>1</t>
    </r>
  </si>
  <si>
    <t>Diluted earnings per share, EUR</t>
  </si>
  <si>
    <r>
      <t>Share price</t>
    </r>
    <r>
      <rPr>
        <vertAlign val="superscript"/>
        <sz val="8"/>
        <color theme="1"/>
        <rFont val="Arial"/>
        <family val="2"/>
      </rPr>
      <t>2</t>
    </r>
    <r>
      <rPr>
        <sz val="8"/>
        <color theme="1"/>
        <rFont val="Arial"/>
        <family val="2"/>
      </rPr>
      <t>, EUR</t>
    </r>
  </si>
  <si>
    <r>
      <t>Equity per share</t>
    </r>
    <r>
      <rPr>
        <vertAlign val="superscript"/>
        <sz val="8"/>
        <color theme="1"/>
        <rFont val="Arial"/>
        <family val="2"/>
      </rPr>
      <t>2</t>
    </r>
    <r>
      <rPr>
        <sz val="8"/>
        <color theme="1"/>
        <rFont val="Arial"/>
        <family val="2"/>
      </rPr>
      <t>, EUR</t>
    </r>
  </si>
  <si>
    <r>
      <t>Potential shares outstanding</t>
    </r>
    <r>
      <rPr>
        <vertAlign val="superscript"/>
        <sz val="8"/>
        <color theme="1"/>
        <rFont val="Arial"/>
        <family val="2"/>
      </rPr>
      <t>2</t>
    </r>
    <r>
      <rPr>
        <sz val="8"/>
        <color theme="1"/>
        <rFont val="Arial"/>
        <family val="2"/>
      </rPr>
      <t>, million</t>
    </r>
  </si>
  <si>
    <r>
      <t>Return on equity with amortised resolution fees, % - excl. items affecting comparabiltiy</t>
    </r>
    <r>
      <rPr>
        <vertAlign val="superscript"/>
        <sz val="8"/>
        <color theme="1"/>
        <rFont val="Arial"/>
        <family val="2"/>
      </rPr>
      <t>1</t>
    </r>
    <r>
      <rPr>
        <sz val="8"/>
        <color theme="1"/>
        <rFont val="Arial"/>
        <family val="2"/>
      </rPr>
      <t xml:space="preserve"> </t>
    </r>
  </si>
  <si>
    <t>Cost-to-income ratio, % - excl. items affecting comparability</t>
  </si>
  <si>
    <t xml:space="preserve">Cost-to-income ratio, % - excl. items affecting comparability with amortised resolution fees </t>
  </si>
  <si>
    <r>
      <t>Loan loss ratio, basis points</t>
    </r>
    <r>
      <rPr>
        <vertAlign val="superscript"/>
        <sz val="8"/>
        <color theme="1"/>
        <rFont val="Arial"/>
        <family val="2"/>
      </rPr>
      <t>3</t>
    </r>
  </si>
  <si>
    <r>
      <t>Loan loss ratio including loans held at fair value, excl. items affecting comparability, bp</t>
    </r>
    <r>
      <rPr>
        <vertAlign val="superscript"/>
        <sz val="8"/>
        <rFont val="Arial"/>
        <family val="2"/>
      </rPr>
      <t>3</t>
    </r>
  </si>
  <si>
    <r>
      <t>Common Equity Tier 1 capital ratio</t>
    </r>
    <r>
      <rPr>
        <vertAlign val="superscript"/>
        <sz val="8"/>
        <rFont val="Arial"/>
        <family val="2"/>
      </rPr>
      <t>2,4,5,6</t>
    </r>
    <r>
      <rPr>
        <sz val="8"/>
        <rFont val="Arial"/>
        <family val="2"/>
      </rPr>
      <t>, %</t>
    </r>
  </si>
  <si>
    <r>
      <t>Tier 1 capital ratio</t>
    </r>
    <r>
      <rPr>
        <vertAlign val="superscript"/>
        <sz val="8"/>
        <color theme="1"/>
        <rFont val="Arial"/>
        <family val="2"/>
      </rPr>
      <t>2,4,5,6</t>
    </r>
    <r>
      <rPr>
        <sz val="8"/>
        <color theme="1"/>
        <rFont val="Arial"/>
        <family val="2"/>
      </rPr>
      <t>,%</t>
    </r>
  </si>
  <si>
    <r>
      <t>Total capital ratio</t>
    </r>
    <r>
      <rPr>
        <vertAlign val="superscript"/>
        <sz val="8"/>
        <color theme="1"/>
        <rFont val="Arial"/>
        <family val="2"/>
      </rPr>
      <t>2,4,5,6</t>
    </r>
    <r>
      <rPr>
        <sz val="8"/>
        <color theme="1"/>
        <rFont val="Arial"/>
        <family val="2"/>
      </rPr>
      <t>, %</t>
    </r>
  </si>
  <si>
    <r>
      <t>Tier 1 capital</t>
    </r>
    <r>
      <rPr>
        <vertAlign val="superscript"/>
        <sz val="8"/>
        <color theme="1"/>
        <rFont val="Arial"/>
        <family val="2"/>
      </rPr>
      <t>2,4</t>
    </r>
    <r>
      <rPr>
        <sz val="8"/>
        <color theme="1"/>
        <rFont val="Arial"/>
        <family val="2"/>
      </rPr>
      <t>, EURm</t>
    </r>
  </si>
  <si>
    <r>
      <t>Risk Exposure Amount</t>
    </r>
    <r>
      <rPr>
        <vertAlign val="superscript"/>
        <sz val="8"/>
        <color theme="1"/>
        <rFont val="Arial"/>
        <family val="2"/>
      </rPr>
      <t>4</t>
    </r>
    <r>
      <rPr>
        <sz val="8"/>
        <color theme="1"/>
        <rFont val="Arial"/>
        <family val="2"/>
      </rPr>
      <t>, EURbn</t>
    </r>
  </si>
  <si>
    <r>
      <t>Number of employees (FTEs)</t>
    </r>
    <r>
      <rPr>
        <vertAlign val="superscript"/>
        <sz val="8"/>
        <color theme="1"/>
        <rFont val="Arial"/>
        <family val="2"/>
      </rPr>
      <t>2</t>
    </r>
  </si>
  <si>
    <r>
      <t>Economic capital</t>
    </r>
    <r>
      <rPr>
        <vertAlign val="superscript"/>
        <sz val="8"/>
        <color theme="1"/>
        <rFont val="Arial"/>
        <family val="2"/>
      </rPr>
      <t>2,5</t>
    </r>
    <r>
      <rPr>
        <sz val="8"/>
        <color theme="1"/>
        <rFont val="Arial"/>
        <family val="2"/>
      </rPr>
      <t xml:space="preserve">, EURbn </t>
    </r>
  </si>
  <si>
    <r>
      <t>Return on capital at risk</t>
    </r>
    <r>
      <rPr>
        <vertAlign val="superscript"/>
        <sz val="8"/>
        <rFont val="Arial"/>
        <family val="2"/>
      </rPr>
      <t>1</t>
    </r>
    <r>
      <rPr>
        <sz val="8"/>
        <rFont val="Arial"/>
        <family val="2"/>
      </rPr>
      <t xml:space="preserve">, % </t>
    </r>
  </si>
  <si>
    <t xml:space="preserve">Return on capital at risk with amortised resolution fees, % </t>
  </si>
  <si>
    <t xml:space="preserve">¹ Excl Items affecting comparability Q1 2022: a non-deductible loss from the recycling of EUR 529m in accumulated foreign exchange losses related to operations in Russia and EUR 8m (EUR 6m after tax) in losses on fund investments in Russia, recognised in “Net result from items at fair value”; and EUR 76m (EUR 64m after tax) in credit losses on direct Russia-linked exposures, recognised in “Net loan losses and similar net result”.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t>
  </si>
  <si>
    <r>
      <rPr>
        <vertAlign val="superscript"/>
        <sz val="7"/>
        <color rgb="FF000000"/>
        <rFont val="Arial"/>
        <family val="2"/>
      </rPr>
      <t>2</t>
    </r>
    <r>
      <rPr>
        <sz val="7"/>
        <color rgb="FF000000"/>
        <rFont val="Arial"/>
        <family val="2"/>
      </rPr>
      <t xml:space="preserve"> End of period.</t>
    </r>
  </si>
  <si>
    <r>
      <rPr>
        <vertAlign val="superscript"/>
        <sz val="7"/>
        <color rgb="FF000000"/>
        <rFont val="Arial"/>
        <family val="2"/>
      </rPr>
      <t>3</t>
    </r>
    <r>
      <rPr>
        <sz val="7"/>
        <color rgb="FF000000"/>
        <rFont val="Arial"/>
        <family val="2"/>
      </rPr>
      <t xml:space="preserve"> Including Loans to the public reported in Assets held for sale.</t>
    </r>
  </si>
  <si>
    <r>
      <rPr>
        <vertAlign val="superscript"/>
        <sz val="7"/>
        <color rgb="FF000000"/>
        <rFont val="Arial"/>
        <family val="2"/>
      </rPr>
      <t>4</t>
    </r>
    <r>
      <rPr>
        <sz val="7"/>
        <color rgb="FF000000"/>
        <rFont val="Arial"/>
        <family val="2"/>
      </rPr>
      <t xml:space="preserve"> Including the result for the period.</t>
    </r>
  </si>
  <si>
    <r>
      <rPr>
        <vertAlign val="superscript"/>
        <sz val="7"/>
        <color rgb="FF000000"/>
        <rFont val="Arial"/>
        <family val="2"/>
      </rPr>
      <t>5</t>
    </r>
    <r>
      <rPr>
        <sz val="7"/>
        <color rgb="FF000000"/>
        <rFont val="Arial"/>
        <family val="2"/>
      </rPr>
      <t xml:space="preserve"> The capital ratios for 2018 have not been restated due to the changed recognition and presentation of resolution fees.</t>
    </r>
  </si>
  <si>
    <r>
      <rPr>
        <vertAlign val="superscript"/>
        <sz val="7"/>
        <color rgb="FF000000"/>
        <rFont val="Arial"/>
        <family val="2"/>
      </rPr>
      <t>6</t>
    </r>
    <r>
      <rPr>
        <sz val="7"/>
        <color rgb="FF000000"/>
        <rFont val="Arial"/>
        <family val="2"/>
      </rPr>
      <t xml:space="preserve"> For more detailed information see chapter Other information. </t>
    </r>
  </si>
  <si>
    <t>For more detailed information regarding ratios and key figures definied as Alternative performance measures, see http://www.nordea.com/en/investor-relations/.</t>
  </si>
  <si>
    <t>Balance sheet, 14 quarter overview</t>
  </si>
  <si>
    <t xml:space="preserve">Loans to credit institutions </t>
  </si>
  <si>
    <t xml:space="preserve">Loans to the public </t>
  </si>
  <si>
    <t>Investment properties</t>
  </si>
  <si>
    <t xml:space="preserve">Prepaid expenses and accrued income </t>
  </si>
  <si>
    <t>Invested unrestriced equity</t>
  </si>
  <si>
    <t>Change in net interest income (NII)</t>
  </si>
  <si>
    <t>Nordea Group</t>
  </si>
  <si>
    <t>Q122/Q421</t>
  </si>
  <si>
    <t>Q421/Q321</t>
  </si>
  <si>
    <t>Q321/Q221</t>
  </si>
  <si>
    <t>Q221/Q121</t>
  </si>
  <si>
    <t>NII beginning of period</t>
  </si>
  <si>
    <t>Margin driven NII</t>
  </si>
  <si>
    <t xml:space="preserve">   Lending margin</t>
  </si>
  <si>
    <t xml:space="preserve">   Deposit margin</t>
  </si>
  <si>
    <t xml:space="preserve">   Cost of funds</t>
  </si>
  <si>
    <t>Volume driven NII</t>
  </si>
  <si>
    <t xml:space="preserve">   Lending volume</t>
  </si>
  <si>
    <t xml:space="preserve">   Deposit volume</t>
  </si>
  <si>
    <t>Day count</t>
  </si>
  <si>
    <t>Other (incl Treasury)</t>
  </si>
  <si>
    <t xml:space="preserve">   of which FX</t>
  </si>
  <si>
    <t>NII end of period</t>
  </si>
  <si>
    <t>Large Corporates &amp; Institutions</t>
  </si>
  <si>
    <t>Jan-Dec</t>
  </si>
  <si>
    <r>
      <rPr>
        <b/>
        <sz val="8"/>
        <color rgb="FF000000"/>
        <rFont val="Arial"/>
        <family val="2"/>
      </rPr>
      <t>EURm</t>
    </r>
  </si>
  <si>
    <r>
      <rPr>
        <sz val="8"/>
        <color rgb="FF000000"/>
        <rFont val="Arial"/>
        <family val="2"/>
      </rPr>
      <t>Asset management commissions</t>
    </r>
  </si>
  <si>
    <t>Life and pension commissions</t>
  </si>
  <si>
    <t>Deposit products</t>
  </si>
  <si>
    <t>Brokerage, securities issues and corporate finance</t>
  </si>
  <si>
    <t xml:space="preserve">Custody and issuer services
</t>
  </si>
  <si>
    <t xml:space="preserve">Payments  </t>
  </si>
  <si>
    <t>Cards</t>
  </si>
  <si>
    <t>Lending products</t>
  </si>
  <si>
    <t>Guarantees</t>
  </si>
  <si>
    <t>Total</t>
  </si>
  <si>
    <r>
      <rPr>
        <sz val="8"/>
        <color rgb="FF000000"/>
        <rFont val="Arial"/>
        <family val="2"/>
      </rPr>
      <t>Information technology</t>
    </r>
  </si>
  <si>
    <r>
      <rPr>
        <sz val="8"/>
        <color rgb="FF000000"/>
        <rFont val="Arial"/>
        <family val="2"/>
      </rPr>
      <t>Marketing and representation</t>
    </r>
  </si>
  <si>
    <t>Postage, transportation, telephone and office expenses</t>
  </si>
  <si>
    <t xml:space="preserve">Rents, premises and real estate </t>
  </si>
  <si>
    <t>Professional services</t>
  </si>
  <si>
    <t>Market data services</t>
  </si>
  <si>
    <r>
      <rPr>
        <sz val="8"/>
        <color rgb="FF000000"/>
        <rFont val="Arial"/>
        <family val="2"/>
      </rPr>
      <t>Other</t>
    </r>
    <r>
      <rPr>
        <vertAlign val="superscript"/>
        <sz val="8"/>
        <color rgb="FF000000"/>
        <rFont val="Arial"/>
        <family val="2"/>
      </rPr>
      <t xml:space="preserve"> </t>
    </r>
  </si>
  <si>
    <r>
      <rPr>
        <b/>
        <sz val="8"/>
        <color rgb="FF000000"/>
        <rFont val="Arial"/>
        <family val="2"/>
      </rPr>
      <t>Total</t>
    </r>
  </si>
  <si>
    <t>Net loan losses</t>
  </si>
  <si>
    <t>Net loan losses, stage 1</t>
  </si>
  <si>
    <t>Net loan losses, stage 2</t>
  </si>
  <si>
    <t>Net loan losses, non-defaulted</t>
  </si>
  <si>
    <t>Stage 3, defaulted</t>
  </si>
  <si>
    <t>Net loan losses, individually assessed, collectively calculated</t>
  </si>
  <si>
    <t>Realised loan losses</t>
  </si>
  <si>
    <t>Decrease in provisions to cover realised loan losses</t>
  </si>
  <si>
    <t>Recoveries on previous realised loan losses</t>
  </si>
  <si>
    <t>Reimbursement right</t>
  </si>
  <si>
    <t xml:space="preserve">New/increase in provisions </t>
  </si>
  <si>
    <t>Reversals of provisions</t>
  </si>
  <si>
    <t>Net loan losses, defaulted</t>
  </si>
  <si>
    <t>Key ratios</t>
  </si>
  <si>
    <r>
      <t>Loan loss ratio, amortised cost, bp</t>
    </r>
    <r>
      <rPr>
        <vertAlign val="superscript"/>
        <sz val="8"/>
        <rFont val="Arial"/>
        <family val="2"/>
      </rPr>
      <t>1</t>
    </r>
  </si>
  <si>
    <t>- of which stage 1</t>
  </si>
  <si>
    <t>- of which stage 2</t>
  </si>
  <si>
    <t>- of which stage 3</t>
  </si>
  <si>
    <t/>
  </si>
  <si>
    <r>
      <rPr>
        <sz val="7"/>
        <color rgb="FF000000"/>
        <rFont val="Arial"/>
        <family val="2"/>
      </rPr>
      <t xml:space="preserve">  Total net loan losses excluding items affecting comparability amounts to EUR 49m with net loan losses at EUR 11m in stage1, net reversals </t>
    </r>
    <r>
      <rPr>
        <sz val="7"/>
        <rFont val="Arial"/>
        <family val="2"/>
      </rPr>
      <t>at EUR -37m in stage 2 and net loan losses at EUR 75m in stage 3.</t>
    </r>
  </si>
  <si>
    <t>Chg %</t>
  </si>
  <si>
    <t>Chg local curr. %</t>
  </si>
  <si>
    <r>
      <rPr>
        <sz val="8"/>
        <color rgb="FF000000"/>
        <rFont val="Arial"/>
        <family val="2"/>
      </rPr>
      <t>Net interest income</t>
    </r>
  </si>
  <si>
    <r>
      <rPr>
        <sz val="8"/>
        <color rgb="FF000000"/>
        <rFont val="Arial"/>
        <family val="2"/>
      </rPr>
      <t>Net fee and commission income</t>
    </r>
  </si>
  <si>
    <r>
      <rPr>
        <sz val="8"/>
        <color rgb="FF000000"/>
        <rFont val="Arial"/>
        <family val="2"/>
      </rPr>
      <t>Net result from items at fair value</t>
    </r>
  </si>
  <si>
    <r>
      <rPr>
        <sz val="8"/>
        <color rgb="FF000000"/>
        <rFont val="Arial"/>
        <family val="2"/>
      </rPr>
      <t>Equity method &amp; other income</t>
    </r>
  </si>
  <si>
    <r>
      <rPr>
        <b/>
        <sz val="8"/>
        <color rgb="FF000000"/>
        <rFont val="Arial"/>
        <family val="2"/>
      </rPr>
      <t xml:space="preserve">Total operating income </t>
    </r>
  </si>
  <si>
    <r>
      <rPr>
        <b/>
        <sz val="8"/>
        <color rgb="FF000000"/>
        <rFont val="Arial"/>
        <family val="2"/>
      </rPr>
      <t>Total operating expenses</t>
    </r>
  </si>
  <si>
    <r>
      <rPr>
        <b/>
        <sz val="8"/>
        <color rgb="FF000000"/>
        <rFont val="Arial"/>
        <family val="2"/>
      </rPr>
      <t>Profit before loan losses</t>
    </r>
  </si>
  <si>
    <r>
      <rPr>
        <sz val="8"/>
        <color rgb="FF000000"/>
        <rFont val="Arial"/>
        <family val="2"/>
      </rPr>
      <t>Net loan losses and similar net result</t>
    </r>
  </si>
  <si>
    <r>
      <rPr>
        <b/>
        <sz val="8"/>
        <color rgb="FF000000"/>
        <rFont val="Arial"/>
        <family val="2"/>
      </rPr>
      <t>Operating profit</t>
    </r>
  </si>
  <si>
    <r>
      <rPr>
        <sz val="8"/>
        <color rgb="FF000000"/>
        <rFont val="Arial"/>
        <family val="2"/>
      </rPr>
      <t>Cost-to-income ratio</t>
    </r>
    <r>
      <rPr>
        <vertAlign val="superscript"/>
        <sz val="8"/>
        <color rgb="FF000000"/>
        <rFont val="Arial"/>
        <family val="2"/>
      </rPr>
      <t>1</t>
    </r>
    <r>
      <rPr>
        <sz val="8"/>
        <color rgb="FF000000"/>
        <rFont val="Arial"/>
        <family val="2"/>
      </rPr>
      <t>, %</t>
    </r>
  </si>
  <si>
    <r>
      <rPr>
        <sz val="8"/>
        <color rgb="FF000000"/>
        <rFont val="Arial"/>
        <family val="2"/>
      </rPr>
      <t>Return on capital at risk</t>
    </r>
    <r>
      <rPr>
        <vertAlign val="superscript"/>
        <sz val="8"/>
        <color rgb="FF000000"/>
        <rFont val="Arial"/>
        <family val="2"/>
      </rPr>
      <t>1</t>
    </r>
    <r>
      <rPr>
        <sz val="8"/>
        <color rgb="FF000000"/>
        <rFont val="Arial"/>
        <family val="2"/>
      </rPr>
      <t>, %</t>
    </r>
  </si>
  <si>
    <r>
      <rPr>
        <sz val="8"/>
        <color rgb="FF000000"/>
        <rFont val="Arial"/>
        <family val="2"/>
      </rPr>
      <t>Economic capital (EC)</t>
    </r>
  </si>
  <si>
    <r>
      <rPr>
        <sz val="8"/>
        <color rgb="FF000000"/>
        <rFont val="Arial"/>
        <family val="2"/>
      </rPr>
      <t>Risk exposure amount (REA)</t>
    </r>
  </si>
  <si>
    <r>
      <rPr>
        <sz val="8"/>
        <color rgb="FF000000"/>
        <rFont val="Arial"/>
        <family val="2"/>
      </rPr>
      <t>Number of employees (FTEs)</t>
    </r>
  </si>
  <si>
    <t>Personal Banking - Volumes</t>
  </si>
  <si>
    <r>
      <rPr>
        <b/>
        <sz val="8"/>
        <color rgb="FF000000"/>
        <rFont val="Arial"/>
        <family val="2"/>
      </rPr>
      <t>EURbn</t>
    </r>
  </si>
  <si>
    <r>
      <rPr>
        <sz val="8"/>
        <color rgb="FF000000"/>
        <rFont val="Arial"/>
        <family val="2"/>
      </rPr>
      <t>Mortgage lending</t>
    </r>
  </si>
  <si>
    <t>152.9</t>
  </si>
  <si>
    <t>150.6</t>
  </si>
  <si>
    <t>148.5</t>
  </si>
  <si>
    <t>146.1</t>
  </si>
  <si>
    <t>143.6</t>
  </si>
  <si>
    <r>
      <rPr>
        <sz val="8"/>
        <color rgb="FF000000"/>
        <rFont val="Arial"/>
        <family val="2"/>
      </rPr>
      <t>Other lending</t>
    </r>
  </si>
  <si>
    <t>21.1</t>
  </si>
  <si>
    <t>20.9</t>
  </si>
  <si>
    <t>20.7</t>
  </si>
  <si>
    <r>
      <rPr>
        <b/>
        <sz val="8"/>
        <color rgb="FF000000"/>
        <rFont val="Arial"/>
        <family val="2"/>
      </rPr>
      <t>Total lending</t>
    </r>
  </si>
  <si>
    <t>174.0</t>
  </si>
  <si>
    <t>171.5</t>
  </si>
  <si>
    <t>169.6</t>
  </si>
  <si>
    <t>167.0</t>
  </si>
  <si>
    <t>164.3</t>
  </si>
  <si>
    <r>
      <rPr>
        <b/>
        <sz val="8"/>
        <color rgb="FF000000"/>
        <rFont val="Arial"/>
        <family val="2"/>
      </rPr>
      <t>Total deposits</t>
    </r>
  </si>
  <si>
    <t>86.8</t>
  </si>
  <si>
    <t>85.5</t>
  </si>
  <si>
    <t>85.7</t>
  </si>
  <si>
    <t>85.8</t>
  </si>
  <si>
    <t>83.5</t>
  </si>
  <si>
    <r>
      <rPr>
        <vertAlign val="superscript"/>
        <sz val="7"/>
        <color rgb="FF000000"/>
        <rFont val="Arial"/>
        <family val="2"/>
      </rPr>
      <t>1</t>
    </r>
    <r>
      <rPr>
        <sz val="7"/>
        <color rgb="FF000000"/>
        <rFont val="Arial"/>
        <family val="2"/>
      </rPr>
      <t xml:space="preserve"> With amortised resolution fees.</t>
    </r>
  </si>
  <si>
    <t>Personal Banking - Net interest income</t>
  </si>
  <si>
    <r>
      <rPr>
        <sz val="8"/>
        <color rgb="FF000000"/>
        <rFont val="Arial"/>
        <family val="2"/>
      </rPr>
      <t>PeB Denmark</t>
    </r>
  </si>
  <si>
    <r>
      <rPr>
        <sz val="8"/>
        <color rgb="FF000000"/>
        <rFont val="Arial"/>
        <family val="2"/>
      </rPr>
      <t>PeB Finland</t>
    </r>
  </si>
  <si>
    <r>
      <rPr>
        <sz val="8"/>
        <color rgb="FF000000"/>
        <rFont val="Arial"/>
        <family val="2"/>
      </rPr>
      <t>PeB Norway</t>
    </r>
  </si>
  <si>
    <r>
      <rPr>
        <sz val="8"/>
        <color rgb="FF000000"/>
        <rFont val="Arial"/>
        <family val="2"/>
      </rPr>
      <t>PeB Sweden</t>
    </r>
  </si>
  <si>
    <r>
      <rPr>
        <sz val="8"/>
        <color rgb="FF000000"/>
        <rFont val="Arial"/>
        <family val="2"/>
      </rPr>
      <t>PeB Other</t>
    </r>
  </si>
  <si>
    <t>Personal Banking - Net fee and commission income</t>
  </si>
  <si>
    <t>Personal Banking - Net loan losses and similar net result</t>
  </si>
  <si>
    <t>Personal Banking Denmark</t>
  </si>
  <si>
    <t>36.3</t>
  </si>
  <si>
    <t>35.9</t>
  </si>
  <si>
    <t>35.2</t>
  </si>
  <si>
    <t>34.5</t>
  </si>
  <si>
    <t>33.9</t>
  </si>
  <si>
    <t>8.6</t>
  </si>
  <si>
    <t>8.5</t>
  </si>
  <si>
    <t>44.9</t>
  </si>
  <si>
    <t>44.4</t>
  </si>
  <si>
    <t>43.8</t>
  </si>
  <si>
    <t>43.0</t>
  </si>
  <si>
    <t>42.4</t>
  </si>
  <si>
    <t>21.4</t>
  </si>
  <si>
    <t>21.5</t>
  </si>
  <si>
    <t>21.9</t>
  </si>
  <si>
    <t>22.1</t>
  </si>
  <si>
    <t>Personal Banking Finland</t>
  </si>
  <si>
    <t>30.7</t>
  </si>
  <si>
    <t>30.4</t>
  </si>
  <si>
    <t>30.0</t>
  </si>
  <si>
    <t>29.6</t>
  </si>
  <si>
    <t>29.2</t>
  </si>
  <si>
    <t>6.2</t>
  </si>
  <si>
    <t>6.3</t>
  </si>
  <si>
    <t>36.9</t>
  </si>
  <si>
    <t>36.6</t>
  </si>
  <si>
    <t>35.5</t>
  </si>
  <si>
    <t>26.3</t>
  </si>
  <si>
    <t>25.9</t>
  </si>
  <si>
    <t>26.1</t>
  </si>
  <si>
    <t>25.7</t>
  </si>
  <si>
    <t>25.0</t>
  </si>
  <si>
    <t>Personal Banking Norway</t>
  </si>
  <si>
    <t>37.0</t>
  </si>
  <si>
    <t>35.7</t>
  </si>
  <si>
    <t>35.0</t>
  </si>
  <si>
    <t>2.7</t>
  </si>
  <si>
    <t>2.6</t>
  </si>
  <si>
    <t>39.7</t>
  </si>
  <si>
    <t>38.4</t>
  </si>
  <si>
    <t>37.7</t>
  </si>
  <si>
    <t>37.1</t>
  </si>
  <si>
    <t>11.3</t>
  </si>
  <si>
    <t>10.8</t>
  </si>
  <si>
    <t>10.7</t>
  </si>
  <si>
    <t>10.9</t>
  </si>
  <si>
    <t>10.4</t>
  </si>
  <si>
    <t>Personal Banking Sweden</t>
  </si>
  <si>
    <t>49.0</t>
  </si>
  <si>
    <t>48.5</t>
  </si>
  <si>
    <t>48.2</t>
  </si>
  <si>
    <t>47.4</t>
  </si>
  <si>
    <t>46.0</t>
  </si>
  <si>
    <t>3.6</t>
  </si>
  <si>
    <t>3.4</t>
  </si>
  <si>
    <t>52.6</t>
  </si>
  <si>
    <t>52.1</t>
  </si>
  <si>
    <t>51.8</t>
  </si>
  <si>
    <t>51.0</t>
  </si>
  <si>
    <t>49.4</t>
  </si>
  <si>
    <t>27.9</t>
  </si>
  <si>
    <t>27.4</t>
  </si>
  <si>
    <t>27.3</t>
  </si>
  <si>
    <t>26.0</t>
  </si>
  <si>
    <t>Business Banking - Volumes</t>
  </si>
  <si>
    <r>
      <rPr>
        <sz val="8"/>
        <color rgb="FF000000"/>
        <rFont val="Arial"/>
        <family val="2"/>
      </rPr>
      <t>Total lending</t>
    </r>
  </si>
  <si>
    <t>99.9</t>
  </si>
  <si>
    <t>97.8</t>
  </si>
  <si>
    <t>96.0</t>
  </si>
  <si>
    <t>94.5</t>
  </si>
  <si>
    <t>93.7</t>
  </si>
  <si>
    <r>
      <rPr>
        <sz val="8"/>
        <color rgb="FF000000"/>
        <rFont val="Arial"/>
        <family val="2"/>
      </rPr>
      <t>Total deposits</t>
    </r>
  </si>
  <si>
    <t>53.9</t>
  </si>
  <si>
    <t>55.9</t>
  </si>
  <si>
    <t>53.1</t>
  </si>
  <si>
    <t>52.7</t>
  </si>
  <si>
    <t>50.5</t>
  </si>
  <si>
    <r>
      <rPr>
        <vertAlign val="superscript"/>
        <sz val="6.5"/>
        <color rgb="FF000000"/>
        <rFont val="Arial"/>
        <family val="2"/>
      </rPr>
      <t>1</t>
    </r>
    <r>
      <rPr>
        <sz val="6.5"/>
        <color rgb="FF000000"/>
        <rFont val="Arial"/>
        <family val="2"/>
      </rPr>
      <t xml:space="preserve"> With amortised resolution fees.</t>
    </r>
  </si>
  <si>
    <t>Business Banking - Net interest income</t>
  </si>
  <si>
    <r>
      <rPr>
        <sz val="8"/>
        <color rgb="FF000000"/>
        <rFont val="Arial"/>
        <family val="2"/>
      </rPr>
      <t>BB Denmark</t>
    </r>
  </si>
  <si>
    <r>
      <rPr>
        <sz val="8"/>
        <color rgb="FF000000"/>
        <rFont val="Arial"/>
        <family val="2"/>
      </rPr>
      <t>BB Finland</t>
    </r>
  </si>
  <si>
    <r>
      <rPr>
        <sz val="8"/>
        <color rgb="FF000000"/>
        <rFont val="Arial"/>
        <family val="2"/>
      </rPr>
      <t>BB Norway</t>
    </r>
  </si>
  <si>
    <r>
      <rPr>
        <sz val="8"/>
        <color rgb="FF000000"/>
        <rFont val="Arial"/>
        <family val="2"/>
      </rPr>
      <t>BB Sweden</t>
    </r>
  </si>
  <si>
    <r>
      <rPr>
        <sz val="8"/>
        <color rgb="FF000000"/>
        <rFont val="Arial"/>
        <family val="2"/>
      </rPr>
      <t>Other</t>
    </r>
  </si>
  <si>
    <t>Business Banking - Net fee and commission income</t>
  </si>
  <si>
    <t>Business Banking - Net loan losses and similar net result</t>
  </si>
  <si>
    <t>Business Banking - Lending</t>
  </si>
  <si>
    <t>25.8</t>
  </si>
  <si>
    <t>26.2</t>
  </si>
  <si>
    <t>20.4</t>
  </si>
  <si>
    <t>20.1</t>
  </si>
  <si>
    <t>19.9</t>
  </si>
  <si>
    <t>19.8</t>
  </si>
  <si>
    <t>19.7</t>
  </si>
  <si>
    <t>25.1</t>
  </si>
  <si>
    <t>24.0</t>
  </si>
  <si>
    <t>23.1</t>
  </si>
  <si>
    <t>22.4</t>
  </si>
  <si>
    <t>28.6</t>
  </si>
  <si>
    <t>27.1</t>
  </si>
  <si>
    <t>26.5</t>
  </si>
  <si>
    <t>25.4</t>
  </si>
  <si>
    <t>0.1</t>
  </si>
  <si>
    <t>Business Banking - Deposits</t>
  </si>
  <si>
    <t>9.2</t>
  </si>
  <si>
    <t>9.6</t>
  </si>
  <si>
    <t>9.1</t>
  </si>
  <si>
    <t>15.5</t>
  </si>
  <si>
    <t>14.5</t>
  </si>
  <si>
    <t>14.7</t>
  </si>
  <si>
    <t>14.4</t>
  </si>
  <si>
    <t>10.3</t>
  </si>
  <si>
    <t>9.8</t>
  </si>
  <si>
    <t>9.7</t>
  </si>
  <si>
    <t>18.4</t>
  </si>
  <si>
    <t>18.6</t>
  </si>
  <si>
    <t>17.3</t>
  </si>
  <si>
    <t>49.8</t>
  </si>
  <si>
    <t>46.5</t>
  </si>
  <si>
    <t>43.7</t>
  </si>
  <si>
    <t>43.9</t>
  </si>
  <si>
    <t>45.0</t>
  </si>
  <si>
    <t>56.9</t>
  </si>
  <si>
    <t>43.6</t>
  </si>
  <si>
    <t>Large Corporates &amp; Institutions - Net interest income</t>
  </si>
  <si>
    <r>
      <rPr>
        <sz val="8"/>
        <color rgb="FF000000"/>
        <rFont val="Arial"/>
        <family val="2"/>
      </rPr>
      <t>Denmark</t>
    </r>
  </si>
  <si>
    <r>
      <rPr>
        <sz val="8"/>
        <color rgb="FF000000"/>
        <rFont val="Arial"/>
        <family val="2"/>
      </rPr>
      <t>Finland</t>
    </r>
  </si>
  <si>
    <r>
      <rPr>
        <sz val="8"/>
        <color rgb="FF000000"/>
        <rFont val="Arial"/>
        <family val="2"/>
      </rPr>
      <t>Norway</t>
    </r>
  </si>
  <si>
    <r>
      <rPr>
        <sz val="8"/>
        <color rgb="FF000000"/>
        <rFont val="Arial"/>
        <family val="2"/>
      </rPr>
      <t>Sweden</t>
    </r>
  </si>
  <si>
    <t>Large Corporates &amp; Institutions - Net fee and commission income</t>
  </si>
  <si>
    <t>Large Corporates &amp; Institutions - Net loan losses and similar net result</t>
  </si>
  <si>
    <t>7.4</t>
  </si>
  <si>
    <t>7.5</t>
  </si>
  <si>
    <t>7.9</t>
  </si>
  <si>
    <t>8.4</t>
  </si>
  <si>
    <t>7.3</t>
  </si>
  <si>
    <t>7.8</t>
  </si>
  <si>
    <t>12.4</t>
  </si>
  <si>
    <t>12.1</t>
  </si>
  <si>
    <t>13.1</t>
  </si>
  <si>
    <t>16.9</t>
  </si>
  <si>
    <t>15.3</t>
  </si>
  <si>
    <t>14.6</t>
  </si>
  <si>
    <t>1.5</t>
  </si>
  <si>
    <t>1.7</t>
  </si>
  <si>
    <t>1.6</t>
  </si>
  <si>
    <t>1.4</t>
  </si>
  <si>
    <t>8.0</t>
  </si>
  <si>
    <t>8.8</t>
  </si>
  <si>
    <t>9.4</t>
  </si>
  <si>
    <t>7.1</t>
  </si>
  <si>
    <t>16.1</t>
  </si>
  <si>
    <t>15.0</t>
  </si>
  <si>
    <t>13.4</t>
  </si>
  <si>
    <t>12.5</t>
  </si>
  <si>
    <t>12.3</t>
  </si>
  <si>
    <t>10.2</t>
  </si>
  <si>
    <t>8.7</t>
  </si>
  <si>
    <t>15.2</t>
  </si>
  <si>
    <t>15.4</t>
  </si>
  <si>
    <t>0.4</t>
  </si>
  <si>
    <t>0.3</t>
  </si>
  <si>
    <r>
      <rPr>
        <vertAlign val="superscript"/>
        <sz val="7"/>
        <color rgb="FF000000"/>
        <rFont val="Arial"/>
        <family val="2"/>
      </rPr>
      <t xml:space="preserve">2 </t>
    </r>
    <r>
      <rPr>
        <sz val="7"/>
        <color rgb="FF000000"/>
        <rFont val="Arial"/>
        <family val="2"/>
      </rPr>
      <t>Excluding repurchase and reversed security lending/borrowing agreements.</t>
    </r>
  </si>
  <si>
    <r>
      <t>Cost-to-income ratio</t>
    </r>
    <r>
      <rPr>
        <vertAlign val="superscript"/>
        <sz val="8"/>
        <color rgb="FF000000"/>
        <rFont val="Arial"/>
        <family val="2"/>
      </rPr>
      <t>1</t>
    </r>
    <r>
      <rPr>
        <sz val="8"/>
        <color rgb="FF000000"/>
        <rFont val="Arial"/>
        <family val="2"/>
      </rPr>
      <t>, %</t>
    </r>
  </si>
  <si>
    <t>Asset &amp; Wealth Management - Volumes</t>
  </si>
  <si>
    <t>Assets under management (AuM)</t>
  </si>
  <si>
    <t>Total lending</t>
  </si>
  <si>
    <t>11.7</t>
  </si>
  <si>
    <t>10.5</t>
  </si>
  <si>
    <t>10.1</t>
  </si>
  <si>
    <t>11.0</t>
  </si>
  <si>
    <r>
      <rPr>
        <sz val="8"/>
        <color rgb="FF000000"/>
        <rFont val="Arial"/>
        <family val="2"/>
      </rPr>
      <t>PB Denmark</t>
    </r>
  </si>
  <si>
    <r>
      <rPr>
        <sz val="8"/>
        <color rgb="FF000000"/>
        <rFont val="Arial"/>
        <family val="2"/>
      </rPr>
      <t>PB Finland</t>
    </r>
  </si>
  <si>
    <r>
      <rPr>
        <sz val="8"/>
        <color rgb="FF000000"/>
        <rFont val="Arial"/>
        <family val="2"/>
      </rPr>
      <t>PB Norway</t>
    </r>
  </si>
  <si>
    <r>
      <rPr>
        <sz val="8"/>
        <color rgb="FF000000"/>
        <rFont val="Arial"/>
        <family val="2"/>
      </rPr>
      <t>PB Sweden</t>
    </r>
  </si>
  <si>
    <t>Asset Management</t>
  </si>
  <si>
    <t xml:space="preserve">Other </t>
  </si>
  <si>
    <r>
      <rPr>
        <b/>
        <sz val="8"/>
        <color rgb="FF000000"/>
        <rFont val="Arial"/>
        <family val="2"/>
      </rPr>
      <t>Private Banking</t>
    </r>
    <r>
      <rPr>
        <b/>
        <sz val="8"/>
        <rFont val="Arial"/>
        <family val="2"/>
      </rPr>
      <t xml:space="preserve"> total</t>
    </r>
  </si>
  <si>
    <t>Private Banking - AuM</t>
  </si>
  <si>
    <t>33.7</t>
  </si>
  <si>
    <t>35.8</t>
  </si>
  <si>
    <t>34.3</t>
  </si>
  <si>
    <t>34.0</t>
  </si>
  <si>
    <t>32.4</t>
  </si>
  <si>
    <t>37.9</t>
  </si>
  <si>
    <t>40.4</t>
  </si>
  <si>
    <t>38.6</t>
  </si>
  <si>
    <t>36.0</t>
  </si>
  <si>
    <t>10.0</t>
  </si>
  <si>
    <t>9.3</t>
  </si>
  <si>
    <t>32.9</t>
  </si>
  <si>
    <t>33.2</t>
  </si>
  <si>
    <t>32.1</t>
  </si>
  <si>
    <t>29.5</t>
  </si>
  <si>
    <t>115.4</t>
  </si>
  <si>
    <t>122.7</t>
  </si>
  <si>
    <t>116.1</t>
  </si>
  <si>
    <t>114.2</t>
  </si>
  <si>
    <t>107.2</t>
  </si>
  <si>
    <t>Private Banking - Lending</t>
  </si>
  <si>
    <t>4.1</t>
  </si>
  <si>
    <t>4.0</t>
  </si>
  <si>
    <t>3.8</t>
  </si>
  <si>
    <t>2.5</t>
  </si>
  <si>
    <t>2.3</t>
  </si>
  <si>
    <t>1.9</t>
  </si>
  <si>
    <t>1.8</t>
  </si>
  <si>
    <t>3.0</t>
  </si>
  <si>
    <t>2.9</t>
  </si>
  <si>
    <t>2.8</t>
  </si>
  <si>
    <t>2.4</t>
  </si>
  <si>
    <r>
      <rPr>
        <sz val="8"/>
        <color rgb="FF000000"/>
        <rFont val="Arial"/>
        <family val="2"/>
      </rPr>
      <t>AuM, EURbn</t>
    </r>
  </si>
  <si>
    <r>
      <rPr>
        <sz val="8"/>
        <color rgb="FF000000"/>
        <rFont val="Arial"/>
        <family val="2"/>
      </rPr>
      <t>Premiums</t>
    </r>
  </si>
  <si>
    <r>
      <rPr>
        <b/>
        <sz val="8"/>
        <color rgb="FF000000"/>
        <rFont val="Arial"/>
        <family val="2"/>
      </rPr>
      <t>Profit drivers</t>
    </r>
  </si>
  <si>
    <r>
      <rPr>
        <sz val="8"/>
        <color rgb="FF000000"/>
        <rFont val="Arial"/>
        <family val="2"/>
      </rPr>
      <t>Profit traditional products</t>
    </r>
  </si>
  <si>
    <r>
      <rPr>
        <sz val="8"/>
        <color rgb="FF000000"/>
        <rFont val="Arial"/>
        <family val="2"/>
      </rPr>
      <t>Profit market return products</t>
    </r>
  </si>
  <si>
    <r>
      <rPr>
        <sz val="8"/>
        <color rgb="FF000000"/>
        <rFont val="Arial"/>
        <family val="2"/>
      </rPr>
      <t>Profit risk products</t>
    </r>
  </si>
  <si>
    <r>
      <rPr>
        <b/>
        <sz val="8"/>
        <color rgb="FF000000"/>
        <rFont val="Arial"/>
        <family val="2"/>
      </rPr>
      <t>Total product result</t>
    </r>
  </si>
  <si>
    <t xml:space="preserve">Profit Traditional Products </t>
  </si>
  <si>
    <t>Profit from traditional products including fee contribution, profit sharing, cost result and risk result.</t>
  </si>
  <si>
    <t>Profit Market Return products</t>
  </si>
  <si>
    <t>Profit Risk products</t>
  </si>
  <si>
    <t>Profit from Pure risk products (not bundled with pension schemes) including Health &amp; Accident result.</t>
  </si>
  <si>
    <t>Life &amp; Pension - Gross written premiums by market</t>
  </si>
  <si>
    <t>Poland</t>
  </si>
  <si>
    <t>Life &amp; Pension - Asset allocation</t>
  </si>
  <si>
    <r>
      <rPr>
        <b/>
        <sz val="8"/>
        <color rgb="FF000000"/>
        <rFont val="Arial"/>
        <family val="2"/>
      </rPr>
      <t>Total EURbn</t>
    </r>
  </si>
  <si>
    <r>
      <rPr>
        <b/>
        <sz val="8"/>
        <color rgb="FF000000"/>
        <rFont val="Arial"/>
        <family val="2"/>
      </rPr>
      <t>Net equity exposure %</t>
    </r>
  </si>
  <si>
    <t>21.7</t>
  </si>
  <si>
    <t>21.0</t>
  </si>
  <si>
    <t>6.9</t>
  </si>
  <si>
    <t>5.9</t>
  </si>
  <si>
    <t>19.5</t>
  </si>
  <si>
    <t>19.4</t>
  </si>
  <si>
    <t>22.7</t>
  </si>
  <si>
    <t>22.3</t>
  </si>
  <si>
    <t>65.1</t>
  </si>
  <si>
    <t>Life &amp; Pension -  Guaranteed client returns per category</t>
  </si>
  <si>
    <r>
      <rPr>
        <b/>
        <sz val="8"/>
        <color rgb="FF000000"/>
        <rFont val="Arial"/>
        <family val="2"/>
      </rPr>
      <t>Finland</t>
    </r>
  </si>
  <si>
    <r>
      <rPr>
        <b/>
        <sz val="8"/>
        <color rgb="FF000000"/>
        <rFont val="Arial"/>
        <family val="2"/>
      </rPr>
      <t>Norway</t>
    </r>
  </si>
  <si>
    <r>
      <rPr>
        <b/>
        <sz val="8"/>
        <color rgb="FF000000"/>
        <rFont val="Arial"/>
        <family val="2"/>
      </rPr>
      <t>Sweden</t>
    </r>
  </si>
  <si>
    <r>
      <rPr>
        <b/>
        <sz val="8"/>
        <color rgb="FF000000"/>
        <rFont val="Arial"/>
        <family val="2"/>
      </rPr>
      <t>Poland</t>
    </r>
  </si>
  <si>
    <r>
      <rPr>
        <b/>
        <sz val="8"/>
        <color rgb="FF000000"/>
        <rFont val="Arial"/>
        <family val="2"/>
      </rPr>
      <t>Other</t>
    </r>
  </si>
  <si>
    <r>
      <rPr>
        <b/>
        <sz val="8"/>
        <color rgb="FF000000"/>
        <rFont val="Arial"/>
        <family val="2"/>
      </rPr>
      <t>Total Traditional AuM</t>
    </r>
  </si>
  <si>
    <t>1.3</t>
  </si>
  <si>
    <r>
      <rPr>
        <sz val="8"/>
        <color rgb="FF000000"/>
        <rFont val="Arial"/>
        <family val="2"/>
      </rPr>
      <t>of which &gt;5%</t>
    </r>
  </si>
  <si>
    <r>
      <rPr>
        <sz val="8"/>
        <color rgb="FF000000"/>
        <rFont val="Arial"/>
        <family val="2"/>
      </rPr>
      <t>of which 3-5%</t>
    </r>
  </si>
  <si>
    <t>2.1</t>
  </si>
  <si>
    <r>
      <rPr>
        <sz val="8"/>
        <color rgb="FF000000"/>
        <rFont val="Arial"/>
        <family val="2"/>
      </rPr>
      <t>of which 0-3%</t>
    </r>
  </si>
  <si>
    <t>3.7</t>
  </si>
  <si>
    <t>1.2</t>
  </si>
  <si>
    <r>
      <rPr>
        <sz val="8"/>
        <color rgb="FF000000"/>
        <rFont val="Arial"/>
        <family val="2"/>
      </rPr>
      <t>of which 0 %</t>
    </r>
  </si>
  <si>
    <t>of which non-guaranteed</t>
  </si>
  <si>
    <t>1.0</t>
  </si>
  <si>
    <r>
      <rPr>
        <b/>
        <sz val="8"/>
        <color rgb="FF000000"/>
        <rFont val="Arial"/>
        <family val="2"/>
      </rPr>
      <t>Total Market Return AuM</t>
    </r>
  </si>
  <si>
    <r>
      <rPr>
        <sz val="8"/>
        <color rgb="FF000000"/>
        <rFont val="Arial"/>
        <family val="2"/>
      </rPr>
      <t xml:space="preserve">of which guaranteed </t>
    </r>
  </si>
  <si>
    <t>1.1</t>
  </si>
  <si>
    <r>
      <rPr>
        <sz val="8"/>
        <color rgb="FF000000"/>
        <rFont val="Arial"/>
        <family val="2"/>
      </rPr>
      <t xml:space="preserve">of which non-guaranteed </t>
    </r>
  </si>
  <si>
    <r>
      <rPr>
        <b/>
        <sz val="8"/>
        <color rgb="FF000000"/>
        <rFont val="Arial"/>
        <family val="2"/>
      </rPr>
      <t>Total Asset and Management</t>
    </r>
  </si>
  <si>
    <t>Financial buffers</t>
  </si>
  <si>
    <r>
      <rPr>
        <b/>
        <sz val="8"/>
        <color rgb="FF000000"/>
        <rFont val="Arial"/>
        <family val="2"/>
      </rPr>
      <t>% of provisions</t>
    </r>
  </si>
  <si>
    <t>Denmark</t>
  </si>
  <si>
    <r>
      <rPr>
        <sz val="8"/>
        <color rgb="FF000000"/>
        <rFont val="Arial"/>
        <family val="2"/>
      </rPr>
      <t>Required solvency</t>
    </r>
  </si>
  <si>
    <r>
      <rPr>
        <sz val="8"/>
        <color rgb="FF000000"/>
        <rFont val="Arial"/>
        <family val="2"/>
      </rPr>
      <t>Actual solvency capital</t>
    </r>
  </si>
  <si>
    <r>
      <rPr>
        <sz val="8"/>
        <color rgb="FF000000"/>
        <rFont val="Arial"/>
        <family val="2"/>
      </rPr>
      <t>Solvency buffer</t>
    </r>
  </si>
  <si>
    <r>
      <rPr>
        <sz val="8"/>
        <color rgb="FF000000"/>
        <rFont val="Arial"/>
        <family val="2"/>
      </rPr>
      <t>Solvency in % of requirement</t>
    </r>
  </si>
  <si>
    <r>
      <rPr>
        <sz val="8"/>
        <color rgb="FF000000"/>
        <rFont val="Arial"/>
        <family val="2"/>
      </rPr>
      <t>Interest rates down 50bp</t>
    </r>
  </si>
  <si>
    <r>
      <rPr>
        <sz val="8"/>
        <color rgb="FF000000"/>
        <rFont val="Arial"/>
        <family val="2"/>
      </rPr>
      <t>Interest rates up 50bp</t>
    </r>
  </si>
  <si>
    <r>
      <rPr>
        <sz val="8"/>
        <color rgb="FF000000"/>
        <rFont val="Arial"/>
        <family val="2"/>
      </rPr>
      <t>Equities drop 20%</t>
    </r>
  </si>
  <si>
    <t>Assets under management and Net flow</t>
  </si>
  <si>
    <r>
      <rPr>
        <sz val="8"/>
        <color rgb="FF000000"/>
        <rFont val="Arial"/>
        <family val="2"/>
      </rPr>
      <t>AuM</t>
    </r>
  </si>
  <si>
    <r>
      <rPr>
        <sz val="8"/>
        <color rgb="FF000000"/>
        <rFont val="Arial"/>
        <family val="2"/>
      </rPr>
      <t>Flow</t>
    </r>
  </si>
  <si>
    <t>-2.4</t>
  </si>
  <si>
    <t>4.9</t>
  </si>
  <si>
    <t>7.7</t>
  </si>
  <si>
    <t>4.5</t>
  </si>
  <si>
    <t>3.5</t>
  </si>
  <si>
    <t>-3.2</t>
  </si>
  <si>
    <t>0.5</t>
  </si>
  <si>
    <t>Distribution of Assets under management</t>
  </si>
  <si>
    <r>
      <rPr>
        <b/>
        <sz val="8"/>
        <color rgb="FF000000"/>
        <rFont val="Arial"/>
        <family val="2"/>
      </rPr>
      <t>Retail funds</t>
    </r>
  </si>
  <si>
    <t>Private Banking</t>
  </si>
  <si>
    <t>Life &amp; Pension</t>
  </si>
  <si>
    <t>Institutional sales</t>
  </si>
  <si>
    <r>
      <rPr>
        <b/>
        <sz val="8"/>
        <color rgb="FF000000"/>
        <rFont val="Arial"/>
        <family val="2"/>
      </rPr>
      <t>All products</t>
    </r>
  </si>
  <si>
    <t>4.6</t>
  </si>
  <si>
    <t>5.8</t>
  </si>
  <si>
    <t>6.8</t>
  </si>
  <si>
    <r>
      <rPr>
        <sz val="8"/>
        <color rgb="FF000000"/>
        <rFont val="Arial"/>
        <family val="2"/>
      </rPr>
      <t>International</t>
    </r>
  </si>
  <si>
    <r>
      <rPr>
        <b/>
        <sz val="8"/>
        <color rgb="FF000000"/>
        <rFont val="Arial"/>
        <family val="2"/>
      </rPr>
      <t>All countries</t>
    </r>
  </si>
  <si>
    <t>124.8</t>
  </si>
  <si>
    <t>389.4</t>
  </si>
  <si>
    <t>Net flow</t>
  </si>
  <si>
    <t>Retail funds</t>
  </si>
  <si>
    <t>-1.4</t>
  </si>
  <si>
    <t>0.8</t>
  </si>
  <si>
    <t>0.9</t>
  </si>
  <si>
    <t>-0.2</t>
  </si>
  <si>
    <r>
      <rPr>
        <sz val="8"/>
        <color rgb="FF000000"/>
        <rFont val="Arial"/>
        <family val="2"/>
      </rPr>
      <t>Private Banking</t>
    </r>
  </si>
  <si>
    <t>0.7</t>
  </si>
  <si>
    <t>2.0</t>
  </si>
  <si>
    <t>0.6</t>
  </si>
  <si>
    <t>-0.8</t>
  </si>
  <si>
    <t>-0.1</t>
  </si>
  <si>
    <t>-4.0</t>
  </si>
  <si>
    <t>-1.5</t>
  </si>
  <si>
    <r>
      <rPr>
        <sz val="8"/>
        <color indexed="8"/>
        <rFont val="Arial"/>
        <family val="2"/>
      </rPr>
      <t>Wholesale distribution</t>
    </r>
  </si>
  <si>
    <t>-1.3</t>
  </si>
  <si>
    <t>5.0</t>
  </si>
  <si>
    <t>AuM, internal channels, EURbn</t>
  </si>
  <si>
    <t>AuM, external channels, EURbn</t>
  </si>
  <si>
    <t>AuM, total, EURbn</t>
  </si>
  <si>
    <t>Net inflow, internal channels, EURbn</t>
  </si>
  <si>
    <t>Net Inflow, total, EURbn</t>
  </si>
  <si>
    <t>Asset mix</t>
  </si>
  <si>
    <r>
      <rPr>
        <b/>
        <sz val="8"/>
        <color rgb="FF000000"/>
        <rFont val="Arial"/>
        <family val="2"/>
      </rPr>
      <t>%</t>
    </r>
  </si>
  <si>
    <r>
      <rPr>
        <sz val="8"/>
        <color rgb="FF000000"/>
        <rFont val="Arial"/>
        <family val="2"/>
      </rPr>
      <t>Equities</t>
    </r>
  </si>
  <si>
    <r>
      <rPr>
        <sz val="8"/>
        <color rgb="FF000000"/>
        <rFont val="Arial"/>
        <family val="2"/>
      </rPr>
      <t>Fixed income</t>
    </r>
  </si>
  <si>
    <t>Chg%</t>
  </si>
  <si>
    <r>
      <rPr>
        <b/>
        <sz val="8"/>
        <color rgb="FF000000"/>
        <rFont val="Arial"/>
        <family val="2"/>
      </rPr>
      <t>Total operating income</t>
    </r>
  </si>
  <si>
    <r>
      <rPr>
        <sz val="8"/>
        <color rgb="FF000000"/>
        <rFont val="Arial"/>
        <family val="2"/>
      </rPr>
      <t>Risk Exposure Amount (REA)</t>
    </r>
  </si>
  <si>
    <t>Loans carrying amount to the public, by segment - 6 years</t>
  </si>
  <si>
    <t>Total loans</t>
  </si>
  <si>
    <t>EURbn</t>
  </si>
  <si>
    <t>Corporate</t>
  </si>
  <si>
    <t>Mortgage</t>
  </si>
  <si>
    <t>Consumer</t>
  </si>
  <si>
    <t>Public sector</t>
  </si>
  <si>
    <t>Total excluding reverse repos/securities borrowing</t>
  </si>
  <si>
    <t>Reverse repos/securities borrowing*</t>
  </si>
  <si>
    <t xml:space="preserve">Total </t>
  </si>
  <si>
    <t>Loans carrying amount to the public, by country, segment and industry, Q1 2022</t>
  </si>
  <si>
    <t>Finland</t>
  </si>
  <si>
    <t>Norway</t>
  </si>
  <si>
    <t>Sweden</t>
  </si>
  <si>
    <t>Russia</t>
  </si>
  <si>
    <t>Outside Nordics</t>
  </si>
  <si>
    <t>Financial institutions</t>
  </si>
  <si>
    <t>Agriculture</t>
  </si>
  <si>
    <t xml:space="preserve">     Crops, plantations and hunting</t>
  </si>
  <si>
    <t xml:space="preserve">     Animal husbandry</t>
  </si>
  <si>
    <t xml:space="preserve">     Fishing and aquaculture</t>
  </si>
  <si>
    <t>Natural resources</t>
  </si>
  <si>
    <t xml:space="preserve">     Paper and forest products</t>
  </si>
  <si>
    <t xml:space="preserve">     Mining and supporting activities</t>
  </si>
  <si>
    <t xml:space="preserve">     Oil, gas and offshore</t>
  </si>
  <si>
    <t>Consumer staples</t>
  </si>
  <si>
    <t xml:space="preserve">     Food processing and beverages</t>
  </si>
  <si>
    <t xml:space="preserve">     Household and personal products</t>
  </si>
  <si>
    <t xml:space="preserve">     Healthcare</t>
  </si>
  <si>
    <t>Consumer discretionary and services</t>
  </si>
  <si>
    <t xml:space="preserve">     Consumer durables</t>
  </si>
  <si>
    <t xml:space="preserve">     Media and entertainment</t>
  </si>
  <si>
    <t xml:space="preserve">     Retail trade</t>
  </si>
  <si>
    <t xml:space="preserve">     Air transportation</t>
  </si>
  <si>
    <t xml:space="preserve">     Accomodation and leisure</t>
  </si>
  <si>
    <t xml:space="preserve">     Telecommunication services</t>
  </si>
  <si>
    <t>Industrials</t>
  </si>
  <si>
    <t xml:space="preserve">     Materials</t>
  </si>
  <si>
    <t xml:space="preserve">     Capital goods</t>
  </si>
  <si>
    <t xml:space="preserve">     Commercial and professional services</t>
  </si>
  <si>
    <t xml:space="preserve">     Construction</t>
  </si>
  <si>
    <t xml:space="preserve">     Wholesale trade</t>
  </si>
  <si>
    <t xml:space="preserve">     Land transportation</t>
  </si>
  <si>
    <t xml:space="preserve">     IT services</t>
  </si>
  <si>
    <t>Maritime</t>
  </si>
  <si>
    <t xml:space="preserve">     Ship building</t>
  </si>
  <si>
    <t xml:space="preserve">     Shipping</t>
  </si>
  <si>
    <t xml:space="preserve">     Maritime services</t>
  </si>
  <si>
    <t>Utilities and public service</t>
  </si>
  <si>
    <t xml:space="preserve">     Utilities distribution</t>
  </si>
  <si>
    <t xml:space="preserve">     Power production</t>
  </si>
  <si>
    <t xml:space="preserve">     Public services</t>
  </si>
  <si>
    <t>Real estate</t>
  </si>
  <si>
    <t xml:space="preserve">     Commercial real estate</t>
  </si>
  <si>
    <t xml:space="preserve">     Tenant-owned associations and residential real estate companies</t>
  </si>
  <si>
    <t>Other industries</t>
  </si>
  <si>
    <t>Total Corporate</t>
  </si>
  <si>
    <t xml:space="preserve">   Housing loans</t>
  </si>
  <si>
    <t xml:space="preserve">   Collateralised lending</t>
  </si>
  <si>
    <t xml:space="preserve">   Non-Collateralised lending</t>
  </si>
  <si>
    <t>Household</t>
  </si>
  <si>
    <t>Reversed repos/securities borrowing</t>
  </si>
  <si>
    <t>Lending to the public by country</t>
  </si>
  <si>
    <t xml:space="preserve">    of which fair value</t>
  </si>
  <si>
    <t>Loans related to respectively Russia (EUR 71m) and the Baltics (EUR 138m), legally booked in Sweden are moved from Sweden to Russia and outside Nordics.</t>
  </si>
  <si>
    <t>Loans carrying amount and impairment to the public, by segment and industry, Q1 2022</t>
  </si>
  <si>
    <t>Impaired loans</t>
  </si>
  <si>
    <t>Allowances Stage 1</t>
  </si>
  <si>
    <t>Allowances Stage 2</t>
  </si>
  <si>
    <t>Allowances Stage 3</t>
  </si>
  <si>
    <t>Loans, carrying amount</t>
  </si>
  <si>
    <t>Net loan losses and similar net result (excl. IAC)</t>
  </si>
  <si>
    <t>Impairment rate, gross, bp</t>
  </si>
  <si>
    <t xml:space="preserve">  Allowances</t>
  </si>
  <si>
    <t>Coverage ratio, %</t>
  </si>
  <si>
    <t xml:space="preserve">   Non-collateralised lending</t>
  </si>
  <si>
    <t>Net result on loans at fair value</t>
  </si>
  <si>
    <t>To central banks and credit institutions</t>
  </si>
  <si>
    <t>Impairment rate: Impaired loans (Stage 3) before allowances divided by total loans before allowances. Covering items measured at amortised cost and fair value.</t>
  </si>
  <si>
    <t>Coverage ratio: Allowances for impaired loans (stage 3) divided by impaired loans (stage 3) before allowances. Covering items measured at amortised cost.</t>
  </si>
  <si>
    <t>Net loan loss ratio: Net loan losses (annualised), divided by quarterly closing balance of loans carrying amount to the public (lending). Covering items measured at amortised cost and fair value.</t>
  </si>
  <si>
    <t>Net loan loss and net loan loss ratio are for amortised cost except last lines where both net loan losses and similar result are included.</t>
  </si>
  <si>
    <t>The loan book measured at fair value is included in the distribution of impaired loans, impairment rate and loans, carrying amount. As the loan book measured at fair value is accounted for under IFRS13 and not IFRS9, the net loan losses, net loan loss ratio and allowances are excluding the fair value loan book. Net loan losses and net loan loss ratio including loans held at fair value is shown in a separate line.</t>
  </si>
  <si>
    <t>Impairment  rate, gross bps</t>
  </si>
  <si>
    <t>Loans carrying amount and impairment to the public, by business area, Q1 2022</t>
  </si>
  <si>
    <t>Net loan losses and similar net result (incl. IAC)</t>
  </si>
  <si>
    <t>PeB Denmark</t>
  </si>
  <si>
    <t xml:space="preserve">   Stage 3</t>
  </si>
  <si>
    <t xml:space="preserve">   Stages 1 and 2</t>
  </si>
  <si>
    <t>PeB Finland</t>
  </si>
  <si>
    <t>PeB Norway</t>
  </si>
  <si>
    <t>PeB Sweden</t>
  </si>
  <si>
    <t>PeB Other</t>
  </si>
  <si>
    <t>Personal Banking total</t>
  </si>
  <si>
    <t>Business Banking Denmark</t>
  </si>
  <si>
    <t>Business Banking Finland</t>
  </si>
  <si>
    <t>Business Banking Norway</t>
  </si>
  <si>
    <t>Business Banking Sweden</t>
  </si>
  <si>
    <t>Business Banking Other</t>
  </si>
  <si>
    <t>Business Banking total</t>
  </si>
  <si>
    <t>LC&amp;I Denmark</t>
  </si>
  <si>
    <t>LC&amp;I Finland</t>
  </si>
  <si>
    <t>LC&amp;I Norway</t>
  </si>
  <si>
    <t>LC&amp;I Sweden</t>
  </si>
  <si>
    <t xml:space="preserve">Other  </t>
  </si>
  <si>
    <t>Large Corporates &amp; Institutions total</t>
  </si>
  <si>
    <t>Asset and Wealth Management</t>
  </si>
  <si>
    <t>Of which result on loans held at fair value</t>
  </si>
  <si>
    <t>Net loan losses excluding net result on loans held at fair value</t>
  </si>
  <si>
    <t>Shipping, offshore and oil services - loan portfolio</t>
  </si>
  <si>
    <t>Q318</t>
  </si>
  <si>
    <t>Q218</t>
  </si>
  <si>
    <t>Q118</t>
  </si>
  <si>
    <t>Q417</t>
  </si>
  <si>
    <t>Tankers (crude, product, chemical)</t>
  </si>
  <si>
    <t>Dry Cargo</t>
  </si>
  <si>
    <t>Gas Tankers</t>
  </si>
  <si>
    <t>RoRo Vessels</t>
  </si>
  <si>
    <t>Container Ships</t>
  </si>
  <si>
    <t>Car Carriers</t>
  </si>
  <si>
    <t>Other Shipping</t>
  </si>
  <si>
    <t>Drilling Rigs</t>
  </si>
  <si>
    <t>Supply Vessels</t>
  </si>
  <si>
    <t>Floating Production</t>
  </si>
  <si>
    <t>Oil Services</t>
  </si>
  <si>
    <t>Cruise</t>
  </si>
  <si>
    <t>Ferries</t>
  </si>
  <si>
    <t>Climate-vulnerable sector exposure</t>
  </si>
  <si>
    <t>Oil, gas and offshore</t>
  </si>
  <si>
    <t>Shipping</t>
  </si>
  <si>
    <t>Animal husbandry (agriculture)</t>
  </si>
  <si>
    <t>Fishing and aquaculture (agriculture)</t>
  </si>
  <si>
    <t>Crops, plantation and hunting (agriculture)</t>
  </si>
  <si>
    <t>Air transportation</t>
  </si>
  <si>
    <t>Land transportation</t>
  </si>
  <si>
    <t>Utilities distribution (and waste management)</t>
  </si>
  <si>
    <t>Materials</t>
  </si>
  <si>
    <t>Mining and supporting activities</t>
  </si>
  <si>
    <t>Capital goods</t>
  </si>
  <si>
    <t>Power production</t>
  </si>
  <si>
    <t>Real estate management</t>
  </si>
  <si>
    <t>Paper and forest products</t>
  </si>
  <si>
    <t>Construction</t>
  </si>
  <si>
    <t>Ex REMI</t>
  </si>
  <si>
    <t>Impaired loans (stage 3), by country, segment and industry, Q1 2022</t>
  </si>
  <si>
    <t>Lending to the public by country Total</t>
  </si>
  <si>
    <t>Net loan losses (excluding IAC)</t>
  </si>
  <si>
    <t>Net result on loans held at fair value</t>
  </si>
  <si>
    <t>Impaired loans and individually (Stage 3) and collectively assessed allowances (Stage 1 and 2)</t>
  </si>
  <si>
    <t>Impaired loans gross</t>
  </si>
  <si>
    <t>Allowances for individually assessed impaired loans</t>
  </si>
  <si>
    <t>Impaired loans net</t>
  </si>
  <si>
    <t>Impairment rate (stage 3) gross, basis points</t>
  </si>
  <si>
    <t>Allowances individually assessed / Impaired loans gross (%)</t>
  </si>
  <si>
    <t>Total allowances / Impaired loans gross individually assessed, %</t>
  </si>
  <si>
    <t>Allowances for individually assessed loans (stage 3)</t>
  </si>
  <si>
    <t>Allowances for collectively assessed loans (stages 1 &amp; 2)</t>
  </si>
  <si>
    <t>Total allowances and provisions</t>
  </si>
  <si>
    <t>Total allowances on balance sheet items</t>
  </si>
  <si>
    <t>Interest-bearing securities</t>
  </si>
  <si>
    <t>Provisions for off balance sheet items</t>
  </si>
  <si>
    <t>Household customers</t>
  </si>
  <si>
    <t>Corporate customers</t>
  </si>
  <si>
    <t>6-30 days</t>
  </si>
  <si>
    <t>31-60 days</t>
  </si>
  <si>
    <t>61-90 days</t>
  </si>
  <si>
    <t>&gt;90 days</t>
  </si>
  <si>
    <t>Past due loans %</t>
  </si>
  <si>
    <t>Rating distribution</t>
  </si>
  <si>
    <t>Corporate rating distribution</t>
  </si>
  <si>
    <t>Corporate rating migration</t>
  </si>
  <si>
    <t>Loan-to-value distribution</t>
  </si>
  <si>
    <t>Cover pools, covered bonds</t>
  </si>
  <si>
    <t>Nordea Mortgage Bank cover pool (Finland)</t>
  </si>
  <si>
    <t>Mortgage loans EURbn*</t>
  </si>
  <si>
    <t>%</t>
  </si>
  <si>
    <t>˂40%</t>
  </si>
  <si>
    <t>40-50%</t>
  </si>
  <si>
    <t>50-60%</t>
  </si>
  <si>
    <t>60-70%</t>
  </si>
  <si>
    <t>70-100%</t>
  </si>
  <si>
    <t>Nordea Eiendomskreditt cover pool (Norway)</t>
  </si>
  <si>
    <t>Mortgage loans EURbn**</t>
  </si>
  <si>
    <t>70-80%</t>
  </si>
  <si>
    <t>80-90%</t>
  </si>
  <si>
    <t>0.0</t>
  </si>
  <si>
    <t>˃90%</t>
  </si>
  <si>
    <t>Nordea Hypotek cover pool (Sweden)</t>
  </si>
  <si>
    <t>Nordea Kredit Capital Centre 2 cover pool (Denmark)</t>
  </si>
  <si>
    <t>Mortgage loans EURbn***</t>
  </si>
  <si>
    <t>˂20%</t>
  </si>
  <si>
    <t>20-40%</t>
  </si>
  <si>
    <t>40-60%</t>
  </si>
  <si>
    <t>90-100%</t>
  </si>
  <si>
    <r>
      <rPr>
        <sz val="8"/>
        <color theme="1"/>
        <rFont val="Calibri"/>
        <family val="2"/>
      </rPr>
      <t>˃100</t>
    </r>
    <r>
      <rPr>
        <sz val="8"/>
        <color theme="1"/>
        <rFont val="Arial"/>
        <family val="2"/>
      </rPr>
      <t>%</t>
    </r>
  </si>
  <si>
    <t>*LTV unindexed distribution in ranges where a single loan can exist in multiple buckets, with continuous distribution</t>
  </si>
  <si>
    <t>**LTV unindexed distribution where a loan is reported in the highest bucket</t>
  </si>
  <si>
    <t>***LTV current property value distribution where a single loan can exist in multiple buckets, with continuous distribution</t>
  </si>
  <si>
    <t>Balance sheet equity</t>
  </si>
  <si>
    <t>Valuation adjustment for non-CRR companies</t>
  </si>
  <si>
    <t>Other adjustments</t>
  </si>
  <si>
    <t>Sub-total</t>
  </si>
  <si>
    <t>Part of interim or year-end profit not eligible</t>
  </si>
  <si>
    <t>Goodwill</t>
  </si>
  <si>
    <t>Other intangibles assets</t>
  </si>
  <si>
    <t xml:space="preserve">IRB provisions shortfall </t>
  </si>
  <si>
    <t>Pensions assets in excess of related liabilities</t>
  </si>
  <si>
    <t>Other deductions</t>
  </si>
  <si>
    <t>Common Equity Tier 1</t>
  </si>
  <si>
    <t>Common Equity Tier 1 ratio</t>
  </si>
  <si>
    <t>Hybrid capital loans</t>
  </si>
  <si>
    <t>Deductions for investments in insurance companies (50%)</t>
  </si>
  <si>
    <t>Tier 1 capital</t>
  </si>
  <si>
    <t>Tier 1 ratio</t>
  </si>
  <si>
    <t>Tier 2 capital</t>
  </si>
  <si>
    <t xml:space="preserve"> - of which perpetual subordinated loans</t>
  </si>
  <si>
    <t>Deductions for investments in insurance companies</t>
  </si>
  <si>
    <t>Total Own funds</t>
  </si>
  <si>
    <t>Total Capital ratio</t>
  </si>
  <si>
    <t>Total REA</t>
  </si>
  <si>
    <t>and corresponding to a payout ratio of Banking Group profit:</t>
  </si>
  <si>
    <t>Capital ratios (Banking Group)</t>
  </si>
  <si>
    <t>Percentage</t>
  </si>
  <si>
    <t>Common Equity Tier 1 capital ratio, including profit</t>
  </si>
  <si>
    <t>Tier 1 ratio, including profit</t>
  </si>
  <si>
    <t>Total Capital ratio, including profit</t>
  </si>
  <si>
    <t>Common Equity Tier 1 capital ratio, excluding profit</t>
  </si>
  <si>
    <t>Tier 1 ratio, excluding profit</t>
  </si>
  <si>
    <t>Total Capital ratio, excluding profit</t>
  </si>
  <si>
    <t>Leverage ratio</t>
  </si>
  <si>
    <t>Tier 1 capital, including profit, EURm</t>
  </si>
  <si>
    <t>Leverage ratio, including profit, percentage</t>
  </si>
  <si>
    <t>Tier 1 capital, excluding profit EURm</t>
  </si>
  <si>
    <t>Leverage ratio, excluding profit, percentage</t>
  </si>
  <si>
    <t>Financial conglomerates Own funds, EURm</t>
  </si>
  <si>
    <t>The Own funds requirement of the financial conglomerate, EURm</t>
  </si>
  <si>
    <t>Capital adequacy of the financial conglomerate (Own funds surplus/deficit), EURm</t>
  </si>
  <si>
    <t>Financial conglomerates capital adequacy ratio, %</t>
  </si>
  <si>
    <t>Credit risk</t>
  </si>
  <si>
    <t>IRB</t>
  </si>
  <si>
    <t xml:space="preserve"> - sovereign</t>
  </si>
  <si>
    <t xml:space="preserve"> - corporate</t>
  </si>
  <si>
    <t xml:space="preserve">  - advanced</t>
  </si>
  <si>
    <t xml:space="preserve">  - foundation</t>
  </si>
  <si>
    <t xml:space="preserve"> - institutions</t>
  </si>
  <si>
    <t xml:space="preserve"> - retail</t>
  </si>
  <si>
    <t xml:space="preserve"> - items representing securitisation positions</t>
  </si>
  <si>
    <t xml:space="preserve"> - other</t>
  </si>
  <si>
    <t>Standardised</t>
  </si>
  <si>
    <t>Credit Valuation Adjustment Risk</t>
  </si>
  <si>
    <t>Market risk</t>
  </si>
  <si>
    <t xml:space="preserve"> - trading book, Internal Approach</t>
  </si>
  <si>
    <t xml:space="preserve"> - trading book, Standardised Approach</t>
  </si>
  <si>
    <t xml:space="preserve"> - banking book, Standardised Approach</t>
  </si>
  <si>
    <t>Settlement Risk</t>
  </si>
  <si>
    <t>0</t>
  </si>
  <si>
    <t>Operational risk</t>
  </si>
  <si>
    <t>Additional risk exposure amount related to Finnish RW floor due to Article 458 CRR</t>
  </si>
  <si>
    <t>Additional risk exposure amount related to Swedish RW floor due to Article 458 CRR</t>
  </si>
  <si>
    <t>Additional risk exposure amount due to Article 3 CRR</t>
  </si>
  <si>
    <t>Risk-weight breakdown, % (Banking Group)</t>
  </si>
  <si>
    <t>Asset class</t>
  </si>
  <si>
    <t>Institutions</t>
  </si>
  <si>
    <t>Corporate total</t>
  </si>
  <si>
    <t>Corporate - Large Corporates &amp; Institutions</t>
  </si>
  <si>
    <t xml:space="preserve">Corporate - Business Banking and Personal Banking </t>
  </si>
  <si>
    <t>Retail mortgages</t>
  </si>
  <si>
    <t>Minimum capital requirement and REA (Banking Group)</t>
  </si>
  <si>
    <t>End Q421</t>
  </si>
  <si>
    <t>Min. capital requirement</t>
  </si>
  <si>
    <t>REA</t>
  </si>
  <si>
    <t xml:space="preserve">Credit risk </t>
  </si>
  <si>
    <t xml:space="preserve"> - of which counterparty credit risk</t>
  </si>
  <si>
    <t xml:space="preserve">IRB </t>
  </si>
  <si>
    <t xml:space="preserve">     - advanced</t>
  </si>
  <si>
    <t xml:space="preserve">     - foundation</t>
  </si>
  <si>
    <t>- central governments or central banks</t>
  </si>
  <si>
    <t xml:space="preserve"> - regional governments or local authorities</t>
  </si>
  <si>
    <t xml:space="preserve"> - public sector entities</t>
  </si>
  <si>
    <t>- multilateral development banks</t>
  </si>
  <si>
    <t>- international organisations</t>
  </si>
  <si>
    <t>- institutions</t>
  </si>
  <si>
    <t>- corporate</t>
  </si>
  <si>
    <t>- retail</t>
  </si>
  <si>
    <t>- secured by mortgages on immovable property</t>
  </si>
  <si>
    <t>- in default</t>
  </si>
  <si>
    <t>- associated with particularly high risk</t>
  </si>
  <si>
    <t>- covered bonds</t>
  </si>
  <si>
    <t>- institutions and corporates with a short-term credit assessment</t>
  </si>
  <si>
    <t>- collective investments undertakings (CIU)</t>
  </si>
  <si>
    <t>- equity</t>
  </si>
  <si>
    <t>- other items</t>
  </si>
  <si>
    <t>Credit Valuation Adjustment risk</t>
  </si>
  <si>
    <t xml:space="preserve">Settlement Risk </t>
  </si>
  <si>
    <t xml:space="preserve">Standardised </t>
  </si>
  <si>
    <r>
      <t>Capital requirements for market risk (Banking Group)</t>
    </r>
    <r>
      <rPr>
        <b/>
        <vertAlign val="superscript"/>
        <sz val="12"/>
        <color rgb="FF0000A0"/>
        <rFont val="Arial"/>
        <family val="2"/>
      </rPr>
      <t>1</t>
    </r>
  </si>
  <si>
    <t>Trading book</t>
  </si>
  <si>
    <t>Banking book</t>
  </si>
  <si>
    <t>Capital requirement</t>
  </si>
  <si>
    <t>Total VaR (IA)</t>
  </si>
  <si>
    <t>Interest rate risk</t>
  </si>
  <si>
    <t>Equity risk</t>
  </si>
  <si>
    <t>Credit spread risk</t>
  </si>
  <si>
    <t>Foreign exchange risk</t>
  </si>
  <si>
    <t>Inflation risk</t>
  </si>
  <si>
    <t>Diversification effect</t>
  </si>
  <si>
    <t>Total Stressed VaR (IA)</t>
  </si>
  <si>
    <t>Incremental Risk Charge (IA)</t>
  </si>
  <si>
    <t>Comprehensive Risk Charge (IA)</t>
  </si>
  <si>
    <t>Equity Event Risk (IA)</t>
  </si>
  <si>
    <t>Standardised Approach</t>
  </si>
  <si>
    <t>Commodity Risk</t>
  </si>
  <si>
    <t>Summary of items included in own funds including result (Banking Group)</t>
  </si>
  <si>
    <t xml:space="preserve">These figures are according to part 8 of CRR
</t>
  </si>
  <si>
    <t>Calculation of own funds</t>
  </si>
  <si>
    <t>Equity in the consolidated situation</t>
  </si>
  <si>
    <t>Profit of the period</t>
  </si>
  <si>
    <t>Proposed/actual dividend</t>
  </si>
  <si>
    <t>Common Equity Tier 1 capital before regulatory adjustments</t>
  </si>
  <si>
    <t>Deferred tax assets</t>
  </si>
  <si>
    <t>Intangible assets</t>
  </si>
  <si>
    <t>IRB provisions shortfall (-)</t>
  </si>
  <si>
    <t>Pension assets in excess of related liabilities</t>
  </si>
  <si>
    <t>Total regulatory adjustments to Common Equity Tier 1 capital</t>
  </si>
  <si>
    <t>Common Equity Tier 1 capital (net after deduction)</t>
  </si>
  <si>
    <t>Additional Tier 1 capital before regulatory adjustments</t>
  </si>
  <si>
    <t>Total regulatory adjustments to Additional Tier 1 capital</t>
  </si>
  <si>
    <t>Additional Tier 1 capital</t>
  </si>
  <si>
    <t>Tier 1 capital (net after deduction)</t>
  </si>
  <si>
    <t>Tier 2 capital before regulatory adjustments</t>
  </si>
  <si>
    <t>IRB provisions excess (+)</t>
  </si>
  <si>
    <t>Other items, net</t>
  </si>
  <si>
    <t>Total regulatory adjustments to Tier 2 capital</t>
  </si>
  <si>
    <t>Own funds (net after deduction)</t>
  </si>
  <si>
    <r>
      <rPr>
        <vertAlign val="superscript"/>
        <sz val="7"/>
        <rFont val="Arial"/>
        <family val="2"/>
      </rPr>
      <t>1</t>
    </r>
    <r>
      <rPr>
        <sz val="7"/>
        <rFont val="Arial"/>
        <family val="2"/>
      </rPr>
      <t xml:space="preserve"> Other items, net, based on profit inclusion</t>
    </r>
  </si>
  <si>
    <t>Common Equity Tier 1 capital</t>
  </si>
  <si>
    <t>Total Own Funds</t>
  </si>
  <si>
    <t>Minimum Capital Requirement &amp; Capital Buffers (Banking Group)</t>
  </si>
  <si>
    <t>Capital Buffers</t>
  </si>
  <si>
    <t>Pillar 2 Requirement</t>
  </si>
  <si>
    <t>CCoB</t>
  </si>
  <si>
    <t>CCyB</t>
  </si>
  <si>
    <t>O-SII</t>
  </si>
  <si>
    <t>SRB</t>
  </si>
  <si>
    <r>
      <t>Capital Buffers total</t>
    </r>
    <r>
      <rPr>
        <b/>
        <vertAlign val="superscript"/>
        <sz val="8"/>
        <color theme="1" tint="4.9989318521683403E-2"/>
        <rFont val="Arial"/>
        <family val="2"/>
      </rPr>
      <t>1</t>
    </r>
  </si>
  <si>
    <t>Own funds</t>
  </si>
  <si>
    <t>Common Equity Tier 1 available to meet Capital Buffers</t>
  </si>
  <si>
    <t>Percentage points of REA</t>
  </si>
  <si>
    <t>Common Equity Tier 1 capital, including profit</t>
  </si>
  <si>
    <t>Common Equity Tier 1 capital, excluding profit</t>
  </si>
  <si>
    <t>Additional information on exposures for which internal models are used (Banking Group)</t>
  </si>
  <si>
    <t>On-balance exposure, EURm</t>
  </si>
  <si>
    <t>Off-balance exposure, EURm</t>
  </si>
  <si>
    <r>
      <t>Exposure value (EAD), EURm</t>
    </r>
    <r>
      <rPr>
        <b/>
        <sz val="8"/>
        <rFont val="Calibri"/>
        <family val="2"/>
      </rPr>
      <t>¹</t>
    </r>
  </si>
  <si>
    <t>of which EAD for off-balance, EURm</t>
  </si>
  <si>
    <t>Exposure-weighted average risk weight</t>
  </si>
  <si>
    <t>Corporate, foundation IRB:</t>
  </si>
  <si>
    <t>of which</t>
  </si>
  <si>
    <t>- rating grades 6</t>
  </si>
  <si>
    <t>- rating grades 5</t>
  </si>
  <si>
    <t>- rating grades 4</t>
  </si>
  <si>
    <t>- rating grades 3</t>
  </si>
  <si>
    <t>- rating grades 2</t>
  </si>
  <si>
    <t>- rating grades 1</t>
  </si>
  <si>
    <t>- unrated</t>
  </si>
  <si>
    <t>- defaulted</t>
  </si>
  <si>
    <t>Corporate, advanced IRB:</t>
  </si>
  <si>
    <t>Institutions, foundation IRB:</t>
  </si>
  <si>
    <t>Retail, of which secured by real estate:</t>
  </si>
  <si>
    <t>- scoring grades A</t>
  </si>
  <si>
    <t>- scoring grades B</t>
  </si>
  <si>
    <t>- scoring grades C</t>
  </si>
  <si>
    <t>- scoring grades D</t>
  </si>
  <si>
    <t>- scoring grades E</t>
  </si>
  <si>
    <t>- scoring grades F</t>
  </si>
  <si>
    <t>- not scored</t>
  </si>
  <si>
    <t>Retail, of which other retail:</t>
  </si>
  <si>
    <t>Other non credit-obligation assets:</t>
  </si>
  <si>
    <t>Contribution to REA by country (Banking Group)</t>
  </si>
  <si>
    <t>Nordea Hypotek AB</t>
  </si>
  <si>
    <t>Nordea Mortgage Bank</t>
  </si>
  <si>
    <t>Baltics</t>
  </si>
  <si>
    <t>Outside Nordic</t>
  </si>
  <si>
    <t>Short-term funding</t>
  </si>
  <si>
    <t>Diversification of Short-term funding programs</t>
  </si>
  <si>
    <t>Short-term funding programs - weighted average original maturity of total issuance</t>
  </si>
  <si>
    <t>Total outstanding short-term issuance</t>
  </si>
  <si>
    <t>Liquidity buffer composition</t>
  </si>
  <si>
    <t>Assets and liabilities in foreign currency</t>
  </si>
  <si>
    <t>Maturity analysis for assets and liabilities in currencies</t>
  </si>
  <si>
    <t>Liquidity Coverage Ratio Subcomponents (EBA LCR Delegated act)</t>
  </si>
  <si>
    <t>According to Nordea definition</t>
  </si>
  <si>
    <t>Combined</t>
  </si>
  <si>
    <t>USD</t>
  </si>
  <si>
    <t>EUR</t>
  </si>
  <si>
    <t>&lt;1 month</t>
  </si>
  <si>
    <t>1-3 months</t>
  </si>
  <si>
    <t>3-12 months</t>
  </si>
  <si>
    <t>Not specified</t>
  </si>
  <si>
    <t>SEK</t>
  </si>
  <si>
    <t>NOK</t>
  </si>
  <si>
    <t>Unweighted value</t>
  </si>
  <si>
    <t>Weighted value</t>
  </si>
  <si>
    <t>DKK</t>
  </si>
  <si>
    <t xml:space="preserve">Cash balances with central banks </t>
  </si>
  <si>
    <t>Loans to the public</t>
  </si>
  <si>
    <t>Currency distribution, market value in EURbn</t>
  </si>
  <si>
    <t>Loans to credit institutions</t>
  </si>
  <si>
    <t>Total high-quality liquid assets (HQLA)</t>
  </si>
  <si>
    <t>Sum</t>
  </si>
  <si>
    <t>Interest-bearing securities including Treasury bills</t>
  </si>
  <si>
    <t xml:space="preserve">   Liquid assets level 1</t>
  </si>
  <si>
    <t>Level 1 Assets*</t>
  </si>
  <si>
    <t>Interest-bearing securities incl. Treasury bills</t>
  </si>
  <si>
    <t>Derivatives</t>
  </si>
  <si>
    <t xml:space="preserve">   Liquid assets level 2</t>
  </si>
  <si>
    <t xml:space="preserve">    Cash and balances with central banks</t>
  </si>
  <si>
    <t>Total assets</t>
  </si>
  <si>
    <t xml:space="preserve">   Cap on level 2</t>
  </si>
  <si>
    <t xml:space="preserve">    Securities issued or guaranteed by sovereigns, central banks or multilateral development banks</t>
  </si>
  <si>
    <t>Other assets</t>
  </si>
  <si>
    <t>Deposits and borrowings from public</t>
  </si>
  <si>
    <t xml:space="preserve">    Securities issued or guaranteed by municipalities or other public sector entities</t>
  </si>
  <si>
    <t>Deposits by credit institutions</t>
  </si>
  <si>
    <t>Total cash outflows</t>
  </si>
  <si>
    <t xml:space="preserve">    Covered bonds</t>
  </si>
  <si>
    <t>Issued CDs where orig mat &lt;1yr</t>
  </si>
  <si>
    <t xml:space="preserve">   Retail deposits &amp; deposits from small</t>
  </si>
  <si>
    <t>Level 2 Assets*</t>
  </si>
  <si>
    <t>Issued CPs where orig mat &lt;1yr</t>
  </si>
  <si>
    <t xml:space="preserve">   business customers</t>
  </si>
  <si>
    <t>Issued CDs &amp; CPs where orig mat &gt;1yr</t>
  </si>
  <si>
    <t xml:space="preserve">   Unsecured wholesale funding</t>
  </si>
  <si>
    <t xml:space="preserve">    Other level 2 assets</t>
  </si>
  <si>
    <t>Debt securities in issue</t>
  </si>
  <si>
    <t>Issued covered bonds</t>
  </si>
  <si>
    <t xml:space="preserve">   Secured wholesale funding</t>
  </si>
  <si>
    <t>Total (according to Nordea definition)</t>
  </si>
  <si>
    <t xml:space="preserve"> - of which CDs with original maturity less than 1 year</t>
  </si>
  <si>
    <t>Issued other bonds</t>
  </si>
  <si>
    <t xml:space="preserve">   Additional requirements</t>
  </si>
  <si>
    <t xml:space="preserve"> - of which CPs with original maturity less than 1 year</t>
  </si>
  <si>
    <t>Subordinated liabilities</t>
  </si>
  <si>
    <t xml:space="preserve">   Other funding obligations</t>
  </si>
  <si>
    <t xml:space="preserve">    Balances with other banks</t>
  </si>
  <si>
    <t xml:space="preserve"> - of which CDs &amp; CPs with original maturity over 1 year</t>
  </si>
  <si>
    <t xml:space="preserve">    Covered bonds issued by the own bank or related unit</t>
  </si>
  <si>
    <t xml:space="preserve"> - of which covered bonds</t>
  </si>
  <si>
    <t>Total cash inflows</t>
  </si>
  <si>
    <t xml:space="preserve">    All other securities**</t>
  </si>
  <si>
    <t xml:space="preserve"> - of which other bonds</t>
  </si>
  <si>
    <t>Total liabilities and equity</t>
  </si>
  <si>
    <t xml:space="preserve">   Secured lending (e.g. reverse repos)</t>
  </si>
  <si>
    <t>Derivatives, net inflows/outflows</t>
  </si>
  <si>
    <t xml:space="preserve">   Inflows from fully performing exposures</t>
  </si>
  <si>
    <t>Total (including other liquid assets)</t>
  </si>
  <si>
    <t xml:space="preserve">   Other cash inflows</t>
  </si>
  <si>
    <t>*Level 1 and Level 2 assets according to EBA LCR Delegated Act</t>
  </si>
  <si>
    <t>**All other unencumbered securities held by Treasury</t>
  </si>
  <si>
    <t>Liquidity coverage ratio (%)</t>
  </si>
  <si>
    <t>Position not reported/distributed on the balance sheet</t>
  </si>
  <si>
    <t>Net position, currencies</t>
  </si>
  <si>
    <t>Liquidity buffer - Nordea Group</t>
  </si>
  <si>
    <t>Maturity analysis for assets and liabilities</t>
  </si>
  <si>
    <t>Level 1 Assets</t>
  </si>
  <si>
    <t xml:space="preserve"> - of which repos</t>
  </si>
  <si>
    <t>Level 2 Assets</t>
  </si>
  <si>
    <t xml:space="preserve">    All other securities</t>
  </si>
  <si>
    <t>Other liabilities</t>
  </si>
  <si>
    <t>Country</t>
  </si>
  <si>
    <t>Gross domestic product growth</t>
  </si>
  <si>
    <t>-2.1</t>
  </si>
  <si>
    <t>4.7</t>
  </si>
  <si>
    <t>2.0 (F)</t>
  </si>
  <si>
    <t>3.0 (F)</t>
  </si>
  <si>
    <t>-2.3</t>
  </si>
  <si>
    <t>4.2</t>
  </si>
  <si>
    <t>1.9 (F)</t>
  </si>
  <si>
    <t>Inflation</t>
  </si>
  <si>
    <t>2.2</t>
  </si>
  <si>
    <t>2.7 (F)</t>
  </si>
  <si>
    <t>1.7 (F)</t>
  </si>
  <si>
    <t>3.1</t>
  </si>
  <si>
    <t>Private consumption growth</t>
  </si>
  <si>
    <t>-4.7</t>
  </si>
  <si>
    <t>3.1 (F)</t>
  </si>
  <si>
    <t>-6.6</t>
  </si>
  <si>
    <t>4.7 (F)</t>
  </si>
  <si>
    <t>Unemployment</t>
  </si>
  <si>
    <t>7.6</t>
  </si>
  <si>
    <t>6.3 (F)</t>
  </si>
  <si>
    <t>7.0</t>
  </si>
  <si>
    <t>6.8 (F)</t>
  </si>
  <si>
    <t>Nordic household debt to disposable income developments, 2002-2021</t>
  </si>
  <si>
    <t>Household savings</t>
  </si>
  <si>
    <t>Additional information can be found at: www.nordea.com/IR</t>
  </si>
  <si>
    <t>For further information, please contact:</t>
  </si>
  <si>
    <t>+45 615 011 92</t>
  </si>
  <si>
    <t>+358 405 759 178</t>
  </si>
  <si>
    <t>matti.ahokas@nordea.com</t>
  </si>
  <si>
    <t>+46 73 866 17 24</t>
  </si>
  <si>
    <t>randie.atto@nordea.com</t>
  </si>
  <si>
    <t>+46 768 249218</t>
  </si>
  <si>
    <t>maria.caneman@nordea.com</t>
  </si>
  <si>
    <t>+358 44 2066094</t>
  </si>
  <si>
    <t>elisa.forsman@nordea.com</t>
  </si>
  <si>
    <t>+358 9 5300 6435</t>
  </si>
  <si>
    <t>juho-pekka.jaaskelainen@nordea.com</t>
  </si>
  <si>
    <t>+46 721 415 150</t>
  </si>
  <si>
    <t>axel.malgerud@nordea.com</t>
  </si>
  <si>
    <t>+358 9 5300 7058</t>
  </si>
  <si>
    <t>ilkka.ottoila@nordea.com</t>
  </si>
  <si>
    <t>Investor Relations Nordea, e-mail</t>
  </si>
  <si>
    <t>investor-relations@nordea.com</t>
  </si>
  <si>
    <t>Financial calendar 2022</t>
  </si>
  <si>
    <t>Silent period</t>
  </si>
  <si>
    <t>07 Oct - 19 Oct 2022</t>
  </si>
  <si>
    <t>End Q122</t>
  </si>
  <si>
    <t>Exposure value (EAD), EURm¹</t>
  </si>
  <si>
    <r>
      <rPr>
        <vertAlign val="superscript"/>
        <sz val="7"/>
        <rFont val="Arial"/>
        <family val="2"/>
      </rPr>
      <t>1</t>
    </r>
    <r>
      <rPr>
        <sz val="7"/>
        <rFont val="Arial"/>
        <family val="2"/>
      </rPr>
      <t xml:space="preserve"> Only the maximum of the SRB and SII is used in the calculation of the total capital buffers.</t>
    </r>
  </si>
  <si>
    <r>
      <rPr>
        <vertAlign val="superscript"/>
        <sz val="7"/>
        <rFont val="Arial"/>
        <family val="2"/>
      </rPr>
      <t>1</t>
    </r>
    <r>
      <rPr>
        <sz val="7"/>
        <rFont val="Arial"/>
        <family val="2"/>
      </rPr>
      <t xml:space="preserve"> Includes EAD for on-balance, off-balance, derivatives and securities financing.</t>
    </r>
  </si>
  <si>
    <t>Nordea does not have the following IRB exposure classes: equity exposures, central governments and central banks, qualifying revolving retail.</t>
  </si>
  <si>
    <t>Issued SP bonds</t>
  </si>
  <si>
    <t>Issued SNP bond</t>
  </si>
  <si>
    <t xml:space="preserve"> - of which SP bonds</t>
  </si>
  <si>
    <t xml:space="preserve"> - of which SNP bonds</t>
  </si>
  <si>
    <t xml:space="preserve">   Limit on inflows</t>
  </si>
  <si>
    <t>Industry distribution within the corporate portfolio as of Q1 2022 is restated to better reflect Nordea’s credit risk, using internal credit risk assessed NACE codes. rather than publicly available NACE codes</t>
  </si>
  <si>
    <r>
      <t>Cost-to-income ratio, %  - excl. items affecting comparability</t>
    </r>
    <r>
      <rPr>
        <vertAlign val="superscript"/>
        <sz val="8"/>
        <rFont val="Arial"/>
        <family val="2"/>
      </rPr>
      <t>1</t>
    </r>
  </si>
  <si>
    <r>
      <t>Loan loss ratio including loans held at fair value, excl. items affecting comparability, bp</t>
    </r>
    <r>
      <rPr>
        <vertAlign val="superscript"/>
        <sz val="8"/>
        <rFont val="Arial"/>
        <family val="2"/>
      </rPr>
      <t>1</t>
    </r>
  </si>
  <si>
    <t>Industry distribution within the corporate portfolio as of Q1 2022 is restated to better reflect Nordea’s credit risk, using internal credit risk assessed NACE codes rather than publicly available NACE codes.</t>
  </si>
  <si>
    <t xml:space="preserve"> - Asset Management</t>
  </si>
  <si>
    <t xml:space="preserve"> - Assets under management</t>
  </si>
  <si>
    <t>Net inflow, external channels, EURbn</t>
  </si>
  <si>
    <r>
      <rPr>
        <vertAlign val="superscript"/>
        <sz val="7"/>
        <color rgb="FF000000"/>
        <rFont val="Arial"/>
        <family val="2"/>
      </rPr>
      <t>1</t>
    </r>
    <r>
      <rPr>
        <sz val="7"/>
        <color rgb="FF000000"/>
        <rFont val="Arial"/>
        <family val="2"/>
      </rPr>
      <t xml:space="preserve"> Excluding items affecting comparability.</t>
    </r>
  </si>
  <si>
    <t>11.8</t>
  </si>
  <si>
    <t>11.9</t>
  </si>
  <si>
    <t>8.9</t>
  </si>
  <si>
    <t>10.6</t>
  </si>
  <si>
    <t>11.1</t>
  </si>
  <si>
    <t>9.9</t>
  </si>
  <si>
    <t>-4.4</t>
  </si>
  <si>
    <t>5.5</t>
  </si>
  <si>
    <t>8.2</t>
  </si>
  <si>
    <t>0.22</t>
  </si>
  <si>
    <t>9.38</t>
  </si>
  <si>
    <t>0.26</t>
  </si>
  <si>
    <t>10.79</t>
  </si>
  <si>
    <t>0.25</t>
  </si>
  <si>
    <t>11.24</t>
  </si>
  <si>
    <t>9.06</t>
  </si>
  <si>
    <t>8.79</t>
  </si>
  <si>
    <t>0.19</t>
  </si>
  <si>
    <t>8.41</t>
  </si>
  <si>
    <t>8.53</t>
  </si>
  <si>
    <t>0.18</t>
  </si>
  <si>
    <t>6.67</t>
  </si>
  <si>
    <t>8.35</t>
  </si>
  <si>
    <t>0.21</t>
  </si>
  <si>
    <t>6.49</t>
  </si>
  <si>
    <t>8.06</t>
  </si>
  <si>
    <t>0.06</t>
  </si>
  <si>
    <t>6.15</t>
  </si>
  <si>
    <t>7.86</t>
  </si>
  <si>
    <t>0.11</t>
  </si>
  <si>
    <t>5.13</t>
  </si>
  <si>
    <t>7.79</t>
  </si>
  <si>
    <t>7.24</t>
  </si>
  <si>
    <t>-0.08</t>
  </si>
  <si>
    <t>6.5</t>
  </si>
  <si>
    <t>7.55</t>
  </si>
  <si>
    <t>0.17</t>
  </si>
  <si>
    <t>6.39</t>
  </si>
  <si>
    <t>8.15</t>
  </si>
  <si>
    <t>8.04</t>
  </si>
  <si>
    <t>18.9</t>
  </si>
  <si>
    <t>152.6</t>
  </si>
  <si>
    <t>17.2</t>
  </si>
  <si>
    <t>16.4</t>
  </si>
  <si>
    <t>21.3</t>
  </si>
  <si>
    <t>152.2</t>
  </si>
  <si>
    <t>23.2</t>
  </si>
  <si>
    <t>17.7</t>
  </si>
  <si>
    <t>17.5</t>
  </si>
  <si>
    <t>19.2</t>
  </si>
  <si>
    <t>23.4</t>
  </si>
  <si>
    <t>13.6</t>
  </si>
  <si>
    <t>15.8</t>
  </si>
  <si>
    <t>17.1</t>
  </si>
  <si>
    <t>18.7</t>
  </si>
  <si>
    <t>20.5</t>
  </si>
  <si>
    <t>155.4</t>
  </si>
  <si>
    <t>11.5</t>
  </si>
  <si>
    <t>18.2</t>
  </si>
  <si>
    <t>23.7</t>
  </si>
  <si>
    <t>13.9</t>
  </si>
  <si>
    <t>13.2</t>
  </si>
  <si>
    <t>154.6</t>
  </si>
  <si>
    <t>24.2</t>
  </si>
  <si>
    <t>17.8</t>
  </si>
  <si>
    <t>20.2</t>
  </si>
  <si>
    <t>152.1</t>
  </si>
  <si>
    <t>7.2</t>
  </si>
  <si>
    <t>16.3</t>
  </si>
  <si>
    <t>18.3</t>
  </si>
  <si>
    <t>20.8</t>
  </si>
  <si>
    <t>150.2</t>
  </si>
  <si>
    <t>17.4</t>
  </si>
  <si>
    <t>156.3</t>
  </si>
  <si>
    <t>14.8</t>
  </si>
  <si>
    <t>159.7</t>
  </si>
  <si>
    <t>27.8</t>
  </si>
  <si>
    <t>28.2</t>
  </si>
  <si>
    <t>8.1</t>
  </si>
  <si>
    <t>26.6</t>
  </si>
  <si>
    <t>15.1</t>
  </si>
  <si>
    <t>19.1</t>
  </si>
  <si>
    <t>21.2</t>
  </si>
  <si>
    <t>151.9</t>
  </si>
  <si>
    <t>16.6</t>
  </si>
  <si>
    <t>0.95</t>
  </si>
  <si>
    <t>0.55</t>
  </si>
  <si>
    <t>0.38</t>
  </si>
  <si>
    <t>0.76</t>
  </si>
  <si>
    <t>0.75</t>
  </si>
  <si>
    <t>10.09</t>
  </si>
  <si>
    <t>0.93</t>
  </si>
  <si>
    <t>0.91</t>
  </si>
  <si>
    <t>10.15</t>
  </si>
  <si>
    <t>0.83</t>
  </si>
  <si>
    <t>9.68</t>
  </si>
  <si>
    <t>0.77</t>
  </si>
  <si>
    <t>9.78</t>
  </si>
  <si>
    <t>8.21</t>
  </si>
  <si>
    <t>11.2</t>
  </si>
  <si>
    <t>9.5</t>
  </si>
  <si>
    <t>25.2</t>
  </si>
  <si>
    <t>24.7</t>
  </si>
  <si>
    <t>26.7</t>
  </si>
  <si>
    <t>0.68</t>
  </si>
  <si>
    <t>411.3</t>
  </si>
  <si>
    <t>324.1</t>
  </si>
  <si>
    <t>280.1</t>
  </si>
  <si>
    <t>330.4</t>
  </si>
  <si>
    <t>322.7</t>
  </si>
  <si>
    <t>288.2</t>
  </si>
  <si>
    <t>262.2</t>
  </si>
  <si>
    <t>232.1</t>
  </si>
  <si>
    <t>351.4</t>
  </si>
  <si>
    <t>392.9</t>
  </si>
  <si>
    <t>309.8</t>
  </si>
  <si>
    <t>324.7</t>
  </si>
  <si>
    <t>314.3</t>
  </si>
  <si>
    <t>306.9</t>
  </si>
  <si>
    <t>300.5</t>
  </si>
  <si>
    <t>384.2</t>
  </si>
  <si>
    <t>368.9</t>
  </si>
  <si>
    <t>324.5</t>
  </si>
  <si>
    <t>279.0</t>
  </si>
  <si>
    <t>17.0</t>
  </si>
  <si>
    <t>18.0</t>
  </si>
  <si>
    <t>20.0</t>
  </si>
  <si>
    <t>154.0</t>
  </si>
  <si>
    <r>
      <t>Whereof ESG</t>
    </r>
    <r>
      <rPr>
        <vertAlign val="superscript"/>
        <sz val="8"/>
        <color theme="1"/>
        <rFont val="Arial"/>
        <family val="2"/>
      </rPr>
      <t xml:space="preserve">2 </t>
    </r>
    <r>
      <rPr>
        <sz val="8"/>
        <color theme="1"/>
        <rFont val="Arial"/>
        <family val="2"/>
      </rPr>
      <t xml:space="preserve">AuM </t>
    </r>
  </si>
  <si>
    <r>
      <t>Whereof ESG</t>
    </r>
    <r>
      <rPr>
        <vertAlign val="superscript"/>
        <sz val="8"/>
        <color theme="1"/>
        <rFont val="Arial"/>
        <family val="2"/>
      </rPr>
      <t>2</t>
    </r>
    <r>
      <rPr>
        <sz val="8"/>
        <color theme="1"/>
        <rFont val="Arial"/>
        <family val="2"/>
      </rPr>
      <t xml:space="preserve"> net inflow</t>
    </r>
  </si>
  <si>
    <t>148.2</t>
  </si>
  <si>
    <t>161.2</t>
  </si>
  <si>
    <t>153.2</t>
  </si>
  <si>
    <t>149.7</t>
  </si>
  <si>
    <t>141.1</t>
  </si>
  <si>
    <t>131.3</t>
  </si>
  <si>
    <t>128.0</t>
  </si>
  <si>
    <t>124.6</t>
  </si>
  <si>
    <t>124.5</t>
  </si>
  <si>
    <t>273.0</t>
  </si>
  <si>
    <t>292.5</t>
  </si>
  <si>
    <t>281.2</t>
  </si>
  <si>
    <t>274.3</t>
  </si>
  <si>
    <t>265.6</t>
  </si>
  <si>
    <t>175.2</t>
  </si>
  <si>
    <t>194.6</t>
  </si>
  <si>
    <t>176.9</t>
  </si>
  <si>
    <t>173.9</t>
  </si>
  <si>
    <t>167.8</t>
  </si>
  <si>
    <t>-2.2</t>
  </si>
  <si>
    <t>-1.0</t>
  </si>
  <si>
    <t>-3.4</t>
  </si>
  <si>
    <t>3.9</t>
  </si>
  <si>
    <t>-2.0</t>
  </si>
  <si>
    <r>
      <rPr>
        <vertAlign val="superscript"/>
        <sz val="7"/>
        <color rgb="FF000000"/>
        <rFont val="Arial"/>
        <family val="2"/>
      </rPr>
      <t>1</t>
    </r>
    <r>
      <rPr>
        <sz val="7"/>
        <color rgb="FF000000"/>
        <rFont val="Arial"/>
        <family val="2"/>
      </rPr>
      <t xml:space="preserve"> External channels include "Institutional sales" while internal channels include all other assets management by Asset Management.</t>
    </r>
  </si>
  <si>
    <r>
      <rPr>
        <vertAlign val="superscript"/>
        <sz val="7"/>
        <color rgb="FF000000"/>
        <rFont val="Arial"/>
        <family val="2"/>
      </rPr>
      <t xml:space="preserve">2  </t>
    </r>
    <r>
      <rPr>
        <sz val="7"/>
        <color rgb="FF000000"/>
        <rFont val="Arial"/>
        <family val="2"/>
      </rPr>
      <t>Articles 8 and 9 of the Sustainable Finance Disclosure Regulation.</t>
    </r>
  </si>
  <si>
    <t>* Securities borrowing included in Reverse repos/securities borrowing from Q2 2021 and onwards, previously included in Corporate.</t>
  </si>
  <si>
    <t>Net loan loss ratio incl. loans held at fair value ratio, bps (excl. IAC)</t>
  </si>
  <si>
    <t>Coverage ratio  %</t>
  </si>
  <si>
    <t>Impairment rate, gross bps</t>
  </si>
  <si>
    <t xml:space="preserve">Loans,  carrying amount </t>
  </si>
  <si>
    <t>Net loan loss ratio incl. loans held at fair value (excl. IAC) ratio, bps</t>
  </si>
  <si>
    <t>5.2</t>
  </si>
  <si>
    <t>0.2</t>
  </si>
  <si>
    <t>25.5</t>
  </si>
  <si>
    <t>Risk exposure amount (Banking Group)</t>
  </si>
  <si>
    <t>Standard &amp; Poor's</t>
  </si>
  <si>
    <t>18 Jul 2022</t>
  </si>
  <si>
    <t>20 Oct 2022</t>
  </si>
  <si>
    <t>7 Jul - 17 Jul 2022</t>
  </si>
  <si>
    <t>Net loan loss (incl. IAC)</t>
  </si>
  <si>
    <t>JP Morgan Asset Management</t>
  </si>
  <si>
    <t>Q222</t>
  </si>
  <si>
    <t>As of 30 Jun 2022</t>
  </si>
  <si>
    <t>Table of contents</t>
  </si>
  <si>
    <t>This publication is a supplement to quarterly interim reports and Annual Report</t>
  </si>
  <si>
    <t>Capital Markets Day</t>
  </si>
  <si>
    <t>07 Apr - 27 Apr 2022</t>
  </si>
  <si>
    <t>Q3 Report 2022</t>
  </si>
  <si>
    <t>Q2 Report 2022</t>
  </si>
  <si>
    <t>Q1 Report 2022</t>
  </si>
  <si>
    <t>Date</t>
  </si>
  <si>
    <t>Event</t>
  </si>
  <si>
    <t>28 Apr 2022</t>
  </si>
  <si>
    <t>17 Feb 2022</t>
  </si>
  <si>
    <t>Investor Relations (IR)</t>
  </si>
  <si>
    <r>
      <rPr>
        <b/>
        <sz val="10"/>
        <color theme="1" tint="4.9989318521683403E-2"/>
        <rFont val="Arial"/>
        <family val="2"/>
      </rPr>
      <t>Matti Ahokas</t>
    </r>
    <r>
      <rPr>
        <sz val="10"/>
        <color theme="1" tint="4.9989318521683403E-2"/>
        <rFont val="Arial"/>
        <family val="2"/>
      </rPr>
      <t>, Head of IR</t>
    </r>
  </si>
  <si>
    <r>
      <rPr>
        <b/>
        <sz val="10"/>
        <color theme="1" tint="4.9989318521683403E-2"/>
        <rFont val="Arial"/>
        <family val="2"/>
      </rPr>
      <t>Randie Atto</t>
    </r>
    <r>
      <rPr>
        <sz val="10"/>
        <color theme="1" tint="4.9989318521683403E-2"/>
        <rFont val="Arial"/>
        <family val="2"/>
      </rPr>
      <t>, IR Officer</t>
    </r>
  </si>
  <si>
    <r>
      <rPr>
        <b/>
        <sz val="10"/>
        <color theme="1" tint="4.9989318521683403E-2"/>
        <rFont val="Arial"/>
        <family val="2"/>
      </rPr>
      <t>Maria Caneman</t>
    </r>
    <r>
      <rPr>
        <sz val="10"/>
        <color theme="1" tint="4.9989318521683403E-2"/>
        <rFont val="Arial"/>
        <family val="2"/>
      </rPr>
      <t>, Senior IR Officer, Debt IR and Ratings</t>
    </r>
  </si>
  <si>
    <r>
      <rPr>
        <b/>
        <sz val="10"/>
        <color theme="1" tint="4.9989318521683403E-2"/>
        <rFont val="Arial"/>
        <family val="2"/>
      </rPr>
      <t>Elisa Forsman</t>
    </r>
    <r>
      <rPr>
        <sz val="10"/>
        <color theme="1" tint="4.9989318521683403E-2"/>
        <rFont val="Arial"/>
        <family val="2"/>
      </rPr>
      <t>, IR Officer</t>
    </r>
  </si>
  <si>
    <r>
      <rPr>
        <b/>
        <sz val="10"/>
        <color theme="1" tint="4.9989318521683403E-2"/>
        <rFont val="Arial"/>
        <family val="2"/>
      </rPr>
      <t>Juho-Pekka Jääskeläinen</t>
    </r>
    <r>
      <rPr>
        <sz val="10"/>
        <color theme="1" tint="4.9989318521683403E-2"/>
        <rFont val="Arial"/>
        <family val="2"/>
      </rPr>
      <t>, Senior IR Officer</t>
    </r>
  </si>
  <si>
    <r>
      <rPr>
        <b/>
        <sz val="10"/>
        <color theme="1" tint="4.9989318521683403E-2"/>
        <rFont val="Arial"/>
        <family val="2"/>
      </rPr>
      <t>Axel Malgerud</t>
    </r>
    <r>
      <rPr>
        <sz val="10"/>
        <color theme="1" tint="4.9989318521683403E-2"/>
        <rFont val="Arial"/>
        <family val="2"/>
      </rPr>
      <t>, Senior IR Officer</t>
    </r>
  </si>
  <si>
    <r>
      <rPr>
        <b/>
        <sz val="10"/>
        <color theme="1" tint="4.9989318521683403E-2"/>
        <rFont val="Arial"/>
        <family val="2"/>
      </rPr>
      <t>Ilkka Ottoila</t>
    </r>
    <r>
      <rPr>
        <sz val="10"/>
        <color theme="1" tint="4.9989318521683403E-2"/>
        <rFont val="Arial"/>
        <family val="2"/>
      </rPr>
      <t>, Senior IR Officer</t>
    </r>
  </si>
  <si>
    <r>
      <rPr>
        <b/>
        <sz val="10"/>
        <color theme="1" tint="4.9989318521683403E-2"/>
        <rFont val="Arial"/>
        <family val="2"/>
      </rPr>
      <t>Ian Smith</t>
    </r>
    <r>
      <rPr>
        <sz val="10"/>
        <color theme="1" tint="4.9989318521683403E-2"/>
        <rFont val="Arial"/>
        <family val="2"/>
      </rPr>
      <t>, Group CFO</t>
    </r>
  </si>
  <si>
    <t>Contacts and Financial calender</t>
  </si>
  <si>
    <t>Half-Year Factbook 2022</t>
  </si>
  <si>
    <t>3.5 (F)</t>
  </si>
  <si>
    <t>1.0 (F)</t>
  </si>
  <si>
    <t>1.5 (F)</t>
  </si>
  <si>
    <t>5.0 (F)</t>
  </si>
  <si>
    <t>2.3 (F)</t>
  </si>
  <si>
    <t>4.1 (F)</t>
  </si>
  <si>
    <t>4.2 (F)</t>
  </si>
  <si>
    <t>-4.1</t>
  </si>
  <si>
    <t>1.4 (F)</t>
  </si>
  <si>
    <t>0.7 (F)</t>
  </si>
  <si>
    <t>6.0 (F)</t>
  </si>
  <si>
    <t>0.3 (F)</t>
  </si>
  <si>
    <t>2.8 (F)</t>
  </si>
  <si>
    <t>3.2 (F)</t>
  </si>
  <si>
    <t>6.6 (F)</t>
  </si>
  <si>
    <t>1.8 (F)</t>
  </si>
  <si>
    <t>6.5 (F)</t>
  </si>
  <si>
    <t>(F)= Forecast. Forecasts from Nordea Economic Outlook May 2022</t>
  </si>
  <si>
    <t xml:space="preserve">Macroeconomic data - nordic region </t>
  </si>
  <si>
    <t>Nordic house price development index, monthly January 2007- June 2022</t>
  </si>
  <si>
    <t>Nordic households credit development index, monthly January 2007 - May 2022</t>
  </si>
  <si>
    <t>Private consumption development index, quarterly Q1 2007 - Q1 2022</t>
  </si>
  <si>
    <t>Nordic policy rates, 2011 - 2023F</t>
  </si>
  <si>
    <t>Nordic unemployment rates, January 2007- June 2022</t>
  </si>
  <si>
    <t>Public balance/debt, % of GDP, 2022E (IMF)</t>
  </si>
  <si>
    <t>Nordic GDP development index, quarterly Q1 2007- Q1 2022</t>
  </si>
  <si>
    <t>Nordea's largest shareholders</t>
  </si>
  <si>
    <t xml:space="preserve"> - Personal Banking financial highlights</t>
  </si>
  <si>
    <t xml:space="preserve"> - Business Banking financial highlights</t>
  </si>
  <si>
    <t xml:space="preserve"> - Large Corporates &amp; Institutions financial highlights</t>
  </si>
  <si>
    <t xml:space="preserve"> - Group functions financial highlights</t>
  </si>
  <si>
    <t xml:space="preserve"> - Asset &amp; Wealth Management financial highlights</t>
  </si>
  <si>
    <t xml:space="preserve"> - Contacts and Financial calender</t>
  </si>
  <si>
    <t>Contacts and financial calendar</t>
  </si>
  <si>
    <t>Q2 2022</t>
  </si>
  <si>
    <t>For Nordea Eiendomskreditt AS combined LCR, as specified by Delegated Act, was 739% and NOK LCR 739%</t>
  </si>
  <si>
    <t>Not distributed</t>
  </si>
  <si>
    <t>in EURbn</t>
  </si>
  <si>
    <t>In EURbn</t>
  </si>
  <si>
    <t>Q222/Q121</t>
  </si>
  <si>
    <t>Q2/Q2 22/21</t>
  </si>
  <si>
    <t>Jan-Jun 22/21</t>
  </si>
  <si>
    <t>Q2/Q2</t>
  </si>
  <si>
    <t>Jan-Jun 2022</t>
  </si>
  <si>
    <t xml:space="preserve"> Jun 2022</t>
  </si>
  <si>
    <t>28.1</t>
  </si>
  <si>
    <t>51.7</t>
  </si>
  <si>
    <t>Q2/Q1</t>
  </si>
  <si>
    <t>37.5</t>
  </si>
  <si>
    <t>34.9</t>
  </si>
  <si>
    <t>26.9</t>
  </si>
  <si>
    <t>37.2</t>
  </si>
  <si>
    <t>31.0</t>
  </si>
  <si>
    <t>45.3</t>
  </si>
  <si>
    <t>36.5</t>
  </si>
  <si>
    <t>88.1</t>
  </si>
  <si>
    <t>28.3</t>
  </si>
  <si>
    <t>24.1</t>
  </si>
  <si>
    <t>56.0</t>
  </si>
  <si>
    <t>99.0</t>
  </si>
  <si>
    <t>13.7</t>
  </si>
  <si>
    <t>17.9</t>
  </si>
  <si>
    <t>50.8</t>
  </si>
  <si>
    <t>106.1</t>
  </si>
  <si>
    <t>29.8</t>
  </si>
  <si>
    <t>35.3</t>
  </si>
  <si>
    <t>30.9</t>
  </si>
  <si>
    <t>247.7</t>
  </si>
  <si>
    <t>Life &amp; Pension - Solvency sensitivity as of June 30, 2022</t>
  </si>
  <si>
    <t>Life &amp; Pension - Solvency position as of Jun 30, 2022</t>
  </si>
  <si>
    <t>Life Group</t>
  </si>
  <si>
    <t>Q2/22</t>
  </si>
  <si>
    <t>-1.1</t>
  </si>
  <si>
    <t>-1.8</t>
  </si>
  <si>
    <t>-0.9</t>
  </si>
  <si>
    <t>161.1</t>
  </si>
  <si>
    <t>115.9</t>
  </si>
  <si>
    <t>131.8</t>
  </si>
  <si>
    <t>355.5</t>
  </si>
  <si>
    <t>60.8</t>
  </si>
  <si>
    <t>72.6</t>
  </si>
  <si>
    <t>68.8</t>
  </si>
  <si>
    <t>69.0</t>
  </si>
  <si>
    <t>94.6</t>
  </si>
  <si>
    <t>34.6</t>
  </si>
  <si>
    <t>71.1</t>
  </si>
  <si>
    <t>83.6</t>
  </si>
  <si>
    <t>4.3</t>
  </si>
  <si>
    <t>22.8</t>
  </si>
  <si>
    <t>2022 June</t>
  </si>
  <si>
    <t>Loans related to respectively Russia (EUR 37m) and the Baltics (EUR 136m), legally booked in Sweden are moved from Sweden to Russia and outside Nordics.</t>
  </si>
  <si>
    <t>Loans carrying amount to the public, by country, segment and industry, Q2 2022</t>
  </si>
  <si>
    <t>Loans carrying amount and impairment to the public, by segment and industry, Q2 2022</t>
  </si>
  <si>
    <t>Coverage  ratio  %</t>
  </si>
  <si>
    <t>Loans carrying amount and impairment to the public, by business area, Q2 2022</t>
  </si>
  <si>
    <t>Personal Banking Total</t>
  </si>
  <si>
    <t>Business Banking Total</t>
  </si>
  <si>
    <t>Large Corporates  and  Institutions Total</t>
  </si>
  <si>
    <t>Asset  and  Wealth Management</t>
  </si>
  <si>
    <t>NORDEA GROUP Total</t>
  </si>
  <si>
    <t>Net loan loss ratio including loans held at fair value, ratio, bps</t>
  </si>
  <si>
    <t>Impairment,  rate, gross bps</t>
  </si>
  <si>
    <t>Impaired loans (stage 3), by country, segment and industry, Q2 2022</t>
  </si>
  <si>
    <t>Amortised cost and fair value by country</t>
  </si>
  <si>
    <t>Net loan losses and similar result quarterly, Q2 2019 - Q2 2022</t>
  </si>
  <si>
    <t>Outstanding volume of short-term funding EUR 54.3bn</t>
  </si>
  <si>
    <t>N/A</t>
  </si>
  <si>
    <t>4.8*</t>
  </si>
  <si>
    <t>Vanguard</t>
  </si>
  <si>
    <t>Swedbank Robur Funds </t>
  </si>
  <si>
    <t>Alecta Pension Insurance</t>
  </si>
  <si>
    <t>Fidelity Investments</t>
  </si>
  <si>
    <t>Nordea funds</t>
  </si>
  <si>
    <t>Handelsbanken Funds</t>
  </si>
  <si>
    <t>Ilmarinen Mutual Pension Insurance Company</t>
  </si>
  <si>
    <t>State Street Global Advisors</t>
  </si>
  <si>
    <t>Abrdn Investment Management</t>
  </si>
  <si>
    <t>Government of Japan Pension Investment Fund</t>
  </si>
  <si>
    <t>AMF Pension &amp; Funds</t>
  </si>
  <si>
    <t>The State Pension Fund of Finland</t>
  </si>
  <si>
    <t>Northern Trust</t>
  </si>
  <si>
    <t>Others</t>
  </si>
  <si>
    <t>Total number of outstanding shares**</t>
  </si>
  <si>
    <t>** Nordea cancels own shares acquired through share buy-backs on a monthly basis. For the latest information on changes in the total number see nordea.com/en/investors/shareholders</t>
  </si>
  <si>
    <t>End of June 2022</t>
  </si>
  <si>
    <t>Number of shares, million</t>
  </si>
  <si>
    <t>Percent of Nordea</t>
  </si>
  <si>
    <t>* Latest disclosed</t>
  </si>
  <si>
    <t>Net interest income per business area</t>
  </si>
  <si>
    <r>
      <t>Large Corporates &amp; Institutions - Volumes</t>
    </r>
    <r>
      <rPr>
        <b/>
        <vertAlign val="superscript"/>
        <sz val="10"/>
        <rFont val="Arial"/>
        <family val="2"/>
      </rPr>
      <t>2</t>
    </r>
  </si>
  <si>
    <r>
      <t>Large Corporates &amp; Institutions - Lending</t>
    </r>
    <r>
      <rPr>
        <b/>
        <vertAlign val="superscript"/>
        <sz val="10"/>
        <rFont val="Arial"/>
        <family val="2"/>
      </rPr>
      <t>2</t>
    </r>
  </si>
  <si>
    <r>
      <t>Large Corporates &amp; Institutions - Deposits</t>
    </r>
    <r>
      <rPr>
        <b/>
        <vertAlign val="superscript"/>
        <sz val="10"/>
        <rFont val="Arial"/>
        <family val="2"/>
      </rPr>
      <t>2</t>
    </r>
  </si>
  <si>
    <r>
      <t>Asset Management - Assets under management and Net flow</t>
    </r>
    <r>
      <rPr>
        <b/>
        <vertAlign val="superscript"/>
        <sz val="10"/>
        <rFont val="Arial"/>
        <family val="2"/>
      </rPr>
      <t>1</t>
    </r>
  </si>
  <si>
    <t>Past due lending amounts amortised cost and fair value to the public in stages 1, 2 and 3</t>
  </si>
  <si>
    <t>Past due carrying amounts amortised cost and fair value to the public in stages 1, 2 and 3</t>
  </si>
  <si>
    <t>2 258</t>
  </si>
  <si>
    <t>3 753</t>
  </si>
  <si>
    <t>100</t>
  </si>
  <si>
    <t>Allowances in relation to loans in stage 1 and 2, bp</t>
  </si>
  <si>
    <t>Net loan loss ratio incl. loans held at fair value ratio, bps</t>
  </si>
  <si>
    <t>End Q222</t>
  </si>
  <si>
    <t>1-2 yrs</t>
  </si>
  <si>
    <t>2-5 yrs</t>
  </si>
  <si>
    <t>5-10 yrs</t>
  </si>
  <si>
    <t>&gt; 10 yrs</t>
  </si>
  <si>
    <t>Volumes, EURbn</t>
  </si>
  <si>
    <t>18.8</t>
  </si>
  <si>
    <t>28.4</t>
  </si>
  <si>
    <t>6.0</t>
  </si>
  <si>
    <t>Personal Banking ⁠— Financial highlights</t>
  </si>
  <si>
    <t>Business Banking ⁠— Financial highlights</t>
  </si>
  <si>
    <t>Large Corporates &amp; Institutions ⁠— Financial highlights</t>
  </si>
  <si>
    <t>Asset &amp; Wealth Management — ⁠Financial highlights</t>
  </si>
  <si>
    <r>
      <rPr>
        <b/>
        <sz val="7"/>
        <color rgb="FF181818"/>
        <rFont val="Arial"/>
        <family val="2"/>
      </rPr>
      <t xml:space="preserve">Treasury shares: </t>
    </r>
    <r>
      <rPr>
        <sz val="7"/>
        <color rgb="FF181818"/>
        <rFont val="Arial"/>
        <family val="2"/>
      </rPr>
      <t xml:space="preserve">Nordea holds 6,073,651 treasury shares for remuneration purposes (22.6.2022). </t>
    </r>
  </si>
  <si>
    <t>Profit from unit linked and premium guarantee products including cost result and risk result.</t>
  </si>
  <si>
    <t>Coverage ratio %</t>
  </si>
  <si>
    <t>Asset &amp; Wealth Management - Net commission income</t>
  </si>
  <si>
    <r>
      <rPr>
        <vertAlign val="superscript"/>
        <sz val="7"/>
        <color theme="1"/>
        <rFont val="Arial"/>
        <family val="2"/>
      </rPr>
      <t>2</t>
    </r>
    <r>
      <rPr>
        <sz val="7"/>
        <color theme="1"/>
        <rFont val="Arial"/>
        <family val="2"/>
      </rPr>
      <t xml:space="preserve"> Excluding second-quarter profit (pending application), including first-quarter profit
</t>
    </r>
    <r>
      <rPr>
        <vertAlign val="superscript"/>
        <sz val="7"/>
        <color theme="1"/>
        <rFont val="Arial"/>
        <family val="2"/>
      </rPr>
      <t>3</t>
    </r>
    <r>
      <rPr>
        <sz val="7"/>
        <color theme="1"/>
        <rFont val="Arial"/>
        <family val="2"/>
      </rPr>
      <t xml:space="preserve"> Including profit</t>
    </r>
  </si>
  <si>
    <r>
      <rPr>
        <vertAlign val="superscript"/>
        <sz val="7"/>
        <color theme="1"/>
        <rFont val="Arial"/>
        <family val="2"/>
      </rPr>
      <t xml:space="preserve">1 </t>
    </r>
    <r>
      <rPr>
        <sz val="7"/>
        <color theme="1"/>
        <rFont val="Arial"/>
        <family val="2"/>
      </rPr>
      <t xml:space="preserve">The financial conglomerate consists of banking and insurance operations </t>
    </r>
  </si>
  <si>
    <r>
      <t>Q220</t>
    </r>
    <r>
      <rPr>
        <b/>
        <vertAlign val="superscript"/>
        <sz val="8"/>
        <color rgb="FF0000A0"/>
        <rFont val="Arial"/>
        <family val="2"/>
      </rPr>
      <t>3</t>
    </r>
  </si>
  <si>
    <r>
      <t>Q320</t>
    </r>
    <r>
      <rPr>
        <b/>
        <vertAlign val="superscript"/>
        <sz val="8"/>
        <color rgb="FF0000A0"/>
        <rFont val="Arial"/>
        <family val="2"/>
      </rPr>
      <t>3</t>
    </r>
  </si>
  <si>
    <r>
      <t>Q420</t>
    </r>
    <r>
      <rPr>
        <b/>
        <vertAlign val="superscript"/>
        <sz val="8"/>
        <color rgb="FF0000A0"/>
        <rFont val="Arial"/>
        <family val="2"/>
      </rPr>
      <t>3</t>
    </r>
  </si>
  <si>
    <r>
      <t>Q121</t>
    </r>
    <r>
      <rPr>
        <b/>
        <vertAlign val="superscript"/>
        <sz val="8"/>
        <color rgb="FF0000A0"/>
        <rFont val="Arial"/>
        <family val="2"/>
      </rPr>
      <t>3</t>
    </r>
  </si>
  <si>
    <r>
      <t>Q221</t>
    </r>
    <r>
      <rPr>
        <b/>
        <vertAlign val="superscript"/>
        <sz val="8"/>
        <color rgb="FF0000A0"/>
        <rFont val="Arial"/>
        <family val="2"/>
      </rPr>
      <t>3</t>
    </r>
  </si>
  <si>
    <r>
      <t>Q321</t>
    </r>
    <r>
      <rPr>
        <b/>
        <vertAlign val="superscript"/>
        <sz val="8"/>
        <color rgb="FF0000A0"/>
        <rFont val="Arial"/>
        <family val="2"/>
      </rPr>
      <t>3</t>
    </r>
  </si>
  <si>
    <r>
      <t>Q421</t>
    </r>
    <r>
      <rPr>
        <b/>
        <vertAlign val="superscript"/>
        <sz val="8"/>
        <color rgb="FF0000A0"/>
        <rFont val="Arial"/>
        <family val="2"/>
      </rPr>
      <t>3</t>
    </r>
  </si>
  <si>
    <r>
      <t>Q122</t>
    </r>
    <r>
      <rPr>
        <b/>
        <vertAlign val="superscript"/>
        <sz val="8"/>
        <color rgb="FF0000A0"/>
        <rFont val="Arial"/>
        <family val="2"/>
      </rPr>
      <t>3</t>
    </r>
  </si>
  <si>
    <r>
      <t>Q222</t>
    </r>
    <r>
      <rPr>
        <b/>
        <vertAlign val="superscript"/>
        <sz val="8"/>
        <color rgb="FF0000A0"/>
        <rFont val="Arial"/>
        <family val="2"/>
      </rPr>
      <t>2</t>
    </r>
  </si>
  <si>
    <r>
      <t>Own Funds &amp; Capital ratios reported to ECB (Financial conglomerate)</t>
    </r>
    <r>
      <rPr>
        <b/>
        <vertAlign val="superscript"/>
        <sz val="11"/>
        <color rgb="FF0000A0"/>
        <rFont val="Arial"/>
        <family val="2"/>
      </rPr>
      <t>1</t>
    </r>
  </si>
  <si>
    <r>
      <rPr>
        <vertAlign val="superscript"/>
        <sz val="7"/>
        <color theme="1"/>
        <rFont val="Arial"/>
        <family val="2"/>
      </rPr>
      <t>2</t>
    </r>
    <r>
      <rPr>
        <sz val="7"/>
        <color theme="1"/>
        <rFont val="Arial"/>
        <family val="2"/>
      </rPr>
      <t xml:space="preserve"> Q4 2020, Q1 2021 and Q2 2021 figures have been adjusted compared to what was disclosed in Q2 2021. The minor adjustment to exposure values has not impacted any ratios.</t>
    </r>
  </si>
  <si>
    <r>
      <rPr>
        <vertAlign val="superscript"/>
        <sz val="7"/>
        <color theme="1"/>
        <rFont val="Arial"/>
        <family val="2"/>
      </rPr>
      <t>1</t>
    </r>
    <r>
      <rPr>
        <sz val="7"/>
        <color theme="1"/>
        <rFont val="Arial"/>
        <family val="2"/>
      </rPr>
      <t xml:space="preserve"> From Q3 2020 to Q1 2021 calculated in accordance with the derogation in Article 500b of Regulation (EU) 575/2013 of the European Parliament and of the Council (CRR) and Decision (EU) 2020/1306 of the European Central Bank. This derogation terminated 27 June 2021. The derogation based on Article 429b (5) valid from 27 June 2021 is not applied in Q2 2021.</t>
    </r>
  </si>
  <si>
    <r>
      <t>Leverage ratio excluding central bank exposures</t>
    </r>
    <r>
      <rPr>
        <vertAlign val="superscript"/>
        <sz val="8"/>
        <rFont val="Arial"/>
        <family val="2"/>
      </rPr>
      <t>1</t>
    </r>
    <r>
      <rPr>
        <sz val="8"/>
        <rFont val="Arial"/>
        <family val="2"/>
      </rPr>
      <t>, excluding profit, percentage</t>
    </r>
  </si>
  <si>
    <r>
      <t>Leverage ratio exposure</t>
    </r>
    <r>
      <rPr>
        <vertAlign val="superscript"/>
        <sz val="8"/>
        <rFont val="Arial"/>
        <family val="2"/>
      </rPr>
      <t>2</t>
    </r>
    <r>
      <rPr>
        <sz val="8"/>
        <rFont val="Arial"/>
        <family val="2"/>
      </rPr>
      <t>, excluding profit, EURm</t>
    </r>
  </si>
  <si>
    <r>
      <t>Leverage ratio excluding central bank exposures</t>
    </r>
    <r>
      <rPr>
        <vertAlign val="superscript"/>
        <sz val="8"/>
        <rFont val="Arial"/>
        <family val="2"/>
      </rPr>
      <t>1</t>
    </r>
    <r>
      <rPr>
        <sz val="8"/>
        <rFont val="Arial"/>
        <family val="2"/>
      </rPr>
      <t>, including profit, percentage</t>
    </r>
  </si>
  <si>
    <r>
      <t>Leverage ratio exposure</t>
    </r>
    <r>
      <rPr>
        <vertAlign val="superscript"/>
        <sz val="8"/>
        <rFont val="Arial"/>
        <family val="2"/>
      </rPr>
      <t>2</t>
    </r>
    <r>
      <rPr>
        <sz val="8"/>
        <rFont val="Arial"/>
        <family val="2"/>
      </rPr>
      <t>, including profit, EURm</t>
    </r>
  </si>
  <si>
    <r>
      <rPr>
        <vertAlign val="superscript"/>
        <sz val="7"/>
        <color theme="1"/>
        <rFont val="Arial"/>
        <family val="2"/>
      </rPr>
      <t>3</t>
    </r>
    <r>
      <rPr>
        <sz val="7"/>
        <color theme="1"/>
        <rFont val="Arial"/>
        <family val="2"/>
      </rPr>
      <t xml:space="preserve"> Excluding the impact from recycling of accumulated FX losses in OCI related to the close of the operations in Russia</t>
    </r>
  </si>
  <si>
    <r>
      <t>70.0%</t>
    </r>
    <r>
      <rPr>
        <vertAlign val="superscript"/>
        <sz val="8"/>
        <color theme="1"/>
        <rFont val="Arial"/>
        <family val="2"/>
      </rPr>
      <t>3</t>
    </r>
  </si>
  <si>
    <r>
      <t>70,0%</t>
    </r>
    <r>
      <rPr>
        <vertAlign val="superscript"/>
        <sz val="8"/>
        <color theme="1"/>
        <rFont val="Arial"/>
        <family val="2"/>
      </rPr>
      <t>3</t>
    </r>
  </si>
  <si>
    <r>
      <rPr>
        <vertAlign val="superscript"/>
        <sz val="7"/>
        <color theme="1"/>
        <rFont val="Arial"/>
        <family val="2"/>
      </rPr>
      <t>2</t>
    </r>
    <r>
      <rPr>
        <sz val="7"/>
        <color theme="1"/>
        <rFont val="Arial"/>
        <family val="2"/>
      </rPr>
      <t xml:space="preserve"> Corresponding to a payout ratio of Legal Group profit:</t>
    </r>
  </si>
  <si>
    <r>
      <rPr>
        <vertAlign val="superscript"/>
        <sz val="7"/>
        <color theme="1"/>
        <rFont val="Arial"/>
        <family val="2"/>
      </rPr>
      <t xml:space="preserve">1 </t>
    </r>
    <r>
      <rPr>
        <sz val="7"/>
        <color theme="1"/>
        <rFont val="Arial"/>
        <family val="2"/>
      </rPr>
      <t>Banking Group exclude non-CRR companies</t>
    </r>
  </si>
  <si>
    <r>
      <t>Actual/Proposed dividend, based on Nordea legal group profit</t>
    </r>
    <r>
      <rPr>
        <vertAlign val="superscript"/>
        <sz val="8"/>
        <rFont val="Arial"/>
        <family val="2"/>
      </rPr>
      <t>2</t>
    </r>
  </si>
  <si>
    <r>
      <t>Own Funds including profit (Banking Group)</t>
    </r>
    <r>
      <rPr>
        <b/>
        <vertAlign val="superscript"/>
        <sz val="12"/>
        <color rgb="FF0000A0"/>
        <rFont val="Arial"/>
        <family val="2"/>
      </rPr>
      <t>1</t>
    </r>
  </si>
  <si>
    <r>
      <rPr>
        <vertAlign val="superscript"/>
        <sz val="7"/>
        <rFont val="Arial"/>
        <family val="2"/>
      </rPr>
      <t>1</t>
    </r>
    <r>
      <rPr>
        <sz val="7"/>
        <rFont val="Arial"/>
        <family val="2"/>
      </rPr>
      <t xml:space="preserve"> All figures excluding Settlement Risk </t>
    </r>
  </si>
  <si>
    <t>Min. Capital Requirement</t>
  </si>
  <si>
    <r>
      <rPr>
        <vertAlign val="superscript"/>
        <sz val="7"/>
        <rFont val="Arial"/>
        <family val="2"/>
      </rPr>
      <t>1</t>
    </r>
    <r>
      <rPr>
        <sz val="7"/>
        <rFont val="Arial"/>
        <family val="2"/>
      </rPr>
      <t xml:space="preserve"> Excluding second-quarter profit (pending application), including first-quarter profit
</t>
    </r>
    <r>
      <rPr>
        <vertAlign val="superscript"/>
        <sz val="7"/>
        <rFont val="Arial"/>
        <family val="2"/>
      </rPr>
      <t>2</t>
    </r>
    <r>
      <rPr>
        <sz val="7"/>
        <rFont val="Arial"/>
        <family val="2"/>
      </rPr>
      <t xml:space="preserve"> Including profit</t>
    </r>
  </si>
  <si>
    <r>
      <t>Q220</t>
    </r>
    <r>
      <rPr>
        <b/>
        <vertAlign val="superscript"/>
        <sz val="8"/>
        <color rgb="FF0000A0"/>
        <rFont val="Arial"/>
        <family val="2"/>
      </rPr>
      <t>2</t>
    </r>
  </si>
  <si>
    <r>
      <t>Q320</t>
    </r>
    <r>
      <rPr>
        <b/>
        <vertAlign val="superscript"/>
        <sz val="8"/>
        <color rgb="FF0000A0"/>
        <rFont val="Arial"/>
        <family val="2"/>
      </rPr>
      <t>2</t>
    </r>
  </si>
  <si>
    <r>
      <t>Q420</t>
    </r>
    <r>
      <rPr>
        <b/>
        <vertAlign val="superscript"/>
        <sz val="8"/>
        <color rgb="FF0000A0"/>
        <rFont val="Arial"/>
        <family val="2"/>
      </rPr>
      <t>2</t>
    </r>
  </si>
  <si>
    <r>
      <t>Q121</t>
    </r>
    <r>
      <rPr>
        <b/>
        <vertAlign val="superscript"/>
        <sz val="8"/>
        <color rgb="FF0000A0"/>
        <rFont val="Arial"/>
        <family val="2"/>
      </rPr>
      <t>2</t>
    </r>
  </si>
  <si>
    <r>
      <t>Q221</t>
    </r>
    <r>
      <rPr>
        <b/>
        <vertAlign val="superscript"/>
        <sz val="8"/>
        <color rgb="FF0000A0"/>
        <rFont val="Arial"/>
        <family val="2"/>
      </rPr>
      <t>2</t>
    </r>
  </si>
  <si>
    <r>
      <t>Q321</t>
    </r>
    <r>
      <rPr>
        <b/>
        <vertAlign val="superscript"/>
        <sz val="8"/>
        <color rgb="FF0000A0"/>
        <rFont val="Arial"/>
        <family val="2"/>
      </rPr>
      <t>2</t>
    </r>
  </si>
  <si>
    <r>
      <t>Q421</t>
    </r>
    <r>
      <rPr>
        <b/>
        <vertAlign val="superscript"/>
        <sz val="8"/>
        <color rgb="FF0000A0"/>
        <rFont val="Arial"/>
        <family val="2"/>
      </rPr>
      <t>2</t>
    </r>
  </si>
  <si>
    <r>
      <t>Q122</t>
    </r>
    <r>
      <rPr>
        <b/>
        <vertAlign val="superscript"/>
        <sz val="8"/>
        <color rgb="FF0000A0"/>
        <rFont val="Arial"/>
        <family val="2"/>
      </rPr>
      <t>2</t>
    </r>
  </si>
  <si>
    <r>
      <t>Q222</t>
    </r>
    <r>
      <rPr>
        <b/>
        <vertAlign val="superscript"/>
        <sz val="8"/>
        <color rgb="FF0000A0"/>
        <rFont val="Arial"/>
        <family val="2"/>
      </rPr>
      <t>1</t>
    </r>
  </si>
  <si>
    <t>Own Funds reported to ECB</t>
  </si>
  <si>
    <r>
      <t>Other items, net</t>
    </r>
    <r>
      <rPr>
        <vertAlign val="superscript"/>
        <sz val="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</si>
</sst>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_(* #,##0.00_);_(* \(#,##0.00\);_(* &quot;-&quot;??_);_(@_)"/>
    <numFmt numFmtId="165" formatCode="_(* #,##0_);_(* \(#,##0\);_(* &quot;-&quot;_);_(@_)"/>
    <numFmt numFmtId="166" formatCode="_-* #,##0.00\ _k_r_-;\-* #,##0.00\ _k_r_-;_-* &quot;-&quot;??\ _k_r_-;_-@_-"/>
    <numFmt numFmtId="167" formatCode="0.0%"/>
    <numFmt numFmtId="168" formatCode="#,##0.0"/>
    <numFmt numFmtId="169" formatCode="0.0"/>
    <numFmt numFmtId="170" formatCode="#,##0.000"/>
    <numFmt numFmtId="171" formatCode="#,##0.0000"/>
    <numFmt numFmtId="172" formatCode="_-* #,##0\ _k_r_-;\-* #,##0\ _k_r_-;_-* &quot;-&quot;??\ _k_r_-;_-@_-"/>
    <numFmt numFmtId="173" formatCode="#,##0_ ;\-#,##0\ "/>
    <numFmt numFmtId="174" formatCode="_-* #,##0.0\ _k_r_-;\-* #,##0.0\ _k_r_-;_-* &quot;-&quot;??\ _k_r_-;_-@_-"/>
    <numFmt numFmtId="175" formatCode="0.00000"/>
    <numFmt numFmtId="176" formatCode="_-* #,##0_-;\-* #,##0_-;_-* &quot;-&quot;??_-;_-@_-"/>
    <numFmt numFmtId="177" formatCode="_ * #,##0.00_ ;_ * \-#,##0.00_ ;_ * &quot;-&quot;??_ ;_ @_ "/>
    <numFmt numFmtId="178" formatCode="_(* #,##0.0_);_(* \(#,##0.0\);_(* &quot;-&quot;??_);_(@_)"/>
    <numFmt numFmtId="179" formatCode="##,##0;\ \-##,##0;\ ;@"/>
    <numFmt numFmtId="180" formatCode="###,000"/>
    <numFmt numFmtId="181" formatCode="[$-809]d\ mmmm\ yyyy;@"/>
    <numFmt numFmtId="182" formatCode="_-* #,##0\ _k_r_-;\-* #,##0\ _k_r_-;_-* &quot;-&quot;\ _k_r_-;_-@_-"/>
    <numFmt numFmtId="183" formatCode="_-* #,##0\ _D_M_-;\-* #,##0\ _D_M_-;_-* &quot;-&quot;\ _D_M_-;_-@_-"/>
    <numFmt numFmtId="184" formatCode="m/d"/>
    <numFmt numFmtId="185" formatCode="_-* #,##0.00\ [$€-1]_-;\-* #,##0.00\ [$€-1]_-;_-* &quot;-&quot;??\ [$€-1]_-"/>
    <numFmt numFmtId="186" formatCode="_-* #,##0.00\ _€_-;\-* #,##0.00\ _€_-;_-* &quot;-&quot;??\ _€_-;_-@_-"/>
    <numFmt numFmtId="187" formatCode="_-* #,##0.00\ _m_k_-;\-* #,##0.00\ _m_k_-;_-* &quot;-&quot;??\ _m_k_-;_-@_-"/>
    <numFmt numFmtId="188" formatCode="_-* #,##0.00_р_._-;\-* #,##0.00_р_._-;_-* &quot;-&quot;??_р_._-;_-@_-"/>
    <numFmt numFmtId="189" formatCode="\ #,##0;[Red]\-#,##0"/>
    <numFmt numFmtId="190" formatCode="#,##0.0_)"/>
    <numFmt numFmtId="191" formatCode="_-* #,##0.00_-;\-* #,##0.00_-;_-* \-??_-;_-@_-"/>
    <numFmt numFmtId="192" formatCode="_(&quot;£&quot;\ * #,##0_);_(&quot;£&quot;\ * \(#,##0\);_(&quot;£&quot;\ * &quot;-&quot;_);_(@_)"/>
    <numFmt numFmtId="193" formatCode="#,##0_)"/>
    <numFmt numFmtId="194" formatCode="0.0000"/>
    <numFmt numFmtId="196" formatCode="0.0\ %"/>
  </numFmts>
  <fonts count="295">
    <font>
      <sz val="11"/>
      <color theme="1"/>
      <name val="Calibri"/>
      <family val="2"/>
      <scheme val="minor"/>
    </font>
    <font>
      <sz val="8"/>
      <color theme="1"/>
      <name val="Arial"/>
      <family val="2"/>
    </font>
    <font>
      <sz val="8"/>
      <color theme="1"/>
      <name val="Arial"/>
      <family val="2"/>
    </font>
    <font>
      <sz val="11"/>
      <color theme="1"/>
      <name val="Calibri"/>
      <family val="2"/>
      <scheme val="minor"/>
    </font>
    <font>
      <sz val="11"/>
      <color rgb="FFFF0000"/>
      <name val="Calibri"/>
      <family val="2"/>
      <scheme val="minor"/>
    </font>
    <font>
      <sz val="8"/>
      <color theme="1"/>
      <name val="Arial"/>
      <family val="2"/>
    </font>
    <font>
      <sz val="8"/>
      <name val="Arial"/>
      <family val="2"/>
    </font>
    <font>
      <b/>
      <sz val="9"/>
      <color theme="1"/>
      <name val="Arial"/>
      <family val="2"/>
    </font>
    <font>
      <sz val="9"/>
      <color theme="1"/>
      <name val="Arial"/>
      <family val="2"/>
    </font>
    <font>
      <b/>
      <sz val="8"/>
      <name val="Arial"/>
      <family val="2"/>
    </font>
    <font>
      <b/>
      <sz val="9"/>
      <name val="Arial"/>
      <family val="2"/>
    </font>
    <font>
      <sz val="8"/>
      <color rgb="FFFF0000"/>
      <name val="Arial"/>
      <family val="2"/>
    </font>
    <font>
      <sz val="10"/>
      <color theme="1"/>
      <name val="Arial"/>
      <family val="2"/>
    </font>
    <font>
      <b/>
      <sz val="10"/>
      <color theme="4" tint="-0.249977111117893"/>
      <name val="Arial"/>
      <family val="2"/>
    </font>
    <font>
      <b/>
      <sz val="10"/>
      <color theme="1"/>
      <name val="Arial"/>
      <family val="2"/>
    </font>
    <font>
      <b/>
      <sz val="10"/>
      <color theme="3"/>
      <name val="Arial"/>
      <family val="2"/>
    </font>
    <font>
      <sz val="8"/>
      <color theme="0" tint="-0.499984740745262"/>
      <name val="Arial"/>
      <family val="2"/>
    </font>
    <font>
      <b/>
      <sz val="8"/>
      <color theme="1"/>
      <name val="Arial"/>
      <family val="2"/>
    </font>
    <font>
      <b/>
      <sz val="8"/>
      <color theme="1" tint="4.9989318521683403E-2"/>
      <name val="Arial"/>
      <family val="2"/>
    </font>
    <font>
      <b/>
      <sz val="28"/>
      <color theme="1"/>
      <name val="Arial"/>
      <family val="2"/>
    </font>
    <font>
      <sz val="6"/>
      <color theme="1"/>
      <name val="Arial"/>
      <family val="2"/>
    </font>
    <font>
      <sz val="6"/>
      <color rgb="FFFF0000"/>
      <name val="Arial"/>
      <family val="2"/>
    </font>
    <font>
      <sz val="10"/>
      <name val="Arial"/>
      <family val="2"/>
    </font>
    <font>
      <sz val="7"/>
      <color theme="1"/>
      <name val="Arial"/>
      <family val="2"/>
    </font>
    <font>
      <sz val="9"/>
      <name val="Calibri Light"/>
      <family val="2"/>
      <scheme val="major"/>
    </font>
    <font>
      <b/>
      <sz val="7"/>
      <name val="Arial"/>
      <family val="2"/>
    </font>
    <font>
      <sz val="10"/>
      <name val="Times New Roman"/>
      <family val="1"/>
    </font>
    <font>
      <b/>
      <sz val="7"/>
      <color theme="1"/>
      <name val="Arial"/>
      <family val="2"/>
    </font>
    <font>
      <sz val="7"/>
      <name val="Arial"/>
      <family val="2"/>
    </font>
    <font>
      <sz val="8"/>
      <color theme="1" tint="4.9989318521683403E-2"/>
      <name val="Arial"/>
      <family val="2"/>
    </font>
    <font>
      <sz val="7"/>
      <color rgb="FF000000"/>
      <name val="Arial"/>
      <family val="2"/>
    </font>
    <font>
      <vertAlign val="superscript"/>
      <sz val="7"/>
      <color rgb="FF000000"/>
      <name val="Arial"/>
      <family val="2"/>
    </font>
    <font>
      <b/>
      <sz val="8"/>
      <color theme="4" tint="-0.249977111117893"/>
      <name val="Arial"/>
      <family val="2"/>
    </font>
    <font>
      <vertAlign val="superscript"/>
      <sz val="8"/>
      <name val="Arial"/>
      <family val="2"/>
    </font>
    <font>
      <b/>
      <sz val="10"/>
      <name val="Arial"/>
      <family val="2"/>
    </font>
    <font>
      <sz val="8"/>
      <color theme="0"/>
      <name val="Arial"/>
      <family val="2"/>
    </font>
    <font>
      <sz val="8"/>
      <color theme="3"/>
      <name val="Arial"/>
      <family val="2"/>
    </font>
    <font>
      <b/>
      <sz val="8"/>
      <color theme="0"/>
      <name val="Arial"/>
      <family val="2"/>
    </font>
    <font>
      <sz val="10"/>
      <name val="Times New Roman"/>
      <family val="2"/>
    </font>
    <font>
      <sz val="8"/>
      <color rgb="FF000000"/>
      <name val="Arial"/>
      <family val="2"/>
    </font>
    <font>
      <vertAlign val="superscript"/>
      <sz val="8"/>
      <color rgb="FF000000"/>
      <name val="Arial"/>
      <family val="2"/>
    </font>
    <font>
      <b/>
      <sz val="8"/>
      <color rgb="FF000000"/>
      <name val="Arial"/>
      <family val="2"/>
    </font>
    <font>
      <sz val="9"/>
      <name val="Arial"/>
      <family val="2"/>
    </font>
    <font>
      <sz val="11"/>
      <color theme="1"/>
      <name val="Arial"/>
      <family val="2"/>
    </font>
    <font>
      <vertAlign val="superscript"/>
      <sz val="9"/>
      <name val="Arial"/>
      <family val="2"/>
    </font>
    <font>
      <sz val="8"/>
      <color theme="1"/>
      <name val="Calibri"/>
      <family val="2"/>
      <scheme val="minor"/>
    </font>
    <font>
      <b/>
      <sz val="9"/>
      <color theme="3"/>
      <name val="Arial"/>
      <family val="2"/>
    </font>
    <font>
      <sz val="8"/>
      <color rgb="FF00B050"/>
      <name val="Arial"/>
      <family val="2"/>
    </font>
    <font>
      <sz val="8"/>
      <color rgb="FF191919"/>
      <name val="Arial"/>
      <family val="2"/>
    </font>
    <font>
      <sz val="6"/>
      <color theme="1"/>
      <name val="Calibri"/>
      <family val="2"/>
      <scheme val="minor"/>
    </font>
    <font>
      <b/>
      <sz val="8"/>
      <color rgb="FFFF0000"/>
      <name val="Arial"/>
      <family val="2"/>
    </font>
    <font>
      <i/>
      <sz val="8"/>
      <color theme="1"/>
      <name val="Arial"/>
      <family val="2"/>
    </font>
    <font>
      <i/>
      <sz val="8"/>
      <name val="Arial"/>
      <family val="2"/>
    </font>
    <font>
      <b/>
      <sz val="10"/>
      <color rgb="FFFF0000"/>
      <name val="Arial"/>
      <family val="2"/>
    </font>
    <font>
      <sz val="11"/>
      <name val="Calibri"/>
      <family val="2"/>
      <scheme val="minor"/>
    </font>
    <font>
      <vertAlign val="superscript"/>
      <sz val="7"/>
      <name val="Arial"/>
      <family val="2"/>
    </font>
    <font>
      <b/>
      <sz val="9"/>
      <color indexed="10"/>
      <name val="Arial"/>
      <family val="2"/>
    </font>
    <font>
      <sz val="9"/>
      <color indexed="10"/>
      <name val="Arial"/>
      <family val="2"/>
    </font>
    <font>
      <b/>
      <sz val="8"/>
      <name val="Calibri"/>
      <family val="2"/>
    </font>
    <font>
      <sz val="7"/>
      <color rgb="FFFF0000"/>
      <name val="Arial"/>
      <family val="2"/>
    </font>
    <font>
      <vertAlign val="superscript"/>
      <sz val="7"/>
      <color theme="1"/>
      <name val="Arial"/>
      <family val="2"/>
    </font>
    <font>
      <b/>
      <sz val="8"/>
      <color theme="1" tint="0.14999847407452621"/>
      <name val="Arial"/>
      <family val="2"/>
    </font>
    <font>
      <sz val="7"/>
      <color theme="1"/>
      <name val="Calibri"/>
      <family val="2"/>
      <scheme val="minor"/>
    </font>
    <font>
      <b/>
      <sz val="20"/>
      <name val="Arial"/>
      <family val="2"/>
    </font>
    <font>
      <b/>
      <sz val="12"/>
      <name val="Arial"/>
      <family val="2"/>
    </font>
    <font>
      <i/>
      <sz val="8"/>
      <color rgb="FF000000"/>
      <name val="Arial"/>
      <family val="2"/>
    </font>
    <font>
      <u/>
      <sz val="10"/>
      <color indexed="18"/>
      <name val="Arial"/>
      <family val="2"/>
    </font>
    <font>
      <b/>
      <vertAlign val="superscript"/>
      <sz val="8"/>
      <name val="Arial"/>
      <family val="2"/>
    </font>
    <font>
      <b/>
      <vertAlign val="superscript"/>
      <sz val="8"/>
      <color theme="1" tint="4.9989318521683403E-2"/>
      <name val="Arial"/>
      <family val="2"/>
    </font>
    <font>
      <b/>
      <i/>
      <sz val="7"/>
      <color theme="1"/>
      <name val="Arial"/>
      <family val="2"/>
    </font>
    <font>
      <i/>
      <sz val="7"/>
      <color theme="1"/>
      <name val="Arial"/>
      <family val="2"/>
    </font>
    <font>
      <b/>
      <sz val="11"/>
      <color theme="1"/>
      <name val="Arial"/>
      <family val="2"/>
    </font>
    <font>
      <b/>
      <sz val="10"/>
      <color rgb="FF0000A0"/>
      <name val="Arial"/>
      <family val="2"/>
    </font>
    <font>
      <sz val="11"/>
      <color theme="0" tint="-0.14999847407452621"/>
      <name val="Calibri"/>
      <family val="2"/>
      <scheme val="minor"/>
    </font>
    <font>
      <b/>
      <sz val="11"/>
      <color theme="1"/>
      <name val="Calibri"/>
      <family val="2"/>
      <scheme val="minor"/>
    </font>
    <font>
      <sz val="11"/>
      <color rgb="FF000000"/>
      <name val="Calibri"/>
      <family val="2"/>
      <scheme val="minor"/>
    </font>
    <font>
      <i/>
      <sz val="8"/>
      <color theme="1"/>
      <name val="Calibri"/>
      <family val="2"/>
      <scheme val="minor"/>
    </font>
    <font>
      <sz val="11"/>
      <color theme="0" tint="-0.249977111117893"/>
      <name val="Calibri"/>
      <family val="2"/>
      <scheme val="minor"/>
    </font>
    <font>
      <b/>
      <sz val="10"/>
      <color rgb="FF2F75B5"/>
      <name val="Arial"/>
      <family val="2"/>
    </font>
    <font>
      <sz val="6.5"/>
      <name val="Arial"/>
      <family val="2"/>
    </font>
    <font>
      <vertAlign val="superscript"/>
      <sz val="8"/>
      <color theme="0" tint="-0.499984740745262"/>
      <name val="Arial"/>
      <family val="2"/>
    </font>
    <font>
      <vertAlign val="superscript"/>
      <sz val="8"/>
      <color rgb="FFFF0000"/>
      <name val="Arial"/>
      <family val="2"/>
    </font>
    <font>
      <sz val="8"/>
      <color theme="0" tint="-0.14999847407452621"/>
      <name val="Arial"/>
      <family val="2"/>
    </font>
    <font>
      <u/>
      <sz val="8"/>
      <name val="Arial"/>
      <family val="2"/>
    </font>
    <font>
      <b/>
      <sz val="10"/>
      <name val="Calibri"/>
      <family val="2"/>
      <scheme val="minor"/>
    </font>
    <font>
      <sz val="6.5"/>
      <color rgb="FF000000"/>
      <name val="Arial"/>
      <family val="2"/>
    </font>
    <font>
      <sz val="11"/>
      <name val="Arial"/>
      <family val="2"/>
    </font>
    <font>
      <vertAlign val="superscript"/>
      <sz val="6.5"/>
      <color rgb="FF000000"/>
      <name val="Arial"/>
      <family val="2"/>
    </font>
    <font>
      <sz val="48"/>
      <color rgb="FFFF0000"/>
      <name val="Calibri"/>
      <family val="2"/>
      <scheme val="minor"/>
    </font>
    <font>
      <vertAlign val="superscript"/>
      <sz val="6.5"/>
      <name val="Arial"/>
      <family val="2"/>
    </font>
    <font>
      <sz val="8"/>
      <color theme="0" tint="-0.249977111117893"/>
      <name val="Arial"/>
      <family val="2"/>
    </font>
    <font>
      <sz val="7"/>
      <name val="Nordea Sans Large"/>
      <family val="3"/>
    </font>
    <font>
      <u/>
      <sz val="11"/>
      <color theme="1"/>
      <name val="Calibri"/>
      <family val="2"/>
      <scheme val="minor"/>
    </font>
    <font>
      <sz val="72"/>
      <color rgb="FFFF0000"/>
      <name val="Calibri"/>
      <family val="2"/>
      <scheme val="minor"/>
    </font>
    <font>
      <sz val="8"/>
      <color rgb="FF1F497D"/>
      <name val="Verdana"/>
      <family val="2"/>
    </font>
    <font>
      <b/>
      <sz val="7"/>
      <color rgb="FFFF0000"/>
      <name val="Arial"/>
      <family val="2"/>
    </font>
    <font>
      <sz val="24"/>
      <color rgb="FFFF0000"/>
      <name val="Calibri"/>
      <family val="2"/>
      <scheme val="minor"/>
    </font>
    <font>
      <sz val="16"/>
      <color rgb="FFFF0000"/>
      <name val="Calibri"/>
      <family val="2"/>
      <scheme val="minor"/>
    </font>
    <font>
      <sz val="9"/>
      <color rgb="FFFF0000"/>
      <name val="Calibri"/>
      <family val="2"/>
      <scheme val="minor"/>
    </font>
    <font>
      <sz val="8"/>
      <color rgb="FFFF0000"/>
      <name val="Calibri"/>
      <family val="2"/>
      <scheme val="minor"/>
    </font>
    <font>
      <sz val="7.5"/>
      <color theme="1"/>
      <name val="Arial"/>
      <family val="2"/>
    </font>
    <font>
      <b/>
      <sz val="10"/>
      <color theme="1"/>
      <name val="Calibri"/>
      <family val="2"/>
      <scheme val="minor"/>
    </font>
    <font>
      <b/>
      <sz val="11"/>
      <color rgb="FFFF0000"/>
      <name val="Calibri"/>
      <family val="2"/>
      <scheme val="minor"/>
    </font>
    <font>
      <sz val="9"/>
      <color theme="0" tint="-0.249977111117893"/>
      <name val="Arial"/>
      <family val="2"/>
    </font>
    <font>
      <sz val="9"/>
      <color theme="0" tint="-0.249977111117893"/>
      <name val="Calibri"/>
      <family val="2"/>
      <scheme val="minor"/>
    </font>
    <font>
      <b/>
      <sz val="8"/>
      <color theme="0" tint="-0.14999847407452621"/>
      <name val="Arial"/>
      <family val="2"/>
    </font>
    <font>
      <b/>
      <i/>
      <sz val="16"/>
      <color theme="3"/>
      <name val="Arial"/>
      <family val="2"/>
    </font>
    <font>
      <b/>
      <sz val="8"/>
      <color rgb="FF0000A0"/>
      <name val="Arial"/>
      <family val="2"/>
    </font>
    <font>
      <b/>
      <sz val="11"/>
      <name val="Calibri"/>
      <family val="2"/>
      <scheme val="minor"/>
    </font>
    <font>
      <sz val="11"/>
      <color theme="0"/>
      <name val="Calibri"/>
      <family val="2"/>
      <scheme val="minor"/>
    </font>
    <font>
      <b/>
      <sz val="7"/>
      <color theme="0"/>
      <name val="Arial"/>
      <family val="2"/>
    </font>
    <font>
      <b/>
      <sz val="10"/>
      <color theme="0"/>
      <name val="Arial"/>
      <family val="2"/>
    </font>
    <font>
      <b/>
      <sz val="7"/>
      <color theme="4" tint="-0.249977111117893"/>
      <name val="Arial"/>
      <family val="2"/>
    </font>
    <font>
      <sz val="8"/>
      <color rgb="FF181818"/>
      <name val="Arial"/>
      <family val="2"/>
    </font>
    <font>
      <sz val="8"/>
      <color rgb="FF0000A0"/>
      <name val="Arial"/>
      <family val="2"/>
    </font>
    <font>
      <vertAlign val="superscript"/>
      <sz val="8"/>
      <color theme="1"/>
      <name val="Arial"/>
      <family val="2"/>
    </font>
    <font>
      <b/>
      <sz val="8"/>
      <color rgb="FF2F75B5"/>
      <name val="Arial"/>
      <family val="2"/>
    </font>
    <font>
      <b/>
      <sz val="8"/>
      <color theme="3"/>
      <name val="Arial"/>
      <family val="2"/>
    </font>
    <font>
      <sz val="8"/>
      <color theme="1"/>
      <name val="Calibri"/>
      <family val="2"/>
    </font>
    <font>
      <b/>
      <vertAlign val="superscript"/>
      <sz val="11"/>
      <color rgb="FF0000A0"/>
      <name val="Arial"/>
      <family val="2"/>
    </font>
    <font>
      <sz val="7"/>
      <color theme="0" tint="-0.499984740745262"/>
      <name val="Arial"/>
      <family val="2"/>
    </font>
    <font>
      <sz val="10"/>
      <color theme="1" tint="4.9989318521683403E-2"/>
      <name val="Arial"/>
      <family val="2"/>
    </font>
    <font>
      <b/>
      <sz val="14"/>
      <color rgb="FF0000A0"/>
      <name val="Arial"/>
      <family val="2"/>
    </font>
    <font>
      <b/>
      <sz val="12"/>
      <color theme="1"/>
      <name val="Arial"/>
      <family val="2"/>
    </font>
    <font>
      <sz val="12"/>
      <color theme="1"/>
      <name val="Arial"/>
      <family val="2"/>
    </font>
    <font>
      <sz val="12"/>
      <color rgb="FF0000A0"/>
      <name val="Arial"/>
      <family val="2"/>
    </font>
    <font>
      <b/>
      <sz val="12"/>
      <color rgb="FF0000A0"/>
      <name val="Arial"/>
      <family val="2"/>
    </font>
    <font>
      <b/>
      <vertAlign val="superscript"/>
      <sz val="12"/>
      <color rgb="FF0000A0"/>
      <name val="Arial"/>
      <family val="2"/>
    </font>
    <font>
      <sz val="10"/>
      <color rgb="FF0000A0"/>
      <name val="Arial"/>
      <family val="2"/>
    </font>
    <font>
      <sz val="8"/>
      <color rgb="FF181818"/>
      <name val="NordeaSansSmall"/>
    </font>
    <font>
      <b/>
      <sz val="10"/>
      <color theme="1" tint="4.9989318521683403E-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vertAlign val="superscript"/>
      <sz val="8"/>
      <color theme="1"/>
      <name val="Arial"/>
      <family val="2"/>
    </font>
    <font>
      <sz val="8"/>
      <color indexed="8"/>
      <name val="Arial"/>
      <family val="2"/>
    </font>
    <font>
      <b/>
      <sz val="18"/>
      <color theme="3"/>
      <name val="Calibri Light"/>
      <family val="2"/>
      <scheme val="major"/>
    </font>
    <font>
      <sz val="11"/>
      <color rgb="FF9C6500"/>
      <name val="Calibri"/>
      <family val="2"/>
      <scheme val="minor"/>
    </font>
    <font>
      <sz val="12"/>
      <name val="Arial"/>
      <family val="2"/>
    </font>
    <font>
      <sz val="11"/>
      <color indexed="8"/>
      <name val="Calibri"/>
      <family val="2"/>
    </font>
    <font>
      <sz val="11"/>
      <color indexed="9"/>
      <name val="Calibri"/>
      <family val="2"/>
    </font>
    <font>
      <sz val="8"/>
      <name val="Times New Roman"/>
      <family val="1"/>
    </font>
    <font>
      <sz val="11"/>
      <color indexed="20"/>
      <name val="Calibri"/>
      <family val="2"/>
    </font>
    <font>
      <b/>
      <sz val="11"/>
      <color indexed="53"/>
      <name val="Calibri"/>
      <family val="2"/>
    </font>
    <font>
      <sz val="9"/>
      <color indexed="17"/>
      <name val="Helv"/>
    </font>
    <font>
      <sz val="11"/>
      <color indexed="58"/>
      <name val="Calibri"/>
      <family val="2"/>
    </font>
    <font>
      <b/>
      <sz val="11"/>
      <color indexed="52"/>
      <name val="Calibri"/>
      <family val="2"/>
    </font>
    <font>
      <b/>
      <sz val="11"/>
      <color indexed="9"/>
      <name val="Calibri"/>
      <family val="2"/>
    </font>
    <font>
      <b/>
      <sz val="11"/>
      <color indexed="12"/>
      <name val="Arial"/>
      <family val="2"/>
    </font>
    <font>
      <sz val="10"/>
      <name val="Arial"/>
      <family val="2"/>
      <charset val="204"/>
    </font>
    <font>
      <sz val="10"/>
      <name val="MS Sans Serif"/>
      <family val="2"/>
    </font>
    <font>
      <sz val="9"/>
      <name val="Helv"/>
    </font>
    <font>
      <sz val="11"/>
      <color indexed="36"/>
      <name val="Calibri"/>
      <family val="2"/>
    </font>
    <font>
      <i/>
      <sz val="11"/>
      <color indexed="23"/>
      <name val="Calibri"/>
      <family val="2"/>
    </font>
    <font>
      <sz val="9"/>
      <color indexed="8"/>
      <name val="Helv"/>
    </font>
    <font>
      <u/>
      <sz val="10"/>
      <color indexed="20"/>
      <name val="Arial"/>
      <family val="2"/>
    </font>
    <font>
      <u/>
      <sz val="10"/>
      <color indexed="36"/>
      <name val="Arial"/>
      <family val="2"/>
    </font>
    <font>
      <u/>
      <sz val="10"/>
      <color indexed="28"/>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u/>
      <sz val="9"/>
      <name val="Helv"/>
    </font>
    <font>
      <b/>
      <sz val="9"/>
      <name val="Helv"/>
    </font>
    <font>
      <u/>
      <sz val="10"/>
      <color indexed="12"/>
      <name val="Arial"/>
      <family val="2"/>
    </font>
    <font>
      <sz val="11"/>
      <color indexed="63"/>
      <name val="Calibri"/>
      <family val="2"/>
    </font>
    <font>
      <sz val="9"/>
      <color indexed="39"/>
      <name val="Helv"/>
    </font>
    <font>
      <sz val="8"/>
      <color indexed="12"/>
      <name val="Arial"/>
      <family val="2"/>
    </font>
    <font>
      <sz val="10"/>
      <color indexed="12"/>
      <name val="Arial"/>
      <family val="2"/>
    </font>
    <font>
      <sz val="8"/>
      <color indexed="39"/>
      <name val="Arial"/>
      <family val="2"/>
    </font>
    <font>
      <sz val="11"/>
      <color indexed="52"/>
      <name val="Calibri"/>
      <family val="2"/>
    </font>
    <font>
      <sz val="11"/>
      <color indexed="53"/>
      <name val="Calibri"/>
      <family val="2"/>
    </font>
    <font>
      <sz val="11"/>
      <color indexed="60"/>
      <name val="Calibri"/>
      <family val="2"/>
    </font>
    <font>
      <sz val="11"/>
      <color theme="1"/>
      <name val="Calibri"/>
      <family val="2"/>
      <charset val="204"/>
      <scheme val="minor"/>
    </font>
    <font>
      <sz val="10"/>
      <color rgb="FF000000"/>
      <name val="Arial"/>
      <family val="2"/>
    </font>
    <font>
      <sz val="10"/>
      <name val="Arial"/>
      <family val="2"/>
      <charset val="186"/>
    </font>
    <font>
      <b/>
      <sz val="11"/>
      <color indexed="63"/>
      <name val="Calibri"/>
      <family val="2"/>
    </font>
    <font>
      <sz val="10"/>
      <name val="GillSans"/>
    </font>
    <font>
      <sz val="9"/>
      <color indexed="20"/>
      <name val="Helv"/>
    </font>
    <font>
      <sz val="8"/>
      <color indexed="20"/>
      <name val="Helv"/>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0"/>
      <color indexed="8"/>
      <name val="Arial"/>
      <family val="2"/>
    </font>
    <font>
      <b/>
      <sz val="10"/>
      <color indexed="39"/>
      <name val="Arial"/>
      <family val="2"/>
    </font>
    <font>
      <b/>
      <sz val="8"/>
      <color indexed="8"/>
      <name val="Arial"/>
      <family val="2"/>
    </font>
    <font>
      <sz val="10"/>
      <color indexed="8"/>
      <name val="Arial"/>
      <family val="2"/>
    </font>
    <font>
      <b/>
      <sz val="12"/>
      <color indexed="8"/>
      <name val="Arial"/>
      <family val="2"/>
    </font>
    <font>
      <sz val="10"/>
      <color indexed="39"/>
      <name val="Arial"/>
      <family val="2"/>
    </font>
    <font>
      <sz val="9"/>
      <color indexed="8"/>
      <name val="Arial"/>
      <family val="2"/>
    </font>
    <font>
      <b/>
      <i/>
      <sz val="16"/>
      <color indexed="11"/>
      <name val="Arial"/>
      <family val="2"/>
    </font>
    <font>
      <b/>
      <sz val="16"/>
      <color indexed="23"/>
      <name val="Arial"/>
      <family val="2"/>
    </font>
    <font>
      <sz val="10"/>
      <color indexed="1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1"/>
      <color indexed="8"/>
      <name val="Calibri"/>
      <family val="2"/>
    </font>
    <font>
      <b/>
      <sz val="18"/>
      <color indexed="56"/>
      <name val="Cambria"/>
      <family val="2"/>
    </font>
    <font>
      <sz val="11"/>
      <color indexed="10"/>
      <name val="Calibri"/>
      <family val="2"/>
    </font>
    <font>
      <sz val="8"/>
      <name val="Helv"/>
    </font>
    <font>
      <sz val="10"/>
      <name val="Arial Cyr"/>
      <family val="2"/>
      <charset val="204"/>
    </font>
    <font>
      <sz val="12"/>
      <name val="Times New Roman"/>
      <family val="1"/>
    </font>
    <font>
      <sz val="10"/>
      <name val="Helv"/>
      <charset val="204"/>
    </font>
    <font>
      <sz val="11"/>
      <color indexed="8"/>
      <name val="Calibri"/>
      <family val="2"/>
      <charset val="204"/>
    </font>
    <font>
      <sz val="9"/>
      <color indexed="9"/>
      <name val="Arial"/>
      <family val="2"/>
    </font>
    <font>
      <sz val="11"/>
      <color indexed="9"/>
      <name val="Calibri"/>
      <family val="2"/>
      <charset val="204"/>
    </font>
    <font>
      <b/>
      <sz val="9"/>
      <color indexed="53"/>
      <name val="Tahoma"/>
      <family val="2"/>
    </font>
    <font>
      <sz val="11"/>
      <color indexed="62"/>
      <name val="Calibri"/>
      <family val="2"/>
    </font>
    <font>
      <b/>
      <sz val="9"/>
      <color indexed="9"/>
      <name val="Arial"/>
      <family val="2"/>
    </font>
    <font>
      <sz val="9"/>
      <color indexed="52"/>
      <name val="Arial"/>
      <family val="2"/>
    </font>
    <font>
      <sz val="10"/>
      <color indexed="9"/>
      <name val="Arial"/>
      <family val="2"/>
    </font>
    <font>
      <sz val="11"/>
      <name val="Times New Roman"/>
      <family val="1"/>
    </font>
    <font>
      <sz val="9"/>
      <color indexed="2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60"/>
      <name val="Arial"/>
      <family val="2"/>
    </font>
    <font>
      <b/>
      <sz val="10"/>
      <color indexed="63"/>
      <name val="Arial"/>
      <family val="2"/>
    </font>
    <font>
      <sz val="12"/>
      <name val="Courier"/>
      <family val="3"/>
    </font>
    <font>
      <i/>
      <sz val="8"/>
      <color rgb="FF1F497D"/>
      <name val="Verdana"/>
      <family val="2"/>
    </font>
    <font>
      <b/>
      <i/>
      <sz val="8"/>
      <color rgb="FF1F497D"/>
      <name val="Verdana"/>
      <family val="2"/>
    </font>
    <font>
      <sz val="10"/>
      <name val="Times New Roman"/>
      <family val="1"/>
      <charset val="238"/>
    </font>
    <font>
      <u/>
      <sz val="7.5"/>
      <color indexed="12"/>
      <name val="Arial"/>
      <family val="2"/>
    </font>
    <font>
      <sz val="11"/>
      <color indexed="63"/>
      <name val="Arial"/>
      <family val="2"/>
    </font>
    <font>
      <sz val="11"/>
      <color indexed="9"/>
      <name val="Arial"/>
      <family val="2"/>
    </font>
    <font>
      <sz val="11"/>
      <color indexed="37"/>
      <name val="Calibri"/>
      <family val="2"/>
    </font>
    <font>
      <b/>
      <sz val="11"/>
      <color indexed="36"/>
      <name val="Calibri"/>
      <family val="2"/>
    </font>
    <font>
      <b/>
      <sz val="15"/>
      <color indexed="8"/>
      <name val="Calibri"/>
      <family val="2"/>
    </font>
    <font>
      <b/>
      <sz val="13"/>
      <color indexed="8"/>
      <name val="Calibri"/>
      <family val="2"/>
    </font>
    <font>
      <sz val="11"/>
      <color indexed="37"/>
      <name val="Arial"/>
      <family val="2"/>
    </font>
    <font>
      <sz val="11"/>
      <color indexed="10"/>
      <name val="Arial"/>
      <family val="2"/>
    </font>
    <font>
      <sz val="11"/>
      <color indexed="23"/>
      <name val="Calibri"/>
      <family val="2"/>
    </font>
    <font>
      <b/>
      <sz val="11"/>
      <color indexed="36"/>
      <name val="Arial"/>
      <family val="2"/>
    </font>
    <font>
      <sz val="11"/>
      <color indexed="36"/>
      <name val="Arial"/>
      <family val="2"/>
    </font>
    <font>
      <sz val="11"/>
      <color indexed="33"/>
      <name val="Arial"/>
      <family val="2"/>
    </font>
    <font>
      <sz val="11"/>
      <color indexed="33"/>
      <name val="Calibri"/>
      <family val="2"/>
    </font>
    <font>
      <b/>
      <sz val="18"/>
      <color indexed="8"/>
      <name val="Cambria"/>
      <family val="2"/>
    </font>
    <font>
      <b/>
      <sz val="15"/>
      <color indexed="8"/>
      <name val="Arial"/>
      <family val="2"/>
    </font>
    <font>
      <b/>
      <sz val="13"/>
      <color indexed="8"/>
      <name val="Arial"/>
      <family val="2"/>
    </font>
    <font>
      <b/>
      <sz val="11"/>
      <color indexed="8"/>
      <name val="Arial"/>
      <family val="2"/>
    </font>
    <font>
      <i/>
      <sz val="11"/>
      <color indexed="23"/>
      <name val="Arial"/>
      <family val="2"/>
    </font>
    <font>
      <b/>
      <sz val="11"/>
      <color indexed="63"/>
      <name val="Arial"/>
      <family val="2"/>
    </font>
    <font>
      <b/>
      <sz val="11"/>
      <color indexed="9"/>
      <name val="Arial"/>
      <family val="2"/>
    </font>
    <font>
      <sz val="11"/>
      <color indexed="13"/>
      <name val="Calibri"/>
      <family val="2"/>
    </font>
    <font>
      <sz val="11"/>
      <color indexed="13"/>
      <name val="Arial"/>
      <family val="2"/>
    </font>
    <font>
      <sz val="8"/>
      <color rgb="FFDBE5F1"/>
      <name val="Verdana"/>
      <family val="2"/>
    </font>
    <font>
      <sz val="8"/>
      <color theme="2" tint="-0.249977111117893"/>
      <name val="Arial"/>
      <family val="2"/>
    </font>
    <font>
      <sz val="10"/>
      <color theme="2" tint="-0.249977111117893"/>
      <name val="Arial"/>
      <family val="2"/>
    </font>
    <font>
      <u/>
      <sz val="8"/>
      <color rgb="FF191919"/>
      <name val="Arial"/>
      <family val="2"/>
    </font>
    <font>
      <b/>
      <sz val="8"/>
      <color theme="1"/>
      <name val="Calibri"/>
      <family val="2"/>
      <scheme val="minor"/>
    </font>
    <font>
      <sz val="7"/>
      <color rgb="FF181818"/>
      <name val="Calibri"/>
      <family val="2"/>
      <scheme val="minor"/>
    </font>
    <font>
      <b/>
      <vertAlign val="superscript"/>
      <sz val="10"/>
      <name val="Arial"/>
      <family val="2"/>
    </font>
    <font>
      <sz val="8"/>
      <name val="Calibri"/>
      <family val="2"/>
      <scheme val="minor"/>
    </font>
    <font>
      <sz val="7"/>
      <color rgb="FF181818"/>
      <name val="Arial"/>
      <family val="2"/>
    </font>
    <font>
      <b/>
      <sz val="7"/>
      <color rgb="FF181818"/>
      <name val="Arial"/>
      <family val="2"/>
    </font>
    <font>
      <i/>
      <sz val="7"/>
      <color rgb="FF000000"/>
      <name val="Arial"/>
      <family val="2"/>
    </font>
    <font>
      <i/>
      <sz val="7"/>
      <name val="Arial"/>
      <family val="2"/>
    </font>
    <font>
      <b/>
      <vertAlign val="superscript"/>
      <sz val="8"/>
      <color rgb="FF0000A0"/>
      <name val="Arial"/>
      <family val="2"/>
    </font>
  </fonts>
  <fills count="10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2"/>
        <bgColor indexed="64"/>
      </patternFill>
    </fill>
    <fill>
      <patternFill patternType="solid">
        <fgColor rgb="FFFFFFFF"/>
        <bgColor rgb="FF000000"/>
      </patternFill>
    </fill>
    <fill>
      <patternFill patternType="solid">
        <fgColor rgb="FFFFFFFF"/>
        <bgColor indexed="64"/>
      </patternFill>
    </fill>
    <fill>
      <patternFill patternType="solid">
        <fgColor rgb="FFD6EA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2"/>
      </patternFill>
    </fill>
    <fill>
      <patternFill patternType="solid">
        <fgColor indexed="44"/>
      </patternFill>
    </fill>
    <fill>
      <patternFill patternType="solid">
        <fgColor indexed="9"/>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15"/>
        <bgColor indexed="64"/>
      </patternFill>
    </fill>
    <fill>
      <patternFill patternType="solid">
        <fgColor indexed="26"/>
      </patternFill>
    </fill>
    <fill>
      <patternFill patternType="solid">
        <fgColor indexed="21"/>
      </patternFill>
    </fill>
    <fill>
      <patternFill patternType="solid">
        <fgColor indexed="55"/>
      </patternFill>
    </fill>
    <fill>
      <patternFill patternType="solid">
        <fgColor indexed="22"/>
        <bgColor indexed="64"/>
      </patternFill>
    </fill>
    <fill>
      <patternFill patternType="solid">
        <fgColor indexed="40"/>
        <bgColor indexed="64"/>
      </patternFill>
    </fill>
    <fill>
      <patternFill patternType="solid">
        <fgColor indexed="15"/>
      </patternFill>
    </fill>
    <fill>
      <patternFill patternType="solid">
        <fgColor indexed="19"/>
      </patternFill>
    </fill>
    <fill>
      <patternFill patternType="solid">
        <fgColor indexed="13"/>
      </patternFill>
    </fill>
    <fill>
      <patternFill patternType="solid">
        <fgColor indexed="50"/>
        <bgColor indexed="64"/>
      </patternFill>
    </fill>
    <fill>
      <patternFill patternType="solid">
        <fgColor indexed="43"/>
      </patternFill>
    </fill>
    <fill>
      <patternFill patternType="solid">
        <fgColor indexed="26"/>
        <bgColor indexed="26"/>
      </patternFill>
    </fill>
    <fill>
      <patternFill patternType="solid">
        <fgColor indexed="26"/>
        <bgColor indexed="64"/>
      </patternFill>
    </fill>
    <fill>
      <patternFill patternType="solid">
        <fgColor indexed="43"/>
        <bgColor indexed="64"/>
      </patternFill>
    </fill>
    <fill>
      <patternFill patternType="solid">
        <fgColor indexed="11"/>
        <bgColor indexed="64"/>
      </patternFill>
    </fill>
    <fill>
      <patternFill patternType="solid">
        <fgColor indexed="5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54"/>
        <bgColor indexed="64"/>
      </patternFill>
    </fill>
    <fill>
      <patternFill patternType="solid">
        <fgColor indexed="40"/>
      </patternFill>
    </fill>
    <fill>
      <patternFill patternType="solid">
        <fgColor indexed="35"/>
        <bgColor indexed="64"/>
      </patternFill>
    </fill>
    <fill>
      <patternFill patternType="solid">
        <fgColor indexed="23"/>
        <bgColor indexed="64"/>
      </patternFill>
    </fill>
    <fill>
      <patternFill patternType="solid">
        <fgColor indexed="44"/>
        <bgColor indexed="64"/>
      </patternFill>
    </fill>
    <fill>
      <patternFill patternType="solid">
        <fgColor indexed="41"/>
        <bgColor indexed="64"/>
      </patternFill>
    </fill>
    <fill>
      <patternFill patternType="solid">
        <fgColor indexed="41"/>
      </patternFill>
    </fill>
    <fill>
      <patternFill patternType="solid">
        <fgColor rgb="FFDBE5F1"/>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13"/>
        <bgColor indexed="64"/>
      </patternFill>
    </fill>
    <fill>
      <patternFill patternType="solid">
        <fgColor indexed="25"/>
      </patternFill>
    </fill>
    <fill>
      <patternFill patternType="solid">
        <fgColor indexed="23"/>
      </patternFill>
    </fill>
    <fill>
      <patternFill patternType="solid">
        <fgColor indexed="37"/>
      </patternFill>
    </fill>
    <fill>
      <patternFill patternType="solid">
        <fgColor indexed="28"/>
      </patternFill>
    </fill>
    <fill>
      <patternFill patternType="solid">
        <fgColor indexed="65"/>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hair">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right/>
      <top/>
      <bottom style="thick">
        <color indexed="15"/>
      </bottom>
      <diagonal/>
    </border>
    <border>
      <left/>
      <right/>
      <top/>
      <bottom style="thick">
        <color indexed="11"/>
      </bottom>
      <diagonal/>
    </border>
    <border>
      <left/>
      <right/>
      <top/>
      <bottom style="medium">
        <color indexed="1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rgb="FF579DD7"/>
      </left>
      <right style="thin">
        <color rgb="FF579DD7"/>
      </right>
      <top style="thin">
        <color rgb="FF579DD7"/>
      </top>
      <bottom style="thin">
        <color rgb="FF579DD7"/>
      </bottom>
      <diagonal/>
    </border>
    <border>
      <left/>
      <right/>
      <top style="thin">
        <color indexed="64"/>
      </top>
      <bottom style="thin">
        <color indexed="64"/>
      </bottom>
      <diagonal/>
    </border>
    <border>
      <left/>
      <right/>
      <top/>
      <bottom style="thick">
        <color indexed="25"/>
      </bottom>
      <diagonal/>
    </border>
    <border>
      <left/>
      <right/>
      <top/>
      <bottom style="thick">
        <color indexed="26"/>
      </bottom>
      <diagonal/>
    </border>
    <border>
      <left/>
      <right/>
      <top/>
      <bottom style="medium">
        <color indexed="25"/>
      </bottom>
      <diagonal/>
    </border>
    <border>
      <left style="thin">
        <color indexed="28"/>
      </left>
      <right style="thin">
        <color indexed="28"/>
      </right>
      <top style="thin">
        <color indexed="28"/>
      </top>
      <bottom style="thin">
        <color indexed="28"/>
      </bottom>
      <diagonal/>
    </border>
    <border>
      <left/>
      <right/>
      <top/>
      <bottom style="double">
        <color indexed="36"/>
      </bottom>
      <diagonal/>
    </border>
    <border>
      <left/>
      <right/>
      <top style="thin">
        <color indexed="25"/>
      </top>
      <bottom style="double">
        <color indexed="25"/>
      </bottom>
      <diagonal/>
    </border>
    <border>
      <left style="medium">
        <color rgb="FFFF0000"/>
      </left>
      <right style="medium">
        <color rgb="FFFF0000"/>
      </right>
      <top style="medium">
        <color rgb="FFFF0000"/>
      </top>
      <bottom style="medium">
        <color rgb="FFFF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right/>
      <top style="thin">
        <color indexed="25"/>
      </top>
      <bottom style="double">
        <color indexed="25"/>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right/>
      <top style="thin">
        <color indexed="25"/>
      </top>
      <bottom style="double">
        <color indexed="25"/>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right/>
      <top style="thin">
        <color indexed="25"/>
      </top>
      <bottom style="double">
        <color indexed="25"/>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rgb="FF808080"/>
      </right>
      <top/>
      <bottom/>
      <diagonal/>
    </border>
    <border>
      <left style="medium">
        <color rgb="FF808080"/>
      </left>
      <right/>
      <top/>
      <bottom/>
      <diagonal/>
    </border>
    <border>
      <left/>
      <right style="medium">
        <color rgb="FF808080"/>
      </right>
      <top/>
      <bottom style="thin">
        <color indexed="64"/>
      </bottom>
      <diagonal/>
    </border>
    <border>
      <left/>
      <right/>
      <top/>
      <bottom style="medium">
        <color indexed="64"/>
      </bottom>
      <diagonal/>
    </border>
    <border>
      <left style="medium">
        <color rgb="FF808080"/>
      </left>
      <right/>
      <top/>
      <bottom style="thin">
        <color indexed="64"/>
      </bottom>
      <diagonal/>
    </border>
    <border>
      <left style="medium">
        <color rgb="FFFFFFFF"/>
      </left>
      <right style="medium">
        <color rgb="FFFFFFFF"/>
      </right>
      <top style="medium">
        <color rgb="FFFFFFFF"/>
      </top>
      <bottom style="thin">
        <color indexed="64"/>
      </bottom>
      <diagonal/>
    </border>
    <border>
      <left/>
      <right style="medium">
        <color rgb="FFFFFFFF"/>
      </right>
      <top style="medium">
        <color rgb="FFFFFFFF"/>
      </top>
      <bottom style="thin">
        <color indexed="64"/>
      </bottom>
      <diagonal/>
    </border>
  </borders>
  <cellStyleXfs count="24550">
    <xf numFmtId="0" fontId="0" fillId="0" borderId="0"/>
    <xf numFmtId="0" fontId="3" fillId="0" borderId="0"/>
    <xf numFmtId="0" fontId="5" fillId="0" borderId="0"/>
    <xf numFmtId="9" fontId="3" fillId="0" borderId="0" applyFont="0" applyFill="0" applyBorder="0" applyAlignment="0" applyProtection="0"/>
    <xf numFmtId="0" fontId="3" fillId="0" borderId="0"/>
    <xf numFmtId="0" fontId="22" fillId="0" borderId="0">
      <alignment vertical="top"/>
    </xf>
    <xf numFmtId="9" fontId="3"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3" fillId="0" borderId="0"/>
    <xf numFmtId="0" fontId="3"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22"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2" fillId="0" borderId="0"/>
    <xf numFmtId="0" fontId="3" fillId="0" borderId="0"/>
    <xf numFmtId="0" fontId="22" fillId="0" borderId="0"/>
    <xf numFmtId="9" fontId="5" fillId="0" borderId="0" applyFont="0" applyFill="0" applyBorder="0" applyAlignment="0" applyProtection="0"/>
    <xf numFmtId="0" fontId="3" fillId="0" borderId="0"/>
    <xf numFmtId="0" fontId="38" fillId="0" borderId="0">
      <alignment vertical="top"/>
    </xf>
    <xf numFmtId="0" fontId="3" fillId="0" borderId="0"/>
    <xf numFmtId="0" fontId="3" fillId="0" borderId="0"/>
    <xf numFmtId="0" fontId="3" fillId="0" borderId="0"/>
    <xf numFmtId="0" fontId="26" fillId="0" borderId="0">
      <alignment vertical="top"/>
    </xf>
    <xf numFmtId="0" fontId="26" fillId="0" borderId="0">
      <alignment vertical="top"/>
    </xf>
    <xf numFmtId="9" fontId="3" fillId="0" borderId="0" applyFont="0" applyFill="0" applyBorder="0" applyAlignment="0" applyProtection="0"/>
    <xf numFmtId="0" fontId="3" fillId="0" borderId="0"/>
    <xf numFmtId="164" fontId="22"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22" fillId="0" borderId="0">
      <alignment vertical="center"/>
    </xf>
    <xf numFmtId="0" fontId="63" fillId="3" borderId="3" applyNumberFormat="0" applyFill="0" applyBorder="0" applyAlignment="0" applyProtection="0">
      <alignment horizontal="left"/>
    </xf>
    <xf numFmtId="0" fontId="64" fillId="0" borderId="0" applyNumberFormat="0" applyFill="0" applyBorder="0" applyAlignment="0" applyProtection="0"/>
    <xf numFmtId="3" fontId="22" fillId="4" borderId="1" applyFont="0">
      <alignment horizontal="right" vertical="center"/>
      <protection locked="0"/>
    </xf>
    <xf numFmtId="0" fontId="22" fillId="0" borderId="0">
      <alignment vertical="center"/>
    </xf>
    <xf numFmtId="0" fontId="34" fillId="3" borderId="2" applyFont="0" applyBorder="0">
      <alignment horizontal="center" wrapText="1"/>
    </xf>
    <xf numFmtId="9" fontId="3" fillId="0" borderId="0" applyFont="0" applyFill="0" applyBorder="0" applyAlignment="0" applyProtection="0"/>
    <xf numFmtId="0" fontId="3" fillId="0" borderId="0"/>
    <xf numFmtId="0" fontId="3" fillId="0" borderId="0"/>
    <xf numFmtId="0" fontId="66" fillId="0" borderId="0" applyNumberFormat="0" applyFill="0" applyBorder="0" applyAlignment="0" applyProtection="0">
      <alignment vertical="top"/>
      <protection locked="0"/>
    </xf>
    <xf numFmtId="0" fontId="38" fillId="0" borderId="0">
      <alignment vertical="top"/>
    </xf>
    <xf numFmtId="0" fontId="26" fillId="0" borderId="0">
      <alignment vertical="top"/>
    </xf>
    <xf numFmtId="0" fontId="3" fillId="0" borderId="0"/>
    <xf numFmtId="9" fontId="26" fillId="0" borderId="0" applyFont="0" applyFill="0" applyBorder="0" applyAlignment="0" applyProtection="0"/>
    <xf numFmtId="0" fontId="3" fillId="0" borderId="0"/>
    <xf numFmtId="9" fontId="3" fillId="0" borderId="0" applyFont="0" applyFill="0" applyBorder="0" applyAlignment="0" applyProtection="0"/>
    <xf numFmtId="3" fontId="22" fillId="4" borderId="10" applyFont="0">
      <alignment horizontal="right" vertical="center"/>
      <protection locked="0"/>
    </xf>
    <xf numFmtId="0" fontId="34" fillId="3" borderId="9" applyFont="0" applyBorder="0">
      <alignment horizontal="center" wrapText="1"/>
    </xf>
    <xf numFmtId="164" fontId="3" fillId="0" borderId="0" applyFont="0" applyFill="0" applyBorder="0" applyAlignment="0" applyProtection="0"/>
    <xf numFmtId="0" fontId="12" fillId="0" borderId="0"/>
    <xf numFmtId="177" fontId="3" fillId="0" borderId="0" applyFont="0" applyFill="0" applyBorder="0" applyAlignment="0" applyProtection="0"/>
    <xf numFmtId="9" fontId="2" fillId="0" borderId="0" applyFont="0" applyFill="0" applyBorder="0" applyAlignment="0" applyProtection="0"/>
    <xf numFmtId="0" fontId="2" fillId="0" borderId="0"/>
    <xf numFmtId="177" fontId="3" fillId="0" borderId="0" applyFont="0" applyFill="0" applyBorder="0" applyAlignment="0" applyProtection="0"/>
    <xf numFmtId="0" fontId="22" fillId="0" borderId="0">
      <alignment vertical="top"/>
    </xf>
    <xf numFmtId="0" fontId="22" fillId="0" borderId="0"/>
    <xf numFmtId="0" fontId="22" fillId="0" borderId="0"/>
    <xf numFmtId="0" fontId="22" fillId="0" borderId="0"/>
    <xf numFmtId="0" fontId="22" fillId="0" borderId="0"/>
    <xf numFmtId="0" fontId="3" fillId="0" borderId="0"/>
    <xf numFmtId="0" fontId="3" fillId="0" borderId="0"/>
    <xf numFmtId="0" fontId="22" fillId="0" borderId="0"/>
    <xf numFmtId="164" fontId="3" fillId="0" borderId="0" applyFont="0" applyFill="0" applyBorder="0" applyAlignment="0" applyProtection="0"/>
    <xf numFmtId="0" fontId="75" fillId="0" borderId="0"/>
    <xf numFmtId="0" fontId="3" fillId="0" borderId="0"/>
    <xf numFmtId="0" fontId="1" fillId="0" borderId="0"/>
    <xf numFmtId="9" fontId="1"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9" fontId="3" fillId="0" borderId="0" applyFont="0" applyFill="0" applyBorder="0" applyAlignment="0" applyProtection="0"/>
    <xf numFmtId="9" fontId="12" fillId="0" borderId="0" applyFont="0" applyFill="0" applyBorder="0" applyAlignment="0" applyProtection="0"/>
    <xf numFmtId="0" fontId="3" fillId="0" borderId="0"/>
    <xf numFmtId="0" fontId="38" fillId="0" borderId="0"/>
    <xf numFmtId="9" fontId="38" fillId="0" borderId="0" applyFont="0" applyFill="0" applyBorder="0" applyAlignment="0" applyProtection="0"/>
    <xf numFmtId="164" fontId="3" fillId="0" borderId="0" applyFont="0" applyFill="0" applyBorder="0" applyAlignment="0" applyProtection="0"/>
    <xf numFmtId="180" fontId="94" fillId="0" borderId="14" applyNumberFormat="0" applyProtection="0">
      <alignment horizontal="right" vertical="center"/>
    </xf>
    <xf numFmtId="164" fontId="22" fillId="0" borderId="0" applyFont="0" applyFill="0" applyBorder="0" applyAlignment="0" applyProtection="0"/>
    <xf numFmtId="0" fontId="38" fillId="0" borderId="0">
      <alignment vertical="top"/>
    </xf>
    <xf numFmtId="9" fontId="38" fillId="0" borderId="0" applyFont="0" applyFill="0" applyBorder="0" applyAlignment="0" applyProtection="0"/>
    <xf numFmtId="0" fontId="137" fillId="10" borderId="0" applyNumberFormat="0" applyBorder="0" applyAlignment="0" applyProtection="0"/>
    <xf numFmtId="0" fontId="38" fillId="0" borderId="0"/>
    <xf numFmtId="0" fontId="3" fillId="0" borderId="0"/>
    <xf numFmtId="0" fontId="22" fillId="76" borderId="77" applyNumberFormat="0" applyProtection="0">
      <alignment horizontal="left" vertical="center" indent="1"/>
    </xf>
    <xf numFmtId="4" fontId="197" fillId="58" borderId="69" applyNumberFormat="0" applyProtection="0">
      <alignment horizontal="right" vertical="center"/>
    </xf>
    <xf numFmtId="4" fontId="197" fillId="58" borderId="69" applyNumberFormat="0" applyProtection="0">
      <alignment horizontal="right" vertical="center"/>
    </xf>
    <xf numFmtId="4" fontId="197" fillId="55" borderId="69" applyNumberFormat="0" applyProtection="0">
      <alignment horizontal="right" vertical="center"/>
    </xf>
    <xf numFmtId="4" fontId="197" fillId="55" borderId="69" applyNumberFormat="0" applyProtection="0">
      <alignment horizontal="right" vertical="center"/>
    </xf>
    <xf numFmtId="164" fontId="3" fillId="0" borderId="0" applyFont="0" applyFill="0" applyBorder="0" applyAlignment="0" applyProtection="0"/>
    <xf numFmtId="164" fontId="3" fillId="0" borderId="0" applyFont="0" applyFill="0" applyBorder="0" applyAlignment="0" applyProtection="0"/>
    <xf numFmtId="164" fontId="2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2" fillId="85" borderId="69" applyNumberFormat="0" applyProtection="0">
      <alignment horizontal="left" vertical="top"/>
    </xf>
    <xf numFmtId="4" fontId="197" fillId="72" borderId="69" applyNumberFormat="0" applyProtection="0">
      <alignment vertical="center"/>
    </xf>
    <xf numFmtId="0" fontId="34" fillId="3" borderId="13" applyFont="0" applyBorder="0">
      <alignment horizontal="center" wrapText="1"/>
    </xf>
    <xf numFmtId="4" fontId="197" fillId="72" borderId="69" applyNumberFormat="0" applyProtection="0">
      <alignment vertical="center"/>
    </xf>
    <xf numFmtId="0" fontId="3" fillId="0" borderId="0"/>
    <xf numFmtId="4" fontId="199" fillId="86" borderId="69" applyNumberFormat="0" applyProtection="0">
      <alignment horizontal="right" vertical="center"/>
    </xf>
    <xf numFmtId="0" fontId="3" fillId="0" borderId="0"/>
    <xf numFmtId="0" fontId="3" fillId="0" borderId="0"/>
    <xf numFmtId="4" fontId="200" fillId="75" borderId="69" applyNumberFormat="0" applyProtection="0">
      <alignment horizontal="left" vertical="center"/>
    </xf>
    <xf numFmtId="0" fontId="3" fillId="0" borderId="0"/>
    <xf numFmtId="0" fontId="3" fillId="0" borderId="0"/>
    <xf numFmtId="0" fontId="34" fillId="3" borderId="60" applyFont="0" applyBorder="0">
      <alignment horizontal="center" wrapText="1"/>
    </xf>
    <xf numFmtId="3" fontId="148" fillId="69" borderId="75" applyNumberFormat="0">
      <protection locked="0"/>
    </xf>
    <xf numFmtId="4" fontId="197" fillId="82" borderId="77" applyNumberFormat="0" applyProtection="0">
      <alignment horizontal="left" vertical="center" indent="1"/>
    </xf>
    <xf numFmtId="0" fontId="3" fillId="0" borderId="0"/>
    <xf numFmtId="0" fontId="3" fillId="0" borderId="0"/>
    <xf numFmtId="0" fontId="3" fillId="0" borderId="0"/>
    <xf numFmtId="0" fontId="3" fillId="0" borderId="0"/>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3" fillId="0" borderId="0"/>
    <xf numFmtId="0" fontId="3" fillId="0" borderId="0"/>
    <xf numFmtId="0" fontId="3" fillId="0" borderId="0"/>
    <xf numFmtId="3" fontId="22" fillId="4" borderId="11" applyFont="0">
      <alignment horizontal="right" vertical="center"/>
      <protection locked="0"/>
    </xf>
    <xf numFmtId="0" fontId="22" fillId="76" borderId="77" applyNumberFormat="0" applyProtection="0">
      <alignment horizontal="left" vertical="center" indent="1"/>
    </xf>
    <xf numFmtId="9" fontId="3" fillId="0" borderId="0" applyFont="0" applyFill="0" applyBorder="0" applyAlignment="0" applyProtection="0"/>
    <xf numFmtId="0" fontId="22" fillId="65" borderId="69" applyNumberFormat="0" applyProtection="0">
      <alignment horizontal="left" vertical="top"/>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2" fillId="0" borderId="0">
      <alignment vertical="top"/>
    </xf>
    <xf numFmtId="0" fontId="22" fillId="0" borderId="0"/>
    <xf numFmtId="4" fontId="197" fillId="58" borderId="69" applyNumberFormat="0" applyProtection="0">
      <alignment horizontal="right" vertical="center"/>
    </xf>
    <xf numFmtId="0" fontId="22" fillId="0" borderId="0">
      <alignment vertical="top"/>
    </xf>
    <xf numFmtId="0" fontId="22" fillId="0" borderId="0">
      <alignment vertical="top"/>
    </xf>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49" fillId="39" borderId="0" applyNumberFormat="0" applyBorder="0" applyAlignment="0" applyProtection="0"/>
    <xf numFmtId="0" fontId="149" fillId="40" borderId="0" applyNumberFormat="0" applyBorder="0" applyAlignment="0" applyProtection="0"/>
    <xf numFmtId="0" fontId="149" fillId="41" borderId="0" applyNumberFormat="0" applyBorder="0" applyAlignment="0" applyProtection="0"/>
    <xf numFmtId="0" fontId="149" fillId="42" borderId="0" applyNumberFormat="0" applyBorder="0" applyAlignment="0" applyProtection="0"/>
    <xf numFmtId="0" fontId="149" fillId="43" borderId="0" applyNumberFormat="0" applyBorder="0" applyAlignment="0" applyProtection="0"/>
    <xf numFmtId="0" fontId="149" fillId="44" borderId="0" applyNumberFormat="0" applyBorder="0" applyAlignment="0" applyProtection="0"/>
    <xf numFmtId="0" fontId="3" fillId="16"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49" fillId="46" borderId="0" applyNumberFormat="0" applyBorder="0" applyAlignment="0" applyProtection="0"/>
    <xf numFmtId="0" fontId="149" fillId="48" borderId="0" applyNumberFormat="0" applyBorder="0" applyAlignment="0" applyProtection="0"/>
    <xf numFmtId="0" fontId="149" fillId="49" borderId="0" applyNumberFormat="0" applyBorder="0" applyAlignment="0" applyProtection="0"/>
    <xf numFmtId="0" fontId="149" fillId="42" borderId="0" applyNumberFormat="0" applyBorder="0" applyAlignment="0" applyProtection="0"/>
    <xf numFmtId="0" fontId="149" fillId="46" borderId="0" applyNumberFormat="0" applyBorder="0" applyAlignment="0" applyProtection="0"/>
    <xf numFmtId="0" fontId="149" fillId="50" borderId="0" applyNumberFormat="0" applyBorder="0" applyAlignment="0" applyProtection="0"/>
    <xf numFmtId="0" fontId="3" fillId="17"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09" fillId="18" borderId="0" applyNumberFormat="0" applyBorder="0" applyAlignment="0" applyProtection="0"/>
    <xf numFmtId="0" fontId="109" fillId="22" borderId="0" applyNumberFormat="0" applyBorder="0" applyAlignment="0" applyProtection="0"/>
    <xf numFmtId="0" fontId="109" fillId="26" borderId="0" applyNumberFormat="0" applyBorder="0" applyAlignment="0" applyProtection="0"/>
    <xf numFmtId="0" fontId="109" fillId="30"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50" fillId="52" borderId="0" applyNumberFormat="0" applyBorder="0" applyAlignment="0" applyProtection="0"/>
    <xf numFmtId="0" fontId="150" fillId="48" borderId="0" applyNumberFormat="0" applyBorder="0" applyAlignment="0" applyProtection="0"/>
    <xf numFmtId="0" fontId="150" fillId="49" borderId="0" applyNumberFormat="0" applyBorder="0" applyAlignment="0" applyProtection="0"/>
    <xf numFmtId="0" fontId="150" fillId="53" borderId="0" applyNumberFormat="0" applyBorder="0" applyAlignment="0" applyProtection="0"/>
    <xf numFmtId="0" fontId="150" fillId="54" borderId="0" applyNumberFormat="0" applyBorder="0" applyAlignment="0" applyProtection="0"/>
    <xf numFmtId="0" fontId="150" fillId="55" borderId="0" applyNumberFormat="0" applyBorder="0" applyAlignment="0" applyProtection="0"/>
    <xf numFmtId="0" fontId="150" fillId="49" borderId="0" applyNumberFormat="0" applyBorder="0" applyAlignment="0" applyProtection="0"/>
    <xf numFmtId="0" fontId="150" fillId="55" borderId="0" applyNumberFormat="0" applyBorder="0" applyAlignment="0" applyProtection="0"/>
    <xf numFmtId="0" fontId="150" fillId="56" borderId="0" applyNumberFormat="0" applyBorder="0" applyAlignment="0" applyProtection="0"/>
    <xf numFmtId="0" fontId="150" fillId="42" borderId="0" applyNumberFormat="0" applyBorder="0" applyAlignment="0" applyProtection="0"/>
    <xf numFmtId="0" fontId="150" fillId="45" borderId="0" applyNumberFormat="0" applyBorder="0" applyAlignment="0" applyProtection="0"/>
    <xf numFmtId="0" fontId="150" fillId="40" borderId="0" applyNumberFormat="0" applyBorder="0" applyAlignment="0" applyProtection="0"/>
    <xf numFmtId="0" fontId="150" fillId="57" borderId="0" applyNumberFormat="0" applyBorder="0" applyAlignment="0" applyProtection="0"/>
    <xf numFmtId="0" fontId="150" fillId="58" borderId="0" applyNumberFormat="0" applyBorder="0" applyAlignment="0" applyProtection="0"/>
    <xf numFmtId="0" fontId="150" fillId="56" borderId="0" applyNumberFormat="0" applyBorder="0" applyAlignment="0" applyProtection="0"/>
    <xf numFmtId="0" fontId="150" fillId="53" borderId="0" applyNumberFormat="0" applyBorder="0" applyAlignment="0" applyProtection="0"/>
    <xf numFmtId="0" fontId="150" fillId="54" borderId="0" applyNumberFormat="0" applyBorder="0" applyAlignment="0" applyProtection="0"/>
    <xf numFmtId="0" fontId="150" fillId="59" borderId="0" applyNumberFormat="0" applyBorder="0" applyAlignment="0" applyProtection="0"/>
    <xf numFmtId="49" fontId="148" fillId="60" borderId="0" applyNumberFormat="0">
      <alignment horizontal="center"/>
    </xf>
    <xf numFmtId="183" fontId="22" fillId="0" borderId="0" applyFont="0" applyFill="0" applyBorder="0" applyAlignment="0" applyProtection="0"/>
    <xf numFmtId="0" fontId="109" fillId="15" borderId="0" applyNumberFormat="0" applyBorder="0" applyAlignment="0" applyProtection="0"/>
    <xf numFmtId="0" fontId="109" fillId="19" borderId="0" applyNumberFormat="0" applyBorder="0" applyAlignment="0" applyProtection="0"/>
    <xf numFmtId="0" fontId="109" fillId="23" borderId="0" applyNumberFormat="0" applyBorder="0" applyAlignment="0" applyProtection="0"/>
    <xf numFmtId="0" fontId="109" fillId="27" borderId="0" applyNumberFormat="0" applyBorder="0" applyAlignment="0" applyProtection="0"/>
    <xf numFmtId="0" fontId="109" fillId="31" borderId="0" applyNumberFormat="0" applyBorder="0" applyAlignment="0" applyProtection="0"/>
    <xf numFmtId="0" fontId="109" fillId="35" borderId="0" applyNumberFormat="0" applyBorder="0" applyAlignment="0" applyProtection="0"/>
    <xf numFmtId="0" fontId="151" fillId="0" borderId="0">
      <alignment horizontal="right"/>
    </xf>
    <xf numFmtId="0" fontId="3" fillId="14" borderId="22" applyNumberFormat="0" applyFont="0" applyAlignment="0" applyProtection="0"/>
    <xf numFmtId="0" fontId="22" fillId="61" borderId="25" applyNumberFormat="0" applyFont="0" applyAlignment="0" applyProtection="0"/>
    <xf numFmtId="0" fontId="3" fillId="14" borderId="22" applyNumberFormat="0" applyFont="0" applyAlignment="0" applyProtection="0"/>
    <xf numFmtId="0" fontId="22" fillId="61" borderId="25" applyNumberFormat="0" applyFont="0" applyAlignment="0" applyProtection="0"/>
    <xf numFmtId="0" fontId="3" fillId="14" borderId="22" applyNumberFormat="0" applyFont="0" applyAlignment="0" applyProtection="0"/>
    <xf numFmtId="0" fontId="3" fillId="14" borderId="22" applyNumberFormat="0" applyFont="0" applyAlignment="0" applyProtection="0"/>
    <xf numFmtId="0" fontId="3" fillId="14" borderId="22" applyNumberFormat="0" applyFont="0" applyAlignment="0" applyProtection="0"/>
    <xf numFmtId="0" fontId="3" fillId="14" borderId="22" applyNumberFormat="0" applyFont="0" applyAlignment="0" applyProtection="0"/>
    <xf numFmtId="0" fontId="152" fillId="40" borderId="0" applyNumberFormat="0" applyBorder="0" applyAlignment="0" applyProtection="0"/>
    <xf numFmtId="0" fontId="153" fillId="47" borderId="26" applyNumberFormat="0" applyAlignment="0" applyProtection="0"/>
    <xf numFmtId="0" fontId="153" fillId="47" borderId="26" applyNumberFormat="0" applyAlignment="0" applyProtection="0"/>
    <xf numFmtId="3" fontId="154" fillId="3" borderId="11"/>
    <xf numFmtId="0" fontId="155" fillId="62" borderId="0" applyNumberFormat="0" applyBorder="0" applyAlignment="0" applyProtection="0"/>
    <xf numFmtId="0" fontId="156" fillId="51" borderId="26" applyNumberFormat="0" applyAlignment="0" applyProtection="0"/>
    <xf numFmtId="0" fontId="156" fillId="51" borderId="26" applyNumberFormat="0" applyAlignment="0" applyProtection="0"/>
    <xf numFmtId="0" fontId="157" fillId="63" borderId="27" applyNumberFormat="0" applyAlignment="0" applyProtection="0"/>
    <xf numFmtId="0" fontId="34" fillId="64"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2" fillId="0" borderId="0" applyFont="0" applyFill="0" applyBorder="0" applyAlignment="0" applyProtection="0"/>
    <xf numFmtId="0" fontId="6" fillId="0" borderId="0"/>
    <xf numFmtId="0" fontId="158" fillId="0" borderId="0">
      <alignment horizontal="left" vertical="center" indent="1"/>
    </xf>
    <xf numFmtId="184" fontId="159" fillId="0" borderId="0" applyFont="0" applyFill="0" applyBorder="0" applyAlignment="0" applyProtection="0"/>
    <xf numFmtId="14" fontId="160" fillId="0" borderId="0"/>
    <xf numFmtId="3" fontId="161" fillId="0" borderId="28"/>
    <xf numFmtId="4" fontId="22" fillId="0" borderId="0">
      <alignment horizontal="right" vertical="center"/>
    </xf>
    <xf numFmtId="0" fontId="162" fillId="39" borderId="0" applyNumberFormat="0" applyBorder="0" applyAlignment="0" applyProtection="0"/>
    <xf numFmtId="185" fontId="22" fillId="0" borderId="0" applyFont="0" applyFill="0" applyBorder="0" applyAlignment="0" applyProtection="0"/>
    <xf numFmtId="185" fontId="22" fillId="0" borderId="0" applyFont="0" applyFill="0" applyBorder="0" applyAlignment="0" applyProtection="0"/>
    <xf numFmtId="0" fontId="163" fillId="0" borderId="0" applyNumberFormat="0" applyFill="0" applyBorder="0" applyAlignment="0" applyProtection="0"/>
    <xf numFmtId="3" fontId="34" fillId="0" borderId="0"/>
    <xf numFmtId="3" fontId="164" fillId="65" borderId="11"/>
    <xf numFmtId="0" fontId="165"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50" fillId="66" borderId="0" applyNumberFormat="0" applyBorder="0" applyAlignment="0" applyProtection="0"/>
    <xf numFmtId="0" fontId="150" fillId="67" borderId="0" applyNumberFormat="0" applyBorder="0" applyAlignment="0" applyProtection="0"/>
    <xf numFmtId="0" fontId="150" fillId="56" borderId="0" applyNumberFormat="0" applyBorder="0" applyAlignment="0" applyProtection="0"/>
    <xf numFmtId="0" fontId="150" fillId="42" borderId="0" applyNumberFormat="0" applyBorder="0" applyAlignment="0" applyProtection="0"/>
    <xf numFmtId="0" fontId="150" fillId="66" borderId="0" applyNumberFormat="0" applyBorder="0" applyAlignment="0" applyProtection="0"/>
    <xf numFmtId="0" fontId="150" fillId="40" borderId="0" applyNumberFormat="0" applyBorder="0" applyAlignment="0" applyProtection="0"/>
    <xf numFmtId="0" fontId="165" fillId="0" borderId="0" applyNumberFormat="0" applyFill="0" applyBorder="0" applyAlignment="0" applyProtection="0">
      <alignment vertical="top"/>
      <protection locked="0"/>
    </xf>
    <xf numFmtId="0" fontId="163" fillId="0" borderId="0" applyNumberFormat="0" applyFill="0" applyBorder="0" applyAlignment="0" applyProtection="0"/>
    <xf numFmtId="0" fontId="168" fillId="41" borderId="0" applyNumberFormat="0" applyBorder="0" applyAlignment="0" applyProtection="0"/>
    <xf numFmtId="0" fontId="169" fillId="0" borderId="29" applyNumberFormat="0" applyFill="0" applyAlignment="0" applyProtection="0"/>
    <xf numFmtId="0" fontId="170" fillId="0" borderId="30" applyNumberFormat="0" applyFill="0" applyAlignment="0" applyProtection="0"/>
    <xf numFmtId="0" fontId="171" fillId="0" borderId="31" applyNumberFormat="0" applyFill="0" applyAlignment="0" applyProtection="0"/>
    <xf numFmtId="0" fontId="171" fillId="0" borderId="0" applyNumberFormat="0" applyFill="0" applyBorder="0" applyAlignment="0" applyProtection="0"/>
    <xf numFmtId="0" fontId="172" fillId="0" borderId="0">
      <alignment vertical="center"/>
    </xf>
    <xf numFmtId="0" fontId="173" fillId="0" borderId="0"/>
    <xf numFmtId="0" fontId="161" fillId="0" borderId="0"/>
    <xf numFmtId="0" fontId="3" fillId="14" borderId="22" applyNumberFormat="0" applyFont="0" applyAlignment="0" applyProtection="0"/>
    <xf numFmtId="0" fontId="3" fillId="14" borderId="22" applyNumberFormat="0" applyFont="0" applyAlignment="0" applyProtection="0"/>
    <xf numFmtId="0" fontId="3" fillId="14" borderId="22" applyNumberFormat="0" applyFont="0" applyAlignment="0" applyProtection="0"/>
    <xf numFmtId="0" fontId="136" fillId="9" borderId="0" applyNumberFormat="0" applyBorder="0" applyAlignment="0" applyProtection="0"/>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35" fillId="8" borderId="0" applyNumberFormat="0" applyBorder="0" applyAlignment="0" applyProtection="0"/>
    <xf numFmtId="0" fontId="175" fillId="68" borderId="26" applyNumberFormat="0" applyAlignment="0" applyProtection="0"/>
    <xf numFmtId="0" fontId="175" fillId="68" borderId="26" applyNumberFormat="0" applyAlignment="0" applyProtection="0"/>
    <xf numFmtId="3" fontId="148" fillId="69" borderId="11" applyNumberFormat="0">
      <protection locked="0"/>
    </xf>
    <xf numFmtId="9" fontId="176" fillId="0" borderId="0"/>
    <xf numFmtId="167" fontId="176" fillId="0" borderId="0"/>
    <xf numFmtId="10" fontId="176" fillId="0" borderId="0"/>
    <xf numFmtId="168" fontId="176" fillId="0" borderId="0"/>
    <xf numFmtId="4" fontId="176" fillId="0" borderId="0"/>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77" fillId="64" borderId="0">
      <protection locked="0"/>
    </xf>
    <xf numFmtId="4" fontId="178" fillId="64" borderId="0">
      <protection locked="0"/>
    </xf>
    <xf numFmtId="0" fontId="179" fillId="64" borderId="0"/>
    <xf numFmtId="1" fontId="178" fillId="64" borderId="0">
      <protection locked="0"/>
    </xf>
    <xf numFmtId="164" fontId="22" fillId="0" borderId="0" applyFont="0" applyFill="0" applyBorder="0" applyAlignment="0" applyProtection="0"/>
    <xf numFmtId="164" fontId="22" fillId="0" borderId="0" applyFont="0" applyFill="0" applyBorder="0" applyAlignment="0" applyProtection="0"/>
    <xf numFmtId="0" fontId="157" fillId="63" borderId="27" applyNumberFormat="0" applyAlignment="0" applyProtection="0"/>
    <xf numFmtId="0" fontId="140" fillId="12" borderId="18" applyNumberFormat="0" applyAlignment="0" applyProtection="0"/>
    <xf numFmtId="0" fontId="180" fillId="0" borderId="32" applyNumberFormat="0" applyFill="0" applyAlignment="0" applyProtection="0"/>
    <xf numFmtId="0" fontId="141" fillId="0" borderId="20" applyNumberFormat="0" applyFill="0" applyAlignment="0" applyProtection="0"/>
    <xf numFmtId="0" fontId="181" fillId="0" borderId="33" applyNumberFormat="0" applyFill="0" applyAlignment="0" applyProtection="0"/>
    <xf numFmtId="183" fontId="22" fillId="0" borderId="0" applyFont="0" applyFill="0" applyBorder="0" applyAlignment="0" applyProtection="0"/>
    <xf numFmtId="0" fontId="147" fillId="10" borderId="0" applyNumberFormat="0" applyBorder="0" applyAlignment="0" applyProtection="0"/>
    <xf numFmtId="0" fontId="182" fillId="70" borderId="0" applyNumberFormat="0" applyBorder="0" applyAlignment="0" applyProtection="0"/>
    <xf numFmtId="3" fontId="22" fillId="64" borderId="11">
      <alignment horizontal="right"/>
    </xf>
    <xf numFmtId="0" fontId="22" fillId="0" borderId="0">
      <alignment vertical="top"/>
    </xf>
    <xf numFmtId="0" fontId="22" fillId="0" borderId="0" applyNumberFormat="0" applyFont="0" applyFill="0" applyAlignment="0"/>
    <xf numFmtId="0" fontId="22" fillId="0" borderId="0"/>
    <xf numFmtId="0" fontId="22" fillId="0" borderId="0" applyNumberFormat="0" applyFont="0" applyFill="0" applyAlignment="0"/>
    <xf numFmtId="0" fontId="3" fillId="0" borderId="0"/>
    <xf numFmtId="0" fontId="3" fillId="0" borderId="0"/>
    <xf numFmtId="0" fontId="22" fillId="0" borderId="0" applyNumberFormat="0" applyFont="0" applyFill="0" applyAlignment="0"/>
    <xf numFmtId="0" fontId="22" fillId="0" borderId="0" applyNumberFormat="0" applyFont="0" applyFill="0" applyAlignment="0"/>
    <xf numFmtId="0" fontId="22" fillId="0" borderId="0" applyNumberFormat="0" applyFont="0" applyFill="0" applyAlignment="0"/>
    <xf numFmtId="0" fontId="22" fillId="0" borderId="0" applyNumberFormat="0" applyFont="0" applyFill="0" applyAlignment="0"/>
    <xf numFmtId="0" fontId="3" fillId="0" borderId="0"/>
    <xf numFmtId="0" fontId="3" fillId="0" borderId="0"/>
    <xf numFmtId="0" fontId="1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6" fillId="51" borderId="79" applyNumberFormat="0" applyAlignment="0" applyProtection="0"/>
    <xf numFmtId="0" fontId="184" fillId="0" borderId="0"/>
    <xf numFmtId="0" fontId="3" fillId="0" borderId="0"/>
    <xf numFmtId="0" fontId="149" fillId="0" borderId="0"/>
    <xf numFmtId="0" fontId="22" fillId="0" borderId="0"/>
    <xf numFmtId="0" fontId="3" fillId="0" borderId="0"/>
    <xf numFmtId="0" fontId="3" fillId="0" borderId="0"/>
    <xf numFmtId="0" fontId="22" fillId="0" borderId="0">
      <alignment vertical="top"/>
    </xf>
    <xf numFmtId="0" fontId="3" fillId="0" borderId="0"/>
    <xf numFmtId="0" fontId="3" fillId="0" borderId="0"/>
    <xf numFmtId="0" fontId="3" fillId="0" borderId="0"/>
    <xf numFmtId="0" fontId="149" fillId="0" borderId="0"/>
    <xf numFmtId="0" fontId="22" fillId="0" borderId="0" applyNumberFormat="0" applyFont="0" applyFill="0" applyAlignment="0"/>
    <xf numFmtId="0" fontId="3" fillId="0" borderId="0"/>
    <xf numFmtId="0" fontId="3" fillId="0" borderId="0"/>
    <xf numFmtId="0" fontId="3" fillId="0" borderId="0"/>
    <xf numFmtId="0" fontId="3" fillId="0" borderId="0"/>
    <xf numFmtId="0" fontId="22" fillId="0" borderId="0" applyNumberFormat="0" applyFont="0" applyFill="0" applyAlignment="0"/>
    <xf numFmtId="0" fontId="149" fillId="0" borderId="0"/>
    <xf numFmtId="0" fontId="149" fillId="0" borderId="0"/>
    <xf numFmtId="0" fontId="22" fillId="0" borderId="0"/>
    <xf numFmtId="0" fontId="22" fillId="0" borderId="0" applyNumberFormat="0" applyFont="0" applyFill="0" applyAlignment="0"/>
    <xf numFmtId="0" fontId="3" fillId="0" borderId="0"/>
    <xf numFmtId="0" fontId="149" fillId="0" borderId="0"/>
    <xf numFmtId="0" fontId="22" fillId="0" borderId="0" applyNumberFormat="0" applyFont="0" applyFill="0" applyAlignment="0"/>
    <xf numFmtId="0" fontId="22" fillId="0" borderId="0">
      <alignment vertical="top"/>
    </xf>
    <xf numFmtId="0" fontId="22" fillId="0" borderId="0"/>
    <xf numFmtId="0" fontId="22" fillId="0" borderId="0"/>
    <xf numFmtId="0" fontId="3" fillId="0" borderId="0"/>
    <xf numFmtId="0" fontId="160" fillId="0" borderId="0"/>
    <xf numFmtId="0" fontId="3" fillId="0" borderId="0"/>
    <xf numFmtId="0" fontId="3" fillId="0" borderId="0"/>
    <xf numFmtId="0" fontId="9" fillId="0" borderId="0" applyNumberFormat="0" applyFont="0" applyFill="0" applyAlignment="0"/>
    <xf numFmtId="0" fontId="185" fillId="61" borderId="25" applyNumberFormat="0" applyFont="0" applyAlignment="0" applyProtection="0"/>
    <xf numFmtId="0" fontId="185" fillId="61" borderId="25" applyNumberFormat="0" applyFont="0" applyAlignment="0" applyProtection="0"/>
    <xf numFmtId="0" fontId="22" fillId="71" borderId="25" applyNumberFormat="0" applyFont="0" applyAlignment="0" applyProtection="0"/>
    <xf numFmtId="3" fontId="161" fillId="0" borderId="0"/>
    <xf numFmtId="0" fontId="132" fillId="0" borderId="15" applyNumberFormat="0" applyFill="0" applyAlignment="0" applyProtection="0"/>
    <xf numFmtId="0" fontId="133" fillId="0" borderId="16" applyNumberFormat="0" applyFill="0" applyAlignment="0" applyProtection="0"/>
    <xf numFmtId="0" fontId="134" fillId="0" borderId="17" applyNumberFormat="0" applyFill="0" applyAlignment="0" applyProtection="0"/>
    <xf numFmtId="0" fontId="134" fillId="0" borderId="0" applyNumberFormat="0" applyFill="0" applyBorder="0" applyAlignment="0" applyProtection="0"/>
    <xf numFmtId="0" fontId="146" fillId="0" borderId="0" applyNumberFormat="0" applyFill="0" applyBorder="0" applyAlignment="0" applyProtection="0"/>
    <xf numFmtId="0" fontId="186" fillId="51" borderId="34" applyNumberFormat="0" applyAlignment="0" applyProtection="0"/>
    <xf numFmtId="0" fontId="186" fillId="51" borderId="34" applyNumberFormat="0" applyAlignment="0" applyProtection="0"/>
    <xf numFmtId="10" fontId="187" fillId="0" borderId="24" applyFont="0" applyFill="0" applyAlignment="0" applyProtection="0"/>
    <xf numFmtId="186"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87"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4" fillId="0" borderId="28"/>
    <xf numFmtId="3" fontId="188" fillId="0" borderId="0"/>
    <xf numFmtId="4" fontId="188" fillId="0" borderId="0"/>
    <xf numFmtId="167" fontId="189" fillId="0" borderId="0"/>
    <xf numFmtId="3" fontId="154" fillId="3" borderId="0"/>
    <xf numFmtId="3" fontId="145" fillId="72" borderId="0"/>
    <xf numFmtId="0" fontId="190" fillId="0" borderId="35" applyNumberFormat="0" applyFill="0" applyAlignment="0" applyProtection="0"/>
    <xf numFmtId="0" fontId="191" fillId="0" borderId="36" applyNumberFormat="0" applyFill="0" applyAlignment="0" applyProtection="0"/>
    <xf numFmtId="0" fontId="192" fillId="0" borderId="37" applyNumberFormat="0" applyFill="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4" fontId="194" fillId="70" borderId="38" applyNumberFormat="0" applyProtection="0">
      <alignment vertical="center"/>
    </xf>
    <xf numFmtId="4" fontId="194" fillId="70" borderId="38" applyNumberFormat="0" applyProtection="0">
      <alignment vertical="center"/>
    </xf>
    <xf numFmtId="4" fontId="195" fillId="73" borderId="38" applyNumberFormat="0" applyProtection="0">
      <alignment vertical="center"/>
    </xf>
    <xf numFmtId="4" fontId="195" fillId="73" borderId="38" applyNumberFormat="0" applyProtection="0">
      <alignment vertical="center"/>
    </xf>
    <xf numFmtId="4" fontId="194" fillId="73" borderId="38" applyNumberFormat="0" applyProtection="0">
      <alignment horizontal="left" vertical="center"/>
    </xf>
    <xf numFmtId="4" fontId="194" fillId="73" borderId="38" applyNumberFormat="0" applyProtection="0">
      <alignment horizontal="left" vertical="center"/>
    </xf>
    <xf numFmtId="0" fontId="194" fillId="73" borderId="38" applyNumberFormat="0" applyProtection="0">
      <alignment horizontal="left" vertical="top"/>
    </xf>
    <xf numFmtId="0" fontId="194" fillId="73" borderId="38" applyNumberFormat="0" applyProtection="0">
      <alignment horizontal="left" vertical="top"/>
    </xf>
    <xf numFmtId="0" fontId="22" fillId="74" borderId="0"/>
    <xf numFmtId="0" fontId="22" fillId="74" borderId="0"/>
    <xf numFmtId="0" fontId="22" fillId="74" borderId="0"/>
    <xf numFmtId="4" fontId="196" fillId="75" borderId="0" applyNumberFormat="0" applyProtection="0">
      <alignment horizontal="left" vertical="center"/>
    </xf>
    <xf numFmtId="4" fontId="196" fillId="75" borderId="0" applyNumberFormat="0" applyProtection="0">
      <alignment horizontal="left" vertical="center"/>
    </xf>
    <xf numFmtId="0" fontId="22" fillId="76" borderId="34" applyNumberFormat="0" applyProtection="0">
      <alignment horizontal="left" vertical="center" indent="1"/>
    </xf>
    <xf numFmtId="0" fontId="22" fillId="76" borderId="34" applyNumberFormat="0" applyProtection="0">
      <alignment horizontal="left" vertical="center" indent="1"/>
    </xf>
    <xf numFmtId="4" fontId="197" fillId="40" borderId="38" applyNumberFormat="0" applyProtection="0">
      <alignment horizontal="right" vertical="center"/>
    </xf>
    <xf numFmtId="4" fontId="197" fillId="40" borderId="38" applyNumberFormat="0" applyProtection="0">
      <alignment horizontal="right" vertical="center"/>
    </xf>
    <xf numFmtId="4" fontId="197" fillId="40" borderId="38" applyNumberFormat="0" applyProtection="0">
      <alignment horizontal="right" vertical="center"/>
    </xf>
    <xf numFmtId="4" fontId="197" fillId="40" borderId="38" applyNumberFormat="0" applyProtection="0">
      <alignment horizontal="right" vertical="center"/>
    </xf>
    <xf numFmtId="4" fontId="197" fillId="48" borderId="38" applyNumberFormat="0" applyProtection="0">
      <alignment horizontal="right" vertical="center"/>
    </xf>
    <xf numFmtId="4" fontId="197" fillId="48" borderId="38" applyNumberFormat="0" applyProtection="0">
      <alignment horizontal="right" vertical="center"/>
    </xf>
    <xf numFmtId="4" fontId="197" fillId="48" borderId="38" applyNumberFormat="0" applyProtection="0">
      <alignment horizontal="right" vertical="center"/>
    </xf>
    <xf numFmtId="4" fontId="197" fillId="48" borderId="38" applyNumberFormat="0" applyProtection="0">
      <alignment horizontal="right" vertical="center"/>
    </xf>
    <xf numFmtId="4" fontId="197" fillId="58" borderId="38" applyNumberFormat="0" applyProtection="0">
      <alignment horizontal="right" vertical="center"/>
    </xf>
    <xf numFmtId="4" fontId="197" fillId="58" borderId="38" applyNumberFormat="0" applyProtection="0">
      <alignment horizontal="right" vertical="center"/>
    </xf>
    <xf numFmtId="4" fontId="197" fillId="58" borderId="38" applyNumberFormat="0" applyProtection="0">
      <alignment horizontal="right" vertical="center"/>
    </xf>
    <xf numFmtId="4" fontId="197" fillId="58" borderId="38" applyNumberFormat="0" applyProtection="0">
      <alignment horizontal="right" vertical="center"/>
    </xf>
    <xf numFmtId="4" fontId="197" fillId="50" borderId="38" applyNumberFormat="0" applyProtection="0">
      <alignment horizontal="right" vertical="center"/>
    </xf>
    <xf numFmtId="4" fontId="197" fillId="50" borderId="38" applyNumberFormat="0" applyProtection="0">
      <alignment horizontal="right" vertical="center"/>
    </xf>
    <xf numFmtId="4" fontId="197" fillId="50" borderId="38" applyNumberFormat="0" applyProtection="0">
      <alignment horizontal="right" vertical="center"/>
    </xf>
    <xf numFmtId="4" fontId="197" fillId="50" borderId="38" applyNumberFormat="0" applyProtection="0">
      <alignment horizontal="right" vertical="center"/>
    </xf>
    <xf numFmtId="4" fontId="197" fillId="55" borderId="38" applyNumberFormat="0" applyProtection="0">
      <alignment horizontal="right" vertical="center"/>
    </xf>
    <xf numFmtId="4" fontId="197" fillId="55" borderId="38" applyNumberFormat="0" applyProtection="0">
      <alignment horizontal="right" vertical="center"/>
    </xf>
    <xf numFmtId="4" fontId="197" fillId="55" borderId="38" applyNumberFormat="0" applyProtection="0">
      <alignment horizontal="right" vertical="center"/>
    </xf>
    <xf numFmtId="4" fontId="197" fillId="55" borderId="38" applyNumberFormat="0" applyProtection="0">
      <alignment horizontal="right" vertical="center"/>
    </xf>
    <xf numFmtId="4" fontId="197" fillId="59" borderId="38" applyNumberFormat="0" applyProtection="0">
      <alignment horizontal="right" vertical="center"/>
    </xf>
    <xf numFmtId="4" fontId="197" fillId="59" borderId="38" applyNumberFormat="0" applyProtection="0">
      <alignment horizontal="right" vertical="center"/>
    </xf>
    <xf numFmtId="4" fontId="197" fillId="59" borderId="38" applyNumberFormat="0" applyProtection="0">
      <alignment horizontal="right" vertical="center"/>
    </xf>
    <xf numFmtId="4" fontId="197" fillId="59" borderId="38" applyNumberFormat="0" applyProtection="0">
      <alignment horizontal="right" vertical="center"/>
    </xf>
    <xf numFmtId="4" fontId="197" fillId="56" borderId="38" applyNumberFormat="0" applyProtection="0">
      <alignment horizontal="right" vertical="center"/>
    </xf>
    <xf numFmtId="4" fontId="197" fillId="56" borderId="38" applyNumberFormat="0" applyProtection="0">
      <alignment horizontal="right" vertical="center"/>
    </xf>
    <xf numFmtId="4" fontId="197" fillId="56" borderId="38" applyNumberFormat="0" applyProtection="0">
      <alignment horizontal="right" vertical="center"/>
    </xf>
    <xf numFmtId="4" fontId="197" fillId="56" borderId="38" applyNumberFormat="0" applyProtection="0">
      <alignment horizontal="right" vertical="center"/>
    </xf>
    <xf numFmtId="4" fontId="197" fillId="77" borderId="38" applyNumberFormat="0" applyProtection="0">
      <alignment horizontal="right" vertical="center"/>
    </xf>
    <xf numFmtId="4" fontId="197" fillId="77" borderId="38" applyNumberFormat="0" applyProtection="0">
      <alignment horizontal="right" vertical="center"/>
    </xf>
    <xf numFmtId="4" fontId="197" fillId="77" borderId="38" applyNumberFormat="0" applyProtection="0">
      <alignment horizontal="right" vertical="center"/>
    </xf>
    <xf numFmtId="4" fontId="197" fillId="77" borderId="38" applyNumberFormat="0" applyProtection="0">
      <alignment horizontal="right" vertical="center"/>
    </xf>
    <xf numFmtId="4" fontId="197" fillId="49" borderId="38" applyNumberFormat="0" applyProtection="0">
      <alignment horizontal="right" vertical="center"/>
    </xf>
    <xf numFmtId="4" fontId="197" fillId="49" borderId="38" applyNumberFormat="0" applyProtection="0">
      <alignment horizontal="right" vertical="center"/>
    </xf>
    <xf numFmtId="4" fontId="197" fillId="49" borderId="38" applyNumberFormat="0" applyProtection="0">
      <alignment horizontal="right" vertical="center"/>
    </xf>
    <xf numFmtId="4" fontId="197" fillId="49" borderId="38" applyNumberFormat="0" applyProtection="0">
      <alignment horizontal="right" vertical="center"/>
    </xf>
    <xf numFmtId="4" fontId="194" fillId="78" borderId="39" applyNumberFormat="0" applyProtection="0">
      <alignment horizontal="left" vertical="center"/>
    </xf>
    <xf numFmtId="4" fontId="194" fillId="78" borderId="39" applyNumberFormat="0" applyProtection="0">
      <alignment horizontal="left" vertical="center"/>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7" fillId="46" borderId="0" applyNumberFormat="0" applyProtection="0">
      <alignment horizontal="left" vertical="center"/>
    </xf>
    <xf numFmtId="4" fontId="197" fillId="46" borderId="0" applyNumberFormat="0" applyProtection="0">
      <alignment horizontal="left" vertical="center"/>
    </xf>
    <xf numFmtId="4" fontId="198" fillId="80" borderId="0" applyNumberFormat="0" applyProtection="0">
      <alignment horizontal="left" vertical="center"/>
    </xf>
    <xf numFmtId="4" fontId="198" fillId="80" borderId="0" applyNumberFormat="0" applyProtection="0">
      <alignment horizontal="left" vertical="center"/>
    </xf>
    <xf numFmtId="4" fontId="198" fillId="80" borderId="0" applyNumberFormat="0" applyProtection="0">
      <alignment horizontal="left" vertical="center"/>
    </xf>
    <xf numFmtId="4" fontId="197" fillId="81" borderId="38" applyNumberFormat="0" applyProtection="0">
      <alignment horizontal="right" vertical="center"/>
    </xf>
    <xf numFmtId="4" fontId="197" fillId="81" borderId="38" applyNumberFormat="0" applyProtection="0">
      <alignment horizontal="right" vertical="center"/>
    </xf>
    <xf numFmtId="4" fontId="197" fillId="81" borderId="38" applyNumberFormat="0" applyProtection="0">
      <alignment horizontal="right" vertical="center"/>
    </xf>
    <xf numFmtId="4" fontId="197" fillId="81" borderId="38" applyNumberFormat="0" applyProtection="0">
      <alignment horizontal="right" vertical="center"/>
    </xf>
    <xf numFmtId="4" fontId="197" fillId="46" borderId="0" applyNumberFormat="0" applyProtection="0">
      <alignment horizontal="left" vertical="center"/>
    </xf>
    <xf numFmtId="4" fontId="197" fillId="46" borderId="0" applyNumberFormat="0" applyProtection="0">
      <alignment horizontal="left" vertical="center"/>
    </xf>
    <xf numFmtId="4" fontId="197" fillId="82" borderId="34" applyNumberFormat="0" applyProtection="0">
      <alignment horizontal="left" vertical="center" indent="1"/>
    </xf>
    <xf numFmtId="4" fontId="197" fillId="46" borderId="0" applyNumberFormat="0" applyProtection="0">
      <alignment horizontal="left" vertical="center"/>
    </xf>
    <xf numFmtId="4" fontId="197" fillId="82" borderId="34" applyNumberFormat="0" applyProtection="0">
      <alignment horizontal="left" vertical="center" indent="1"/>
    </xf>
    <xf numFmtId="4" fontId="145" fillId="75" borderId="0" applyNumberFormat="0" applyProtection="0">
      <alignment horizontal="left" vertical="center"/>
    </xf>
    <xf numFmtId="4" fontId="145" fillId="75" borderId="0" applyNumberFormat="0" applyProtection="0">
      <alignment horizontal="left" vertical="center"/>
    </xf>
    <xf numFmtId="4" fontId="197" fillId="83" borderId="34" applyNumberFormat="0" applyProtection="0">
      <alignment horizontal="left" vertical="center" indent="1"/>
    </xf>
    <xf numFmtId="4" fontId="145" fillId="83" borderId="34" applyNumberFormat="0" applyProtection="0">
      <alignment horizontal="left" vertical="center" indent="1"/>
    </xf>
    <xf numFmtId="4" fontId="197" fillId="83" borderId="34" applyNumberFormat="0" applyProtection="0">
      <alignment horizontal="left" vertical="center" indent="1"/>
    </xf>
    <xf numFmtId="0" fontId="22" fillId="80" borderId="38" applyNumberFormat="0" applyProtection="0">
      <alignment horizontal="left" vertical="center"/>
    </xf>
    <xf numFmtId="0" fontId="22" fillId="80" borderId="38" applyNumberFormat="0" applyProtection="0">
      <alignment horizontal="left" vertical="center"/>
    </xf>
    <xf numFmtId="0" fontId="22" fillId="80" borderId="38" applyNumberFormat="0" applyProtection="0">
      <alignment horizontal="left" vertical="center"/>
    </xf>
    <xf numFmtId="0" fontId="22" fillId="80" borderId="38" applyNumberFormat="0" applyProtection="0">
      <alignment horizontal="left" vertical="center"/>
    </xf>
    <xf numFmtId="0" fontId="22" fillId="80" borderId="38" applyNumberFormat="0" applyProtection="0">
      <alignment horizontal="left" vertical="center"/>
    </xf>
    <xf numFmtId="0" fontId="22" fillId="80" borderId="38" applyNumberFormat="0" applyProtection="0">
      <alignment horizontal="left" vertical="center"/>
    </xf>
    <xf numFmtId="0" fontId="22" fillId="80" borderId="38" applyNumberFormat="0" applyProtection="0">
      <alignment horizontal="left" vertical="top"/>
    </xf>
    <xf numFmtId="0" fontId="22" fillId="80" borderId="38" applyNumberFormat="0" applyProtection="0">
      <alignment horizontal="left" vertical="top"/>
    </xf>
    <xf numFmtId="0" fontId="22" fillId="80" borderId="38" applyNumberFormat="0" applyProtection="0">
      <alignment horizontal="left" vertical="top"/>
    </xf>
    <xf numFmtId="0" fontId="22" fillId="80" borderId="38" applyNumberFormat="0" applyProtection="0">
      <alignment horizontal="left" vertical="top"/>
    </xf>
    <xf numFmtId="0" fontId="22" fillId="80" borderId="38" applyNumberFormat="0" applyProtection="0">
      <alignment horizontal="left" vertical="top"/>
    </xf>
    <xf numFmtId="0" fontId="22" fillId="80" borderId="38" applyNumberFormat="0" applyProtection="0">
      <alignment horizontal="left" vertical="top"/>
    </xf>
    <xf numFmtId="0" fontId="22" fillId="65" borderId="38" applyNumberFormat="0" applyProtection="0">
      <alignment horizontal="left" vertical="center"/>
    </xf>
    <xf numFmtId="0" fontId="22" fillId="65" borderId="38" applyNumberFormat="0" applyProtection="0">
      <alignment horizontal="left" vertical="center"/>
    </xf>
    <xf numFmtId="0" fontId="22" fillId="65" borderId="38" applyNumberFormat="0" applyProtection="0">
      <alignment horizontal="left" vertical="center"/>
    </xf>
    <xf numFmtId="0" fontId="22" fillId="65" borderId="38" applyNumberFormat="0" applyProtection="0">
      <alignment horizontal="left" vertical="center"/>
    </xf>
    <xf numFmtId="0" fontId="22" fillId="65" borderId="38" applyNumberFormat="0" applyProtection="0">
      <alignment horizontal="left" vertical="center"/>
    </xf>
    <xf numFmtId="0" fontId="22" fillId="65" borderId="38" applyNumberFormat="0" applyProtection="0">
      <alignment horizontal="left" vertical="center"/>
    </xf>
    <xf numFmtId="0" fontId="22" fillId="65" borderId="38" applyNumberFormat="0" applyProtection="0">
      <alignment horizontal="left" vertical="top"/>
    </xf>
    <xf numFmtId="0" fontId="22" fillId="65" borderId="38" applyNumberFormat="0" applyProtection="0">
      <alignment horizontal="left" vertical="top"/>
    </xf>
    <xf numFmtId="0" fontId="22" fillId="65" borderId="38" applyNumberFormat="0" applyProtection="0">
      <alignment horizontal="left" vertical="top"/>
    </xf>
    <xf numFmtId="0" fontId="22" fillId="65" borderId="38" applyNumberFormat="0" applyProtection="0">
      <alignment horizontal="left" vertical="top"/>
    </xf>
    <xf numFmtId="0" fontId="22" fillId="65" borderId="38" applyNumberFormat="0" applyProtection="0">
      <alignment horizontal="left" vertical="top"/>
    </xf>
    <xf numFmtId="0" fontId="22" fillId="65" borderId="38" applyNumberFormat="0" applyProtection="0">
      <alignment horizontal="left" vertical="top"/>
    </xf>
    <xf numFmtId="0" fontId="22" fillId="84" borderId="38" applyNumberFormat="0" applyProtection="0">
      <alignment horizontal="left" vertical="center"/>
    </xf>
    <xf numFmtId="0" fontId="22" fillId="84" borderId="38" applyNumberFormat="0" applyProtection="0">
      <alignment horizontal="left" vertical="center"/>
    </xf>
    <xf numFmtId="0" fontId="22" fillId="84" borderId="38" applyNumberFormat="0" applyProtection="0">
      <alignment horizontal="left" vertical="center"/>
    </xf>
    <xf numFmtId="0" fontId="22" fillId="84" borderId="38" applyNumberFormat="0" applyProtection="0">
      <alignment horizontal="left" vertical="center"/>
    </xf>
    <xf numFmtId="0" fontId="22" fillId="84" borderId="38" applyNumberFormat="0" applyProtection="0">
      <alignment horizontal="left" vertical="center"/>
    </xf>
    <xf numFmtId="0" fontId="22" fillId="84" borderId="38" applyNumberFormat="0" applyProtection="0">
      <alignment horizontal="left" vertical="center"/>
    </xf>
    <xf numFmtId="0" fontId="22" fillId="84" borderId="38" applyNumberFormat="0" applyProtection="0">
      <alignment horizontal="left" vertical="top"/>
    </xf>
    <xf numFmtId="0" fontId="22" fillId="84" borderId="38" applyNumberFormat="0" applyProtection="0">
      <alignment horizontal="left" vertical="top"/>
    </xf>
    <xf numFmtId="0" fontId="22" fillId="84" borderId="38" applyNumberFormat="0" applyProtection="0">
      <alignment horizontal="left" vertical="top"/>
    </xf>
    <xf numFmtId="0" fontId="22" fillId="84" borderId="38" applyNumberFormat="0" applyProtection="0">
      <alignment horizontal="left" vertical="top"/>
    </xf>
    <xf numFmtId="0" fontId="22" fillId="84" borderId="38" applyNumberFormat="0" applyProtection="0">
      <alignment horizontal="left" vertical="top"/>
    </xf>
    <xf numFmtId="0" fontId="22" fillId="84" borderId="38" applyNumberFormat="0" applyProtection="0">
      <alignment horizontal="left" vertical="top"/>
    </xf>
    <xf numFmtId="0" fontId="22" fillId="85" borderId="38" applyNumberFormat="0" applyProtection="0">
      <alignment horizontal="left" vertical="center"/>
    </xf>
    <xf numFmtId="0" fontId="22" fillId="85" borderId="38" applyNumberFormat="0" applyProtection="0">
      <alignment horizontal="left" vertical="center"/>
    </xf>
    <xf numFmtId="0" fontId="22" fillId="85" borderId="38" applyNumberFormat="0" applyProtection="0">
      <alignment horizontal="left" vertical="center"/>
    </xf>
    <xf numFmtId="0" fontId="22" fillId="85" borderId="38" applyNumberFormat="0" applyProtection="0">
      <alignment horizontal="left" vertical="center"/>
    </xf>
    <xf numFmtId="0" fontId="22" fillId="85" borderId="38" applyNumberFormat="0" applyProtection="0">
      <alignment horizontal="left" vertical="center"/>
    </xf>
    <xf numFmtId="0" fontId="22" fillId="85" borderId="38" applyNumberFormat="0" applyProtection="0">
      <alignment horizontal="left" vertical="center"/>
    </xf>
    <xf numFmtId="0" fontId="22" fillId="85" borderId="38" applyNumberFormat="0" applyProtection="0">
      <alignment horizontal="left" vertical="top"/>
    </xf>
    <xf numFmtId="0" fontId="22" fillId="85" borderId="38" applyNumberFormat="0" applyProtection="0">
      <alignment horizontal="left" vertical="top"/>
    </xf>
    <xf numFmtId="0" fontId="22" fillId="85" borderId="38" applyNumberFormat="0" applyProtection="0">
      <alignment horizontal="left" vertical="top"/>
    </xf>
    <xf numFmtId="0" fontId="22" fillId="85" borderId="38" applyNumberFormat="0" applyProtection="0">
      <alignment horizontal="left" vertical="top"/>
    </xf>
    <xf numFmtId="0" fontId="22" fillId="85" borderId="38" applyNumberFormat="0" applyProtection="0">
      <alignment horizontal="left" vertical="top"/>
    </xf>
    <xf numFmtId="0" fontId="22" fillId="85" borderId="38" applyNumberFormat="0" applyProtection="0">
      <alignment horizontal="left" vertical="top"/>
    </xf>
    <xf numFmtId="4" fontId="197" fillId="72" borderId="38" applyNumberFormat="0" applyProtection="0">
      <alignment vertical="center"/>
    </xf>
    <xf numFmtId="4" fontId="197" fillId="72" borderId="38" applyNumberFormat="0" applyProtection="0">
      <alignment vertical="center"/>
    </xf>
    <xf numFmtId="4" fontId="197" fillId="72" borderId="38" applyNumberFormat="0" applyProtection="0">
      <alignment vertical="center"/>
    </xf>
    <xf numFmtId="4" fontId="197" fillId="72" borderId="38" applyNumberFormat="0" applyProtection="0">
      <alignment vertical="center"/>
    </xf>
    <xf numFmtId="4" fontId="199" fillId="72" borderId="38" applyNumberFormat="0" applyProtection="0">
      <alignment vertical="center"/>
    </xf>
    <xf numFmtId="4" fontId="199" fillId="72" borderId="38" applyNumberFormat="0" applyProtection="0">
      <alignment vertical="center"/>
    </xf>
    <xf numFmtId="4" fontId="197" fillId="72" borderId="38" applyNumberFormat="0" applyProtection="0">
      <alignment horizontal="left" vertical="center"/>
    </xf>
    <xf numFmtId="4" fontId="197" fillId="72" borderId="38" applyNumberFormat="0" applyProtection="0">
      <alignment horizontal="left" vertical="center"/>
    </xf>
    <xf numFmtId="4" fontId="197" fillId="72" borderId="38" applyNumberFormat="0" applyProtection="0">
      <alignment horizontal="left" vertical="center"/>
    </xf>
    <xf numFmtId="4" fontId="197" fillId="72" borderId="38" applyNumberFormat="0" applyProtection="0">
      <alignment horizontal="left" vertical="center"/>
    </xf>
    <xf numFmtId="0" fontId="197" fillId="72" borderId="38" applyNumberFormat="0" applyProtection="0">
      <alignment horizontal="left" vertical="top"/>
    </xf>
    <xf numFmtId="0" fontId="197" fillId="72" borderId="38" applyNumberFormat="0" applyProtection="0">
      <alignment horizontal="left" vertical="top"/>
    </xf>
    <xf numFmtId="0" fontId="197" fillId="72" borderId="38" applyNumberFormat="0" applyProtection="0">
      <alignment horizontal="left" vertical="top"/>
    </xf>
    <xf numFmtId="0" fontId="197" fillId="72" borderId="38" applyNumberFormat="0" applyProtection="0">
      <alignment horizontal="left" vertical="top"/>
    </xf>
    <xf numFmtId="4" fontId="197" fillId="86" borderId="38" applyNumberFormat="0" applyProtection="0">
      <alignment horizontal="right" vertical="center"/>
    </xf>
    <xf numFmtId="4" fontId="197" fillId="86" borderId="38" applyNumberFormat="0" applyProtection="0">
      <alignment horizontal="right" vertical="center"/>
    </xf>
    <xf numFmtId="4" fontId="197" fillId="86" borderId="38"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9" fillId="86" borderId="38" applyNumberFormat="0" applyProtection="0">
      <alignment horizontal="right" vertical="center"/>
    </xf>
    <xf numFmtId="4" fontId="199" fillId="86" borderId="38" applyNumberFormat="0" applyProtection="0">
      <alignment horizontal="right" vertical="center"/>
    </xf>
    <xf numFmtId="4" fontId="200" fillId="75" borderId="38" applyNumberFormat="0" applyProtection="0">
      <alignment horizontal="left" vertical="center"/>
    </xf>
    <xf numFmtId="4" fontId="200" fillId="75" borderId="38" applyNumberFormat="0" applyProtection="0">
      <alignment horizontal="left" vertical="center"/>
    </xf>
    <xf numFmtId="4" fontId="200" fillId="75" borderId="38" applyNumberFormat="0" applyProtection="0">
      <alignment horizontal="left" vertical="center"/>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197" fillId="65" borderId="38" applyNumberFormat="0" applyProtection="0">
      <alignment horizontal="left" vertical="top"/>
    </xf>
    <xf numFmtId="0" fontId="197" fillId="65" borderId="38" applyNumberFormat="0" applyProtection="0">
      <alignment horizontal="left" vertical="top"/>
    </xf>
    <xf numFmtId="0" fontId="197" fillId="65" borderId="38" applyNumberFormat="0" applyProtection="0">
      <alignment horizontal="left" vertical="top"/>
    </xf>
    <xf numFmtId="0" fontId="197" fillId="65" borderId="38" applyNumberFormat="0" applyProtection="0">
      <alignment horizontal="left" vertical="top"/>
    </xf>
    <xf numFmtId="4" fontId="201" fillId="47" borderId="0" applyNumberFormat="0" applyProtection="0">
      <alignment horizontal="left" vertical="center"/>
    </xf>
    <xf numFmtId="4" fontId="201" fillId="47" borderId="0" applyNumberFormat="0" applyProtection="0">
      <alignment horizontal="left" vertical="center"/>
    </xf>
    <xf numFmtId="0" fontId="202" fillId="0" borderId="0"/>
    <xf numFmtId="4" fontId="203" fillId="86" borderId="38" applyNumberFormat="0" applyProtection="0">
      <alignment horizontal="right" vertical="center"/>
    </xf>
    <xf numFmtId="4" fontId="203" fillId="86" borderId="38" applyNumberFormat="0" applyProtection="0">
      <alignment horizontal="right" vertical="center"/>
    </xf>
    <xf numFmtId="0" fontId="39" fillId="0" borderId="40" applyNumberFormat="0" applyFont="0" applyFill="0" applyAlignment="0" applyProtection="0"/>
    <xf numFmtId="180" fontId="204" fillId="0" borderId="41" applyNumberFormat="0" applyProtection="0">
      <alignment horizontal="right" vertical="center"/>
    </xf>
    <xf numFmtId="0" fontId="204" fillId="87" borderId="40" applyNumberFormat="0" applyAlignment="0" applyProtection="0">
      <alignment horizontal="left" vertical="center" indent="1"/>
    </xf>
    <xf numFmtId="0" fontId="205" fillId="5" borderId="41" applyNumberFormat="0" applyAlignment="0" applyProtection="0">
      <alignment horizontal="left" vertical="center" indent="1"/>
    </xf>
    <xf numFmtId="0" fontId="205" fillId="5" borderId="41" applyNumberFormat="0" applyAlignment="0" applyProtection="0">
      <alignment horizontal="left" vertical="center" indent="1"/>
    </xf>
    <xf numFmtId="0" fontId="206" fillId="0" borderId="42" applyNumberFormat="0" applyFill="0" applyBorder="0" applyAlignment="0" applyProtection="0"/>
    <xf numFmtId="0" fontId="207" fillId="0" borderId="42" applyBorder="0" applyAlignment="0" applyProtection="0"/>
    <xf numFmtId="180" fontId="208" fillId="88" borderId="43" applyNumberFormat="0" applyBorder="0" applyAlignment="0" applyProtection="0">
      <alignment horizontal="right" vertical="center" indent="1"/>
    </xf>
    <xf numFmtId="180" fontId="209" fillId="89" borderId="43" applyNumberFormat="0" applyBorder="0" applyAlignment="0" applyProtection="0">
      <alignment horizontal="right" vertical="center" indent="1"/>
    </xf>
    <xf numFmtId="180" fontId="209" fillId="90" borderId="43" applyNumberFormat="0" applyBorder="0" applyAlignment="0" applyProtection="0">
      <alignment horizontal="right" vertical="center" indent="1"/>
    </xf>
    <xf numFmtId="180" fontId="210" fillId="91" borderId="43" applyNumberFormat="0" applyBorder="0" applyAlignment="0" applyProtection="0">
      <alignment horizontal="right" vertical="center" indent="1"/>
    </xf>
    <xf numFmtId="180" fontId="210" fillId="92" borderId="43" applyNumberFormat="0" applyBorder="0" applyAlignment="0" applyProtection="0">
      <alignment horizontal="right" vertical="center" indent="1"/>
    </xf>
    <xf numFmtId="180" fontId="210" fillId="93" borderId="43" applyNumberFormat="0" applyBorder="0" applyAlignment="0" applyProtection="0">
      <alignment horizontal="right" vertical="center" indent="1"/>
    </xf>
    <xf numFmtId="180" fontId="211" fillId="94" borderId="43" applyNumberFormat="0" applyBorder="0" applyAlignment="0" applyProtection="0">
      <alignment horizontal="right" vertical="center" indent="1"/>
    </xf>
    <xf numFmtId="180" fontId="211" fillId="95" borderId="43" applyNumberFormat="0" applyBorder="0" applyAlignment="0" applyProtection="0">
      <alignment horizontal="right" vertical="center" indent="1"/>
    </xf>
    <xf numFmtId="180" fontId="211" fillId="96" borderId="43" applyNumberFormat="0" applyBorder="0" applyAlignment="0" applyProtection="0">
      <alignment horizontal="right" vertical="center" indent="1"/>
    </xf>
    <xf numFmtId="0" fontId="205" fillId="97" borderId="40" applyNumberFormat="0" applyAlignment="0" applyProtection="0">
      <alignment horizontal="left" vertical="center" indent="1"/>
    </xf>
    <xf numFmtId="0" fontId="205" fillId="98" borderId="40" applyNumberFormat="0" applyAlignment="0" applyProtection="0">
      <alignment horizontal="left" vertical="center" indent="1"/>
    </xf>
    <xf numFmtId="0" fontId="205" fillId="99" borderId="40" applyNumberFormat="0" applyAlignment="0" applyProtection="0">
      <alignment horizontal="left" vertical="center" indent="1"/>
    </xf>
    <xf numFmtId="0" fontId="205" fillId="100" borderId="40" applyNumberFormat="0" applyAlignment="0" applyProtection="0">
      <alignment horizontal="left" vertical="center" indent="1"/>
    </xf>
    <xf numFmtId="0" fontId="205" fillId="101" borderId="41" applyNumberFormat="0" applyAlignment="0" applyProtection="0">
      <alignment horizontal="left" vertical="center" indent="1"/>
    </xf>
    <xf numFmtId="180" fontId="94" fillId="100" borderId="14" applyNumberFormat="0" applyBorder="0" applyProtection="0">
      <alignment horizontal="right" vertical="center"/>
    </xf>
    <xf numFmtId="180" fontId="204" fillId="100" borderId="41" applyNumberFormat="0" applyBorder="0" applyProtection="0">
      <alignment horizontal="right" vertical="center"/>
    </xf>
    <xf numFmtId="180" fontId="94" fillId="102" borderId="40" applyNumberFormat="0" applyAlignment="0" applyProtection="0">
      <alignment horizontal="left" vertical="center" indent="1"/>
    </xf>
    <xf numFmtId="0" fontId="204" fillId="87" borderId="41" applyNumberFormat="0" applyAlignment="0" applyProtection="0">
      <alignment horizontal="left" vertical="center" indent="1"/>
    </xf>
    <xf numFmtId="0" fontId="205" fillId="101" borderId="41" applyNumberFormat="0" applyAlignment="0" applyProtection="0">
      <alignment horizontal="left" vertical="center" indent="1"/>
    </xf>
    <xf numFmtId="180" fontId="204" fillId="101" borderId="41" applyNumberFormat="0" applyProtection="0">
      <alignment horizontal="right" vertical="center"/>
    </xf>
    <xf numFmtId="0" fontId="143" fillId="0" borderId="0" applyNumberFormat="0" applyFill="0" applyBorder="0" applyAlignment="0" applyProtection="0"/>
    <xf numFmtId="0" fontId="193" fillId="0" borderId="0" applyNumberFormat="0" applyFill="0" applyBorder="0" applyAlignment="0" applyProtection="0"/>
    <xf numFmtId="0" fontId="22" fillId="0" borderId="0"/>
    <xf numFmtId="167" fontId="161" fillId="0" borderId="0"/>
    <xf numFmtId="0" fontId="42" fillId="0" borderId="0">
      <alignment vertical="top"/>
    </xf>
    <xf numFmtId="167" fontId="173" fillId="0" borderId="0"/>
    <xf numFmtId="3" fontId="34" fillId="85" borderId="11" applyAlignment="0">
      <alignment horizontal="center"/>
    </xf>
    <xf numFmtId="0" fontId="74" fillId="0" borderId="23" applyNumberFormat="0" applyFill="0" applyAlignment="0" applyProtection="0"/>
    <xf numFmtId="0" fontId="74" fillId="0" borderId="23" applyNumberFormat="0" applyFill="0" applyAlignment="0" applyProtection="0"/>
    <xf numFmtId="0" fontId="212" fillId="0" borderId="44" applyNumberFormat="0" applyFill="0" applyAlignment="0" applyProtection="0"/>
    <xf numFmtId="0" fontId="212" fillId="0" borderId="44" applyNumberFormat="0" applyFill="0" applyAlignment="0" applyProtection="0"/>
    <xf numFmtId="167" fontId="173" fillId="0" borderId="0"/>
    <xf numFmtId="3" fontId="173" fillId="0" borderId="28"/>
    <xf numFmtId="3" fontId="173" fillId="0" borderId="0"/>
    <xf numFmtId="0" fontId="173" fillId="0" borderId="0"/>
    <xf numFmtId="0" fontId="148" fillId="103" borderId="0" applyAlignment="0" applyProtection="0"/>
    <xf numFmtId="0" fontId="138" fillId="11" borderId="18" applyNumberFormat="0" applyAlignment="0" applyProtection="0"/>
    <xf numFmtId="0" fontId="142" fillId="13" borderId="21" applyNumberFormat="0" applyAlignment="0" applyProtection="0"/>
    <xf numFmtId="0" fontId="213" fillId="0" borderId="0" applyNumberFormat="0" applyFill="0" applyBorder="0" applyAlignment="0" applyProtection="0"/>
    <xf numFmtId="0" fontId="212" fillId="0" borderId="45" applyNumberFormat="0" applyFill="0" applyAlignment="0" applyProtection="0"/>
    <xf numFmtId="0" fontId="212" fillId="0" borderId="45" applyNumberFormat="0" applyFill="0" applyAlignment="0" applyProtection="0"/>
    <xf numFmtId="0" fontId="139" fillId="12" borderId="19" applyNumberFormat="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164" fontId="22"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20" fontId="160" fillId="0" borderId="0"/>
    <xf numFmtId="0" fontId="6" fillId="0" borderId="0"/>
    <xf numFmtId="0" fontId="186" fillId="47" borderId="34" applyNumberFormat="0" applyAlignment="0" applyProtection="0"/>
    <xf numFmtId="0" fontId="186" fillId="47" borderId="34" applyNumberFormat="0" applyAlignment="0" applyProtection="0"/>
    <xf numFmtId="0" fontId="214" fillId="0" borderId="0" applyNumberFormat="0" applyFill="0" applyBorder="0" applyAlignment="0" applyProtection="0"/>
    <xf numFmtId="0" fontId="181" fillId="0" borderId="0" applyNumberFormat="0" applyFill="0" applyBorder="0" applyAlignment="0" applyProtection="0"/>
    <xf numFmtId="0" fontId="4" fillId="0" borderId="0" applyNumberFormat="0" applyFill="0" applyBorder="0" applyAlignment="0" applyProtection="0"/>
    <xf numFmtId="170" fontId="215" fillId="0" borderId="0"/>
    <xf numFmtId="38" fontId="22" fillId="0" borderId="0">
      <alignment horizontal="right" vertical="center"/>
    </xf>
    <xf numFmtId="0" fontId="216" fillId="0" borderId="0"/>
    <xf numFmtId="0" fontId="183" fillId="0" borderId="0"/>
    <xf numFmtId="0" fontId="22" fillId="0" borderId="0"/>
    <xf numFmtId="0" fontId="3" fillId="0" borderId="0"/>
    <xf numFmtId="0" fontId="216" fillId="0" borderId="0"/>
    <xf numFmtId="188" fontId="183" fillId="0" borderId="0" applyFont="0" applyFill="0" applyBorder="0" applyAlignment="0" applyProtection="0"/>
    <xf numFmtId="0" fontId="3" fillId="0" borderId="0"/>
    <xf numFmtId="0" fontId="22" fillId="61" borderId="78" applyNumberFormat="0" applyFont="0" applyAlignment="0" applyProtection="0"/>
    <xf numFmtId="0" fontId="34" fillId="3" borderId="13" applyFont="0" applyBorder="0">
      <alignment horizontal="center" wrapText="1"/>
    </xf>
    <xf numFmtId="3" fontId="22" fillId="4" borderId="11" applyFont="0">
      <alignment horizontal="right" vertical="center"/>
      <protection locked="0"/>
    </xf>
    <xf numFmtId="0" fontId="22" fillId="0" borderId="0">
      <alignment vertical="top"/>
    </xf>
    <xf numFmtId="3" fontId="154" fillId="3" borderId="11"/>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34" fillId="85" borderId="11" applyAlignment="0">
      <alignment horizontal="center"/>
    </xf>
    <xf numFmtId="0" fontId="22" fillId="0" borderId="0">
      <alignment vertical="top"/>
    </xf>
    <xf numFmtId="0" fontId="22" fillId="76" borderId="46" applyNumberFormat="0" applyProtection="0">
      <alignment horizontal="left" vertical="center" indent="1"/>
    </xf>
    <xf numFmtId="4" fontId="194" fillId="79" borderId="46" applyNumberFormat="0" applyProtection="0">
      <alignment horizontal="left" vertical="center" indent="1"/>
    </xf>
    <xf numFmtId="4" fontId="197" fillId="82" borderId="46" applyNumberFormat="0" applyProtection="0">
      <alignment horizontal="left" vertical="center" indent="1"/>
    </xf>
    <xf numFmtId="4" fontId="197" fillId="83" borderId="46" applyNumberFormat="0" applyProtection="0">
      <alignment horizontal="left" vertical="center" indent="1"/>
    </xf>
    <xf numFmtId="4" fontId="197" fillId="82" borderId="46" applyNumberFormat="0" applyProtection="0">
      <alignment horizontal="right" vertical="center"/>
    </xf>
    <xf numFmtId="0" fontId="22" fillId="76" borderId="46" applyNumberFormat="0" applyProtection="0">
      <alignment horizontal="left" vertical="center" indent="1"/>
    </xf>
    <xf numFmtId="0" fontId="22" fillId="0" borderId="0">
      <alignment vertical="top"/>
    </xf>
    <xf numFmtId="0" fontId="22" fillId="76" borderId="46" applyNumberFormat="0" applyProtection="0">
      <alignment horizontal="left" vertical="center" indent="1"/>
    </xf>
    <xf numFmtId="0" fontId="138" fillId="11" borderId="18" applyNumberFormat="0" applyAlignment="0" applyProtection="0"/>
    <xf numFmtId="0" fontId="218" fillId="0" borderId="0"/>
    <xf numFmtId="0" fontId="22" fillId="0" borderId="0">
      <alignment vertical="top"/>
    </xf>
    <xf numFmtId="0" fontId="26" fillId="0" borderId="0">
      <alignment vertical="top"/>
    </xf>
    <xf numFmtId="0" fontId="217" fillId="0" borderId="0">
      <alignment vertical="top"/>
    </xf>
    <xf numFmtId="0" fontId="217" fillId="0" borderId="0">
      <alignment vertical="top"/>
    </xf>
    <xf numFmtId="0" fontId="26" fillId="0" borderId="0">
      <alignment vertical="top"/>
    </xf>
    <xf numFmtId="0" fontId="22" fillId="0" borderId="0">
      <alignment vertical="top"/>
    </xf>
    <xf numFmtId="0" fontId="200" fillId="39" borderId="0" applyNumberFormat="0" applyBorder="0" applyAlignment="0" applyProtection="0"/>
    <xf numFmtId="0" fontId="200" fillId="40" borderId="0" applyNumberFormat="0" applyBorder="0" applyAlignment="0" applyProtection="0"/>
    <xf numFmtId="0" fontId="200" fillId="41" borderId="0" applyNumberFormat="0" applyBorder="0" applyAlignment="0" applyProtection="0"/>
    <xf numFmtId="0" fontId="200" fillId="42" borderId="0" applyNumberFormat="0" applyBorder="0" applyAlignment="0" applyProtection="0"/>
    <xf numFmtId="0" fontId="200" fillId="43" borderId="0" applyNumberFormat="0" applyBorder="0" applyAlignment="0" applyProtection="0"/>
    <xf numFmtId="0" fontId="200" fillId="44" borderId="0" applyNumberFormat="0" applyBorder="0" applyAlignment="0" applyProtection="0"/>
    <xf numFmtId="0" fontId="149" fillId="39" borderId="0" applyNumberFormat="0" applyBorder="0" applyAlignment="0" applyProtection="0"/>
    <xf numFmtId="0" fontId="149" fillId="40" borderId="0" applyNumberFormat="0" applyBorder="0" applyAlignment="0" applyProtection="0"/>
    <xf numFmtId="0" fontId="149" fillId="41" borderId="0" applyNumberFormat="0" applyBorder="0" applyAlignment="0" applyProtection="0"/>
    <xf numFmtId="0" fontId="149" fillId="42" borderId="0" applyNumberFormat="0" applyBorder="0" applyAlignment="0" applyProtection="0"/>
    <xf numFmtId="0" fontId="149" fillId="43" borderId="0" applyNumberFormat="0" applyBorder="0" applyAlignment="0" applyProtection="0"/>
    <xf numFmtId="0" fontId="149" fillId="44" borderId="0" applyNumberFormat="0" applyBorder="0" applyAlignment="0" applyProtection="0"/>
    <xf numFmtId="0" fontId="219" fillId="39" borderId="0" applyNumberFormat="0" applyBorder="0" applyAlignment="0" applyProtection="0"/>
    <xf numFmtId="0" fontId="219" fillId="40" borderId="0" applyNumberFormat="0" applyBorder="0" applyAlignment="0" applyProtection="0"/>
    <xf numFmtId="0" fontId="219" fillId="41" borderId="0" applyNumberFormat="0" applyBorder="0" applyAlignment="0" applyProtection="0"/>
    <xf numFmtId="0" fontId="219" fillId="42" borderId="0" applyNumberFormat="0" applyBorder="0" applyAlignment="0" applyProtection="0"/>
    <xf numFmtId="0" fontId="219" fillId="43" borderId="0" applyNumberFormat="0" applyBorder="0" applyAlignment="0" applyProtection="0"/>
    <xf numFmtId="0" fontId="219" fillId="44" borderId="0" applyNumberFormat="0" applyBorder="0" applyAlignment="0" applyProtection="0"/>
    <xf numFmtId="0" fontId="200" fillId="46" borderId="0" applyNumberFormat="0" applyBorder="0" applyAlignment="0" applyProtection="0"/>
    <xf numFmtId="0" fontId="200" fillId="48" borderId="0" applyNumberFormat="0" applyBorder="0" applyAlignment="0" applyProtection="0"/>
    <xf numFmtId="0" fontId="200" fillId="49" borderId="0" applyNumberFormat="0" applyBorder="0" applyAlignment="0" applyProtection="0"/>
    <xf numFmtId="0" fontId="200" fillId="42" borderId="0" applyNumberFormat="0" applyBorder="0" applyAlignment="0" applyProtection="0"/>
    <xf numFmtId="0" fontId="200" fillId="46" borderId="0" applyNumberFormat="0" applyBorder="0" applyAlignment="0" applyProtection="0"/>
    <xf numFmtId="0" fontId="200" fillId="50" borderId="0" applyNumberFormat="0" applyBorder="0" applyAlignment="0" applyProtection="0"/>
    <xf numFmtId="0" fontId="149" fillId="46" borderId="0" applyNumberFormat="0" applyBorder="0" applyAlignment="0" applyProtection="0"/>
    <xf numFmtId="0" fontId="149" fillId="48" borderId="0" applyNumberFormat="0" applyBorder="0" applyAlignment="0" applyProtection="0"/>
    <xf numFmtId="0" fontId="149" fillId="49" borderId="0" applyNumberFormat="0" applyBorder="0" applyAlignment="0" applyProtection="0"/>
    <xf numFmtId="0" fontId="149" fillId="42" borderId="0" applyNumberFormat="0" applyBorder="0" applyAlignment="0" applyProtection="0"/>
    <xf numFmtId="0" fontId="149" fillId="46" borderId="0" applyNumberFormat="0" applyBorder="0" applyAlignment="0" applyProtection="0"/>
    <xf numFmtId="0" fontId="149" fillId="50" borderId="0" applyNumberFormat="0" applyBorder="0" applyAlignment="0" applyProtection="0"/>
    <xf numFmtId="0" fontId="219" fillId="46" borderId="0" applyNumberFormat="0" applyBorder="0" applyAlignment="0" applyProtection="0"/>
    <xf numFmtId="0" fontId="219" fillId="48" borderId="0" applyNumberFormat="0" applyBorder="0" applyAlignment="0" applyProtection="0"/>
    <xf numFmtId="0" fontId="219" fillId="49" borderId="0" applyNumberFormat="0" applyBorder="0" applyAlignment="0" applyProtection="0"/>
    <xf numFmtId="0" fontId="219" fillId="42" borderId="0" applyNumberFormat="0" applyBorder="0" applyAlignment="0" applyProtection="0"/>
    <xf numFmtId="0" fontId="219" fillId="46" borderId="0" applyNumberFormat="0" applyBorder="0" applyAlignment="0" applyProtection="0"/>
    <xf numFmtId="0" fontId="219" fillId="50" borderId="0" applyNumberFormat="0" applyBorder="0" applyAlignment="0" applyProtection="0"/>
    <xf numFmtId="0" fontId="220" fillId="52" borderId="0" applyNumberFormat="0" applyBorder="0" applyAlignment="0" applyProtection="0"/>
    <xf numFmtId="0" fontId="220" fillId="48" borderId="0" applyNumberFormat="0" applyBorder="0" applyAlignment="0" applyProtection="0"/>
    <xf numFmtId="0" fontId="220" fillId="49" borderId="0" applyNumberFormat="0" applyBorder="0" applyAlignment="0" applyProtection="0"/>
    <xf numFmtId="0" fontId="220" fillId="53" borderId="0" applyNumberFormat="0" applyBorder="0" applyAlignment="0" applyProtection="0"/>
    <xf numFmtId="0" fontId="220" fillId="54" borderId="0" applyNumberFormat="0" applyBorder="0" applyAlignment="0" applyProtection="0"/>
    <xf numFmtId="0" fontId="220" fillId="55" borderId="0" applyNumberFormat="0" applyBorder="0" applyAlignment="0" applyProtection="0"/>
    <xf numFmtId="0" fontId="150" fillId="52" borderId="0" applyNumberFormat="0" applyBorder="0" applyAlignment="0" applyProtection="0"/>
    <xf numFmtId="0" fontId="150" fillId="48" borderId="0" applyNumberFormat="0" applyBorder="0" applyAlignment="0" applyProtection="0"/>
    <xf numFmtId="0" fontId="150" fillId="49" borderId="0" applyNumberFormat="0" applyBorder="0" applyAlignment="0" applyProtection="0"/>
    <xf numFmtId="0" fontId="150" fillId="53" borderId="0" applyNumberFormat="0" applyBorder="0" applyAlignment="0" applyProtection="0"/>
    <xf numFmtId="0" fontId="150" fillId="54" borderId="0" applyNumberFormat="0" applyBorder="0" applyAlignment="0" applyProtection="0"/>
    <xf numFmtId="0" fontId="150" fillId="55" borderId="0" applyNumberFormat="0" applyBorder="0" applyAlignment="0" applyProtection="0"/>
    <xf numFmtId="0" fontId="221" fillId="52" borderId="0" applyNumberFormat="0" applyBorder="0" applyAlignment="0" applyProtection="0"/>
    <xf numFmtId="0" fontId="221" fillId="48" borderId="0" applyNumberFormat="0" applyBorder="0" applyAlignment="0" applyProtection="0"/>
    <xf numFmtId="0" fontId="221" fillId="49" borderId="0" applyNumberFormat="0" applyBorder="0" applyAlignment="0" applyProtection="0"/>
    <xf numFmtId="0" fontId="221" fillId="53" borderId="0" applyNumberFormat="0" applyBorder="0" applyAlignment="0" applyProtection="0"/>
    <xf numFmtId="0" fontId="221" fillId="54" borderId="0" applyNumberFormat="0" applyBorder="0" applyAlignment="0" applyProtection="0"/>
    <xf numFmtId="0" fontId="221" fillId="55" borderId="0" applyNumberFormat="0" applyBorder="0" applyAlignment="0" applyProtection="0"/>
    <xf numFmtId="0" fontId="57" fillId="0" borderId="0" applyNumberFormat="0" applyFill="0" applyBorder="0" applyAlignment="0" applyProtection="0"/>
    <xf numFmtId="0" fontId="22" fillId="61" borderId="47" applyNumberFormat="0" applyFont="0" applyAlignment="0" applyProtection="0"/>
    <xf numFmtId="0" fontId="22" fillId="61" borderId="47" applyNumberFormat="0" applyFont="0" applyAlignment="0" applyProtection="0"/>
    <xf numFmtId="0" fontId="22" fillId="61" borderId="47" applyNumberFormat="0" applyFon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0" fontId="156" fillId="51" borderId="48" applyNumberFormat="0" applyAlignment="0" applyProtection="0"/>
    <xf numFmtId="166" fontId="26" fillId="0" borderId="0" applyFont="0" applyFill="0" applyBorder="0" applyAlignment="0" applyProtection="0"/>
    <xf numFmtId="166" fontId="26"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152" fillId="40" borderId="0" applyNumberFormat="0" applyBorder="0" applyAlignment="0" applyProtection="0"/>
    <xf numFmtId="164" fontId="22" fillId="0" borderId="0" applyFont="0" applyFill="0" applyBorder="0" applyAlignment="0" applyProtection="0"/>
    <xf numFmtId="0" fontId="163" fillId="0" borderId="0" applyNumberFormat="0" applyFill="0" applyBorder="0" applyAlignment="0" applyProtection="0"/>
    <xf numFmtId="0" fontId="218" fillId="0" borderId="0"/>
    <xf numFmtId="0" fontId="168" fillId="41" borderId="0" applyNumberFormat="0" applyBorder="0" applyAlignment="0" applyProtection="0"/>
    <xf numFmtId="3" fontId="222" fillId="0" borderId="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0" fontId="223" fillId="44" borderId="48" applyNumberFormat="0" applyAlignment="0" applyProtection="0"/>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0" fontId="180" fillId="0" borderId="32" applyNumberFormat="0" applyFill="0" applyAlignment="0" applyProtection="0"/>
    <xf numFmtId="0" fontId="157" fillId="63" borderId="27" applyNumberFormat="0" applyAlignment="0" applyProtection="0"/>
    <xf numFmtId="0" fontId="224" fillId="63" borderId="27" applyNumberFormat="0" applyAlignment="0" applyProtection="0"/>
    <xf numFmtId="0" fontId="220" fillId="57" borderId="0" applyNumberFormat="0" applyBorder="0" applyAlignment="0" applyProtection="0"/>
    <xf numFmtId="0" fontId="220" fillId="58" borderId="0" applyNumberFormat="0" applyBorder="0" applyAlignment="0" applyProtection="0"/>
    <xf numFmtId="0" fontId="220" fillId="56" borderId="0" applyNumberFormat="0" applyBorder="0" applyAlignment="0" applyProtection="0"/>
    <xf numFmtId="0" fontId="220" fillId="53" borderId="0" applyNumberFormat="0" applyBorder="0" applyAlignment="0" applyProtection="0"/>
    <xf numFmtId="0" fontId="220" fillId="54" borderId="0" applyNumberFormat="0" applyBorder="0" applyAlignment="0" applyProtection="0"/>
    <xf numFmtId="0" fontId="220" fillId="59" borderId="0" applyNumberFormat="0" applyBorder="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149" fillId="61" borderId="47" applyNumberFormat="0" applyFont="0" applyAlignment="0" applyProtection="0"/>
    <xf numFmtId="0" fontId="26" fillId="0" borderId="0"/>
    <xf numFmtId="0" fontId="26" fillId="0" borderId="0">
      <alignment vertical="top"/>
    </xf>
    <xf numFmtId="0" fontId="22" fillId="0" borderId="0">
      <alignment vertical="top"/>
    </xf>
    <xf numFmtId="0" fontId="3" fillId="0" borderId="0"/>
    <xf numFmtId="0" fontId="3" fillId="0" borderId="0"/>
    <xf numFmtId="0" fontId="2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61" borderId="78" applyNumberFormat="0" applyFont="0" applyAlignment="0" applyProtection="0"/>
    <xf numFmtId="0" fontId="3" fillId="0" borderId="0"/>
    <xf numFmtId="0" fontId="156" fillId="51" borderId="79" applyNumberFormat="0" applyAlignment="0" applyProtection="0"/>
    <xf numFmtId="0" fontId="2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197" fillId="82" borderId="46" applyNumberFormat="0" applyProtection="0">
      <alignment horizontal="right" vertical="center"/>
    </xf>
    <xf numFmtId="4" fontId="197" fillId="83" borderId="46" applyNumberFormat="0" applyProtection="0">
      <alignment horizontal="left" vertical="center" indent="1"/>
    </xf>
    <xf numFmtId="0" fontId="26" fillId="0" borderId="0">
      <alignment vertical="top"/>
    </xf>
    <xf numFmtId="4" fontId="197" fillId="82" borderId="46" applyNumberFormat="0" applyProtection="0">
      <alignment horizontal="left" vertical="center" indent="1"/>
    </xf>
    <xf numFmtId="0" fontId="3" fillId="0" borderId="0"/>
    <xf numFmtId="0" fontId="3" fillId="0" borderId="0"/>
    <xf numFmtId="0" fontId="3" fillId="0" borderId="0"/>
    <xf numFmtId="0" fontId="3" fillId="0" borderId="0"/>
    <xf numFmtId="4" fontId="194" fillId="79" borderId="46"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22" fillId="76" borderId="46" applyNumberFormat="0" applyProtection="0">
      <alignment horizontal="left" vertical="center" indent="1"/>
    </xf>
    <xf numFmtId="0" fontId="22" fillId="76" borderId="77" applyNumberFormat="0" applyProtection="0">
      <alignment horizontal="left" vertical="center" indent="1"/>
    </xf>
    <xf numFmtId="0" fontId="3" fillId="0" borderId="0"/>
    <xf numFmtId="0" fontId="3" fillId="0" borderId="0"/>
    <xf numFmtId="0" fontId="3" fillId="0" borderId="0"/>
    <xf numFmtId="0" fontId="182" fillId="70" borderId="0" applyNumberFormat="0" applyBorder="0" applyAlignment="0" applyProtection="0"/>
    <xf numFmtId="0" fontId="139" fillId="12" borderId="19" applyNumberFormat="0" applyAlignment="0" applyProtection="0"/>
    <xf numFmtId="0" fontId="169" fillId="0" borderId="29" applyNumberFormat="0" applyFill="0" applyAlignment="0" applyProtection="0"/>
    <xf numFmtId="0" fontId="170" fillId="0" borderId="30" applyNumberFormat="0" applyFill="0" applyAlignment="0" applyProtection="0"/>
    <xf numFmtId="0" fontId="171" fillId="0" borderId="31" applyNumberFormat="0" applyFill="0" applyAlignment="0" applyProtection="0"/>
    <xf numFmtId="0" fontId="171" fillId="0" borderId="0" applyNumberForma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25" fillId="0" borderId="32" applyNumberFormat="0" applyFill="0" applyAlignment="0" applyProtection="0"/>
    <xf numFmtId="4" fontId="194" fillId="70" borderId="49" applyNumberFormat="0" applyProtection="0">
      <alignment vertical="center"/>
    </xf>
    <xf numFmtId="4" fontId="194" fillId="70" borderId="49" applyNumberFormat="0" applyProtection="0">
      <alignment vertical="center"/>
    </xf>
    <xf numFmtId="4" fontId="194" fillId="70" borderId="49" applyNumberFormat="0" applyProtection="0">
      <alignment vertical="center"/>
    </xf>
    <xf numFmtId="0" fontId="194" fillId="73" borderId="49" applyNumberFormat="0" applyProtection="0">
      <alignment horizontal="left" vertical="top"/>
    </xf>
    <xf numFmtId="0" fontId="194" fillId="73" borderId="49" applyNumberFormat="0" applyProtection="0">
      <alignment horizontal="left" vertical="top"/>
    </xf>
    <xf numFmtId="0" fontId="194" fillId="73" borderId="49" applyNumberFormat="0" applyProtection="0">
      <alignment horizontal="left" vertical="top"/>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7" fillId="81" borderId="49" applyNumberFormat="0" applyProtection="0">
      <alignment horizontal="right" vertical="center"/>
    </xf>
    <xf numFmtId="4" fontId="197" fillId="81" borderId="49" applyNumberFormat="0" applyProtection="0">
      <alignment horizontal="right" vertical="center"/>
    </xf>
    <xf numFmtId="4" fontId="197" fillId="81" borderId="49" applyNumberFormat="0" applyProtection="0">
      <alignment horizontal="right" vertical="center"/>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0" fontId="22" fillId="80" borderId="49" applyNumberFormat="0" applyProtection="0">
      <alignment horizontal="left" vertical="center"/>
    </xf>
    <xf numFmtId="0" fontId="22" fillId="80" borderId="49" applyNumberFormat="0" applyProtection="0">
      <alignment horizontal="left" vertical="center"/>
    </xf>
    <xf numFmtId="0" fontId="22" fillId="80" borderId="49" applyNumberFormat="0" applyProtection="0">
      <alignment horizontal="left" vertical="center"/>
    </xf>
    <xf numFmtId="0" fontId="22" fillId="80" borderId="49" applyNumberFormat="0" applyProtection="0">
      <alignment horizontal="left" vertical="top"/>
    </xf>
    <xf numFmtId="0" fontId="22" fillId="80" borderId="49" applyNumberFormat="0" applyProtection="0">
      <alignment horizontal="left" vertical="top"/>
    </xf>
    <xf numFmtId="0" fontId="22" fillId="80" borderId="49" applyNumberFormat="0" applyProtection="0">
      <alignment horizontal="left" vertical="top"/>
    </xf>
    <xf numFmtId="0" fontId="22" fillId="65" borderId="49" applyNumberFormat="0" applyProtection="0">
      <alignment horizontal="left" vertical="center"/>
    </xf>
    <xf numFmtId="0" fontId="22" fillId="65" borderId="49" applyNumberFormat="0" applyProtection="0">
      <alignment horizontal="left" vertical="center"/>
    </xf>
    <xf numFmtId="0" fontId="22" fillId="65" borderId="49" applyNumberFormat="0" applyProtection="0">
      <alignment horizontal="left" vertical="center"/>
    </xf>
    <xf numFmtId="0" fontId="22" fillId="65" borderId="49" applyNumberFormat="0" applyProtection="0">
      <alignment horizontal="left" vertical="top"/>
    </xf>
    <xf numFmtId="0" fontId="22" fillId="65" borderId="49" applyNumberFormat="0" applyProtection="0">
      <alignment horizontal="left" vertical="top"/>
    </xf>
    <xf numFmtId="0" fontId="22" fillId="65" borderId="49" applyNumberFormat="0" applyProtection="0">
      <alignment horizontal="left" vertical="top"/>
    </xf>
    <xf numFmtId="0" fontId="22" fillId="84" borderId="49" applyNumberFormat="0" applyProtection="0">
      <alignment horizontal="left" vertical="center"/>
    </xf>
    <xf numFmtId="0" fontId="22" fillId="84" borderId="49" applyNumberFormat="0" applyProtection="0">
      <alignment horizontal="left" vertical="center"/>
    </xf>
    <xf numFmtId="0" fontId="22" fillId="84" borderId="49" applyNumberFormat="0" applyProtection="0">
      <alignment horizontal="left" vertical="center"/>
    </xf>
    <xf numFmtId="0" fontId="22" fillId="84" borderId="49" applyNumberFormat="0" applyProtection="0">
      <alignment horizontal="left" vertical="top"/>
    </xf>
    <xf numFmtId="0" fontId="22" fillId="84" borderId="49" applyNumberFormat="0" applyProtection="0">
      <alignment horizontal="left" vertical="top"/>
    </xf>
    <xf numFmtId="0" fontId="22" fillId="84" borderId="49" applyNumberFormat="0" applyProtection="0">
      <alignment horizontal="left" vertical="top"/>
    </xf>
    <xf numFmtId="0" fontId="22" fillId="85" borderId="49" applyNumberFormat="0" applyProtection="0">
      <alignment horizontal="left" vertical="center"/>
    </xf>
    <xf numFmtId="0" fontId="22" fillId="85" borderId="49" applyNumberFormat="0" applyProtection="0">
      <alignment horizontal="left" vertical="center"/>
    </xf>
    <xf numFmtId="0" fontId="22" fillId="85" borderId="49" applyNumberFormat="0" applyProtection="0">
      <alignment horizontal="lef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197" fillId="65" borderId="49" applyNumberFormat="0" applyProtection="0">
      <alignment horizontal="left" vertical="top"/>
    </xf>
    <xf numFmtId="0" fontId="197" fillId="65" borderId="49" applyNumberFormat="0" applyProtection="0">
      <alignment horizontal="left" vertical="top"/>
    </xf>
    <xf numFmtId="0" fontId="197" fillId="65" borderId="49" applyNumberFormat="0" applyProtection="0">
      <alignment horizontal="left" vertical="top"/>
    </xf>
    <xf numFmtId="189" fontId="197" fillId="51" borderId="0"/>
    <xf numFmtId="0" fontId="194" fillId="51" borderId="0"/>
    <xf numFmtId="189" fontId="226" fillId="45" borderId="0">
      <protection locked="0"/>
    </xf>
    <xf numFmtId="189" fontId="194" fillId="51" borderId="12"/>
    <xf numFmtId="189" fontId="194" fillId="51" borderId="12"/>
    <xf numFmtId="189" fontId="194" fillId="51" borderId="12"/>
    <xf numFmtId="189" fontId="194" fillId="51" borderId="0"/>
    <xf numFmtId="0" fontId="213" fillId="0" borderId="0" applyNumberFormat="0" applyFill="0" applyBorder="0" applyAlignment="0" applyProtection="0"/>
    <xf numFmtId="0" fontId="213" fillId="0" borderId="0" applyNumberFormat="0" applyFill="0" applyBorder="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0" fontId="212" fillId="0" borderId="50" applyNumberFormat="0" applyFill="0" applyAlignment="0" applyProtection="0"/>
    <xf numFmtId="190" fontId="227" fillId="0" borderId="0" applyBorder="0"/>
    <xf numFmtId="182" fontId="22" fillId="0" borderId="0" applyFont="0" applyFill="0" applyBorder="0" applyAlignment="0" applyProtection="0"/>
    <xf numFmtId="166" fontId="22" fillId="0" borderId="0" applyFont="0" applyFill="0" applyBorder="0" applyAlignment="0" applyProtection="0"/>
    <xf numFmtId="0" fontId="228" fillId="40" borderId="0" applyNumberFormat="0" applyBorder="0" applyAlignment="0" applyProtection="0"/>
    <xf numFmtId="0" fontId="150" fillId="57" borderId="0" applyNumberFormat="0" applyBorder="0" applyAlignment="0" applyProtection="0"/>
    <xf numFmtId="0" fontId="150" fillId="58" borderId="0" applyNumberFormat="0" applyBorder="0" applyAlignment="0" applyProtection="0"/>
    <xf numFmtId="0" fontId="150" fillId="56" borderId="0" applyNumberFormat="0" applyBorder="0" applyAlignment="0" applyProtection="0"/>
    <xf numFmtId="0" fontId="150" fillId="53" borderId="0" applyNumberFormat="0" applyBorder="0" applyAlignment="0" applyProtection="0"/>
    <xf numFmtId="0" fontId="150" fillId="54" borderId="0" applyNumberFormat="0" applyBorder="0" applyAlignment="0" applyProtection="0"/>
    <xf numFmtId="0" fontId="150" fillId="59" borderId="0" applyNumberFormat="0" applyBorder="0" applyAlignment="0" applyProtection="0"/>
    <xf numFmtId="0" fontId="214" fillId="0" borderId="0" applyNumberFormat="0" applyFill="0" applyBorder="0" applyAlignment="0" applyProtection="0"/>
    <xf numFmtId="0" fontId="221" fillId="57" borderId="0" applyNumberFormat="0" applyBorder="0" applyAlignment="0" applyProtection="0"/>
    <xf numFmtId="0" fontId="221" fillId="58" borderId="0" applyNumberFormat="0" applyBorder="0" applyAlignment="0" applyProtection="0"/>
    <xf numFmtId="0" fontId="221" fillId="56" borderId="0" applyNumberFormat="0" applyBorder="0" applyAlignment="0" applyProtection="0"/>
    <xf numFmtId="0" fontId="221" fillId="53" borderId="0" applyNumberFormat="0" applyBorder="0" applyAlignment="0" applyProtection="0"/>
    <xf numFmtId="0" fontId="221" fillId="54" borderId="0" applyNumberFormat="0" applyBorder="0" applyAlignment="0" applyProtection="0"/>
    <xf numFmtId="0" fontId="221" fillId="59" borderId="0" applyNumberFormat="0" applyBorder="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29" fillId="44" borderId="48"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1" fillId="51" borderId="48" applyNumberFormat="0" applyAlignment="0" applyProtection="0"/>
    <xf numFmtId="0" fontId="232" fillId="0" borderId="29" applyNumberFormat="0" applyFill="0" applyAlignment="0" applyProtection="0"/>
    <xf numFmtId="0" fontId="233" fillId="0" borderId="30" applyNumberFormat="0" applyFill="0" applyAlignment="0" applyProtection="0"/>
    <xf numFmtId="0" fontId="234" fillId="0" borderId="31" applyNumberFormat="0" applyFill="0" applyAlignment="0" applyProtection="0"/>
    <xf numFmtId="0" fontId="234" fillId="0" borderId="0" applyNumberFormat="0" applyFill="0" applyBorder="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5" fillId="0" borderId="50" applyNumberFormat="0" applyFill="0" applyAlignment="0" applyProtection="0"/>
    <xf numFmtId="0" fontId="236" fillId="63" borderId="27" applyNumberFormat="0" applyAlignment="0" applyProtection="0"/>
    <xf numFmtId="0" fontId="237" fillId="0" borderId="0" applyNumberFormat="0" applyFill="0" applyBorder="0" applyAlignment="0" applyProtection="0"/>
    <xf numFmtId="0" fontId="238" fillId="70" borderId="0" applyNumberFormat="0" applyBorder="0" applyAlignment="0" applyProtection="0"/>
    <xf numFmtId="0" fontId="239" fillId="40" borderId="0" applyNumberFormat="0" applyBorder="0" applyAlignment="0" applyProtection="0"/>
    <xf numFmtId="0" fontId="240" fillId="0" borderId="0" applyNumberFormat="0" applyFill="0" applyBorder="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159" fillId="61" borderId="47" applyNumberFormat="0" applyFont="0" applyAlignment="0" applyProtection="0"/>
    <xf numFmtId="0" fontId="241" fillId="0" borderId="32" applyNumberFormat="0" applyFill="0" applyAlignment="0" applyProtection="0"/>
    <xf numFmtId="0" fontId="242" fillId="0" borderId="0" applyNumberFormat="0" applyFill="0" applyBorder="0" applyAlignment="0" applyProtection="0"/>
    <xf numFmtId="0" fontId="243" fillId="41" borderId="0" applyNumberFormat="0" applyBorder="0" applyAlignment="0" applyProtection="0"/>
    <xf numFmtId="0" fontId="138" fillId="11" borderId="18" applyNumberFormat="0" applyAlignment="0" applyProtection="0"/>
    <xf numFmtId="0" fontId="3" fillId="0" borderId="0"/>
    <xf numFmtId="0" fontId="3" fillId="0" borderId="0"/>
    <xf numFmtId="0" fontId="197" fillId="39" borderId="0" applyNumberFormat="0" applyBorder="0" applyAlignment="0" applyProtection="0"/>
    <xf numFmtId="0" fontId="197" fillId="39"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97" fillId="41" borderId="0" applyNumberFormat="0" applyBorder="0" applyAlignment="0" applyProtection="0"/>
    <xf numFmtId="0" fontId="197" fillId="41"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197" fillId="43" borderId="0" applyNumberFormat="0" applyBorder="0" applyAlignment="0" applyProtection="0"/>
    <xf numFmtId="0" fontId="197" fillId="43" borderId="0" applyNumberFormat="0" applyBorder="0" applyAlignment="0" applyProtection="0"/>
    <xf numFmtId="0" fontId="197" fillId="44" borderId="0" applyNumberFormat="0" applyBorder="0" applyAlignment="0" applyProtection="0"/>
    <xf numFmtId="0" fontId="197" fillId="44" borderId="0" applyNumberFormat="0" applyBorder="0" applyAlignment="0" applyProtection="0"/>
    <xf numFmtId="0" fontId="149" fillId="39" borderId="0" applyNumberFormat="0" applyBorder="0" applyAlignment="0" applyProtection="0"/>
    <xf numFmtId="0" fontId="149" fillId="40" borderId="0" applyNumberFormat="0" applyBorder="0" applyAlignment="0" applyProtection="0"/>
    <xf numFmtId="0" fontId="149" fillId="41" borderId="0" applyNumberFormat="0" applyBorder="0" applyAlignment="0" applyProtection="0"/>
    <xf numFmtId="0" fontId="149" fillId="42" borderId="0" applyNumberFormat="0" applyBorder="0" applyAlignment="0" applyProtection="0"/>
    <xf numFmtId="0" fontId="149" fillId="43" borderId="0" applyNumberFormat="0" applyBorder="0" applyAlignment="0" applyProtection="0"/>
    <xf numFmtId="0" fontId="149" fillId="44" borderId="0" applyNumberFormat="0" applyBorder="0" applyAlignment="0" applyProtection="0"/>
    <xf numFmtId="0" fontId="197" fillId="46" borderId="0" applyNumberFormat="0" applyBorder="0" applyAlignment="0" applyProtection="0"/>
    <xf numFmtId="0" fontId="197" fillId="46" borderId="0" applyNumberFormat="0" applyBorder="0" applyAlignment="0" applyProtection="0"/>
    <xf numFmtId="0" fontId="197" fillId="48" borderId="0" applyNumberFormat="0" applyBorder="0" applyAlignment="0" applyProtection="0"/>
    <xf numFmtId="0" fontId="197" fillId="48" borderId="0" applyNumberFormat="0" applyBorder="0" applyAlignment="0" applyProtection="0"/>
    <xf numFmtId="0" fontId="197" fillId="49" borderId="0" applyNumberFormat="0" applyBorder="0" applyAlignment="0" applyProtection="0"/>
    <xf numFmtId="0" fontId="197" fillId="49"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197" fillId="46" borderId="0" applyNumberFormat="0" applyBorder="0" applyAlignment="0" applyProtection="0"/>
    <xf numFmtId="0" fontId="197" fillId="46"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49" fillId="46" borderId="0" applyNumberFormat="0" applyBorder="0" applyAlignment="0" applyProtection="0"/>
    <xf numFmtId="0" fontId="149" fillId="48" borderId="0" applyNumberFormat="0" applyBorder="0" applyAlignment="0" applyProtection="0"/>
    <xf numFmtId="0" fontId="149" fillId="49" borderId="0" applyNumberFormat="0" applyBorder="0" applyAlignment="0" applyProtection="0"/>
    <xf numFmtId="0" fontId="149" fillId="42" borderId="0" applyNumberFormat="0" applyBorder="0" applyAlignment="0" applyProtection="0"/>
    <xf numFmtId="0" fontId="149" fillId="46" borderId="0" applyNumberFormat="0" applyBorder="0" applyAlignment="0" applyProtection="0"/>
    <xf numFmtId="0" fontId="149" fillId="50"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48" borderId="0" applyNumberFormat="0" applyBorder="0" applyAlignment="0" applyProtection="0"/>
    <xf numFmtId="0" fontId="226" fillId="48"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4" borderId="0" applyNumberFormat="0" applyBorder="0" applyAlignment="0" applyProtection="0"/>
    <xf numFmtId="0" fontId="226" fillId="54" borderId="0" applyNumberFormat="0" applyBorder="0" applyAlignment="0" applyProtection="0"/>
    <xf numFmtId="0" fontId="226" fillId="55" borderId="0" applyNumberFormat="0" applyBorder="0" applyAlignment="0" applyProtection="0"/>
    <xf numFmtId="0" fontId="226" fillId="55" borderId="0" applyNumberFormat="0" applyBorder="0" applyAlignment="0" applyProtection="0"/>
    <xf numFmtId="0" fontId="150" fillId="52" borderId="0" applyNumberFormat="0" applyBorder="0" applyAlignment="0" applyProtection="0"/>
    <xf numFmtId="0" fontId="150" fillId="48" borderId="0" applyNumberFormat="0" applyBorder="0" applyAlignment="0" applyProtection="0"/>
    <xf numFmtId="0" fontId="150" fillId="49" borderId="0" applyNumberFormat="0" applyBorder="0" applyAlignment="0" applyProtection="0"/>
    <xf numFmtId="0" fontId="150" fillId="53" borderId="0" applyNumberFormat="0" applyBorder="0" applyAlignment="0" applyProtection="0"/>
    <xf numFmtId="0" fontId="150" fillId="54" borderId="0" applyNumberFormat="0" applyBorder="0" applyAlignment="0" applyProtection="0"/>
    <xf numFmtId="0" fontId="150" fillId="55" borderId="0" applyNumberFormat="0" applyBorder="0" applyAlignment="0" applyProtection="0"/>
    <xf numFmtId="0" fontId="226" fillId="57" borderId="0" applyNumberFormat="0" applyBorder="0" applyAlignment="0" applyProtection="0"/>
    <xf numFmtId="0" fontId="226" fillId="57" borderId="0" applyNumberFormat="0" applyBorder="0" applyAlignment="0" applyProtection="0"/>
    <xf numFmtId="0" fontId="226" fillId="58" borderId="0" applyNumberFormat="0" applyBorder="0" applyAlignment="0" applyProtection="0"/>
    <xf numFmtId="0" fontId="226" fillId="58" borderId="0" applyNumberFormat="0" applyBorder="0" applyAlignment="0" applyProtection="0"/>
    <xf numFmtId="0" fontId="226" fillId="56" borderId="0" applyNumberFormat="0" applyBorder="0" applyAlignment="0" applyProtection="0"/>
    <xf numFmtId="0" fontId="226" fillId="56"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4" borderId="0" applyNumberFormat="0" applyBorder="0" applyAlignment="0" applyProtection="0"/>
    <xf numFmtId="0" fontId="226" fillId="54" borderId="0" applyNumberFormat="0" applyBorder="0" applyAlignment="0" applyProtection="0"/>
    <xf numFmtId="0" fontId="226" fillId="59" borderId="0" applyNumberFormat="0" applyBorder="0" applyAlignment="0" applyProtection="0"/>
    <xf numFmtId="0" fontId="226" fillId="59" borderId="0" applyNumberFormat="0" applyBorder="0" applyAlignment="0" applyProtection="0"/>
    <xf numFmtId="0" fontId="244" fillId="40" borderId="0" applyNumberFormat="0" applyBorder="0" applyAlignment="0" applyProtection="0"/>
    <xf numFmtId="0" fontId="244" fillId="40" borderId="0" applyNumberFormat="0" applyBorder="0" applyAlignment="0" applyProtection="0"/>
    <xf numFmtId="0" fontId="168" fillId="41" borderId="0" applyNumberFormat="0" applyBorder="0" applyAlignment="0" applyProtection="0"/>
    <xf numFmtId="0" fontId="245" fillId="51" borderId="48" applyNumberFormat="0" applyAlignment="0" applyProtection="0"/>
    <xf numFmtId="0" fontId="245" fillId="51" borderId="48" applyNumberFormat="0" applyAlignment="0" applyProtection="0"/>
    <xf numFmtId="0" fontId="156" fillId="51" borderId="48" applyNumberFormat="0" applyAlignment="0" applyProtection="0"/>
    <xf numFmtId="0" fontId="157" fillId="63" borderId="27" applyNumberFormat="0" applyAlignment="0" applyProtection="0"/>
    <xf numFmtId="0" fontId="180" fillId="0" borderId="32" applyNumberFormat="0" applyFill="0" applyAlignment="0" applyProtection="0"/>
    <xf numFmtId="0" fontId="246" fillId="63" borderId="27" applyNumberFormat="0" applyAlignment="0" applyProtection="0"/>
    <xf numFmtId="0" fontId="246" fillId="63" borderId="27" applyNumberFormat="0" applyAlignment="0" applyProtection="0"/>
    <xf numFmtId="0" fontId="171" fillId="0" borderId="0" applyNumberFormat="0" applyFill="0" applyBorder="0" applyAlignment="0" applyProtection="0"/>
    <xf numFmtId="0" fontId="150" fillId="57" borderId="0" applyNumberFormat="0" applyBorder="0" applyAlignment="0" applyProtection="0"/>
    <xf numFmtId="0" fontId="150" fillId="58" borderId="0" applyNumberFormat="0" applyBorder="0" applyAlignment="0" applyProtection="0"/>
    <xf numFmtId="0" fontId="150" fillId="56" borderId="0" applyNumberFormat="0" applyBorder="0" applyAlignment="0" applyProtection="0"/>
    <xf numFmtId="0" fontId="150" fillId="53" borderId="0" applyNumberFormat="0" applyBorder="0" applyAlignment="0" applyProtection="0"/>
    <xf numFmtId="0" fontId="150" fillId="54" borderId="0" applyNumberFormat="0" applyBorder="0" applyAlignment="0" applyProtection="0"/>
    <xf numFmtId="0" fontId="150" fillId="59" borderId="0" applyNumberFormat="0" applyBorder="0" applyAlignment="0" applyProtection="0"/>
    <xf numFmtId="0" fontId="223" fillId="44" borderId="48" applyNumberFormat="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8" fillId="41" borderId="0" applyNumberFormat="0" applyBorder="0" applyAlignment="0" applyProtection="0"/>
    <xf numFmtId="0" fontId="248" fillId="41" borderId="0" applyNumberFormat="0" applyBorder="0" applyAlignment="0" applyProtection="0"/>
    <xf numFmtId="0" fontId="249" fillId="0" borderId="29" applyNumberFormat="0" applyFill="0" applyAlignment="0" applyProtection="0"/>
    <xf numFmtId="0" fontId="249" fillId="0" borderId="29" applyNumberFormat="0" applyFill="0" applyAlignment="0" applyProtection="0"/>
    <xf numFmtId="0" fontId="250" fillId="0" borderId="30" applyNumberFormat="0" applyFill="0" applyAlignment="0" applyProtection="0"/>
    <xf numFmtId="0" fontId="250" fillId="0" borderId="30" applyNumberFormat="0" applyFill="0" applyAlignment="0" applyProtection="0"/>
    <xf numFmtId="0" fontId="251" fillId="0" borderId="31" applyNumberFormat="0" applyFill="0" applyAlignment="0" applyProtection="0"/>
    <xf numFmtId="0" fontId="251" fillId="0" borderId="31" applyNumberFormat="0" applyFill="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152" fillId="40" borderId="0" applyNumberFormat="0" applyBorder="0" applyAlignment="0" applyProtection="0"/>
    <xf numFmtId="0" fontId="252" fillId="0" borderId="32" applyNumberFormat="0" applyFill="0" applyAlignment="0" applyProtection="0"/>
    <xf numFmtId="0" fontId="252" fillId="0" borderId="32" applyNumberFormat="0" applyFill="0" applyAlignment="0" applyProtection="0"/>
    <xf numFmtId="191" fontId="22" fillId="0" borderId="0" applyFill="0" applyBorder="0" applyAlignment="0" applyProtection="0"/>
    <xf numFmtId="191" fontId="22" fillId="0" borderId="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53" fillId="70" borderId="0" applyNumberFormat="0" applyBorder="0" applyAlignment="0" applyProtection="0"/>
    <xf numFmtId="0" fontId="253" fillId="70" borderId="0" applyNumberFormat="0" applyBorder="0" applyAlignment="0" applyProtection="0"/>
    <xf numFmtId="0" fontId="22" fillId="0" borderId="0"/>
    <xf numFmtId="0" fontId="22" fillId="0" borderId="0"/>
    <xf numFmtId="0" fontId="22" fillId="61" borderId="47" applyNumberFormat="0" applyFont="0" applyAlignment="0" applyProtection="0"/>
    <xf numFmtId="0" fontId="22" fillId="61" borderId="47" applyNumberFormat="0" applyFont="0" applyAlignment="0" applyProtection="0"/>
    <xf numFmtId="0" fontId="22" fillId="61" borderId="47" applyNumberFormat="0" applyFont="0" applyAlignment="0" applyProtection="0"/>
    <xf numFmtId="0" fontId="254" fillId="51" borderId="46" applyNumberFormat="0" applyAlignment="0" applyProtection="0"/>
    <xf numFmtId="0" fontId="186" fillId="51" borderId="46" applyNumberFormat="0" applyAlignment="0" applyProtection="0"/>
    <xf numFmtId="0" fontId="149" fillId="0" borderId="0"/>
    <xf numFmtId="0" fontId="214" fillId="0" borderId="0" applyNumberFormat="0" applyFill="0" applyBorder="0" applyAlignment="0" applyProtection="0"/>
    <xf numFmtId="0" fontId="16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169" fillId="0" borderId="29" applyNumberFormat="0" applyFill="0" applyAlignment="0" applyProtection="0"/>
    <xf numFmtId="0" fontId="170" fillId="0" borderId="30" applyNumberFormat="0" applyFill="0" applyAlignment="0" applyProtection="0"/>
    <xf numFmtId="0" fontId="171" fillId="0" borderId="31" applyNumberFormat="0" applyFill="0" applyAlignment="0" applyProtection="0"/>
    <xf numFmtId="0" fontId="194" fillId="0" borderId="50" applyNumberFormat="0" applyFill="0" applyAlignment="0" applyProtection="0"/>
    <xf numFmtId="0" fontId="194" fillId="0" borderId="50" applyNumberFormat="0" applyFill="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3" fillId="0" borderId="0"/>
    <xf numFmtId="0" fontId="22" fillId="0" borderId="0"/>
    <xf numFmtId="0" fontId="138" fillId="11" borderId="18" applyNumberFormat="0" applyAlignment="0" applyProtection="0"/>
    <xf numFmtId="0" fontId="75" fillId="0" borderId="0"/>
    <xf numFmtId="3" fontId="148" fillId="69" borderId="11" applyNumberFormat="0">
      <protection locked="0"/>
    </xf>
    <xf numFmtId="0" fontId="184" fillId="0" borderId="0"/>
    <xf numFmtId="0" fontId="3" fillId="0" borderId="0"/>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4" fillId="79"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2"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3" borderId="46" applyNumberFormat="0" applyProtection="0">
      <alignment horizontal="left" vertical="center" indent="1"/>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4" fontId="197" fillId="82" borderId="46" applyNumberFormat="0" applyProtection="0">
      <alignment horizontal="right" vertical="center"/>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2" fillId="76" borderId="46" applyNumberFormat="0" applyProtection="0">
      <alignment horizontal="left" vertical="center" indent="1"/>
    </xf>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30" fillId="51" borderId="46" applyNumberFormat="0" applyAlignment="0" applyProtection="0"/>
    <xf numFmtId="0" fontId="254" fillId="51" borderId="46" applyNumberFormat="0" applyAlignment="0" applyProtection="0"/>
    <xf numFmtId="0" fontId="186" fillId="51" borderId="46" applyNumberFormat="0" applyAlignment="0" applyProtection="0"/>
    <xf numFmtId="3" fontId="148" fillId="69" borderId="11" applyNumberFormat="0">
      <protection locked="0"/>
    </xf>
    <xf numFmtId="3" fontId="148" fillId="69" borderId="11" applyNumberFormat="0">
      <protection locked="0"/>
    </xf>
    <xf numFmtId="3" fontId="148" fillId="69" borderId="11" applyNumberFormat="0">
      <protection locked="0"/>
    </xf>
    <xf numFmtId="177" fontId="22" fillId="0" borderId="0" applyFont="0" applyFill="0" applyBorder="0" applyAlignment="0" applyProtection="0"/>
    <xf numFmtId="39" fontId="255" fillId="0" borderId="0"/>
    <xf numFmtId="3" fontId="148" fillId="69" borderId="11" applyNumberFormat="0">
      <protection locked="0"/>
    </xf>
    <xf numFmtId="177" fontId="255" fillId="0" borderId="0" applyFont="0" applyFill="0" applyBorder="0" applyAlignment="0" applyProtection="0"/>
    <xf numFmtId="3" fontId="148" fillId="69" borderId="11" applyNumberFormat="0">
      <protection locked="0"/>
    </xf>
    <xf numFmtId="3" fontId="148" fillId="69" borderId="11" applyNumberFormat="0">
      <protection locked="0"/>
    </xf>
    <xf numFmtId="3" fontId="148" fillId="69" borderId="11" applyNumberFormat="0">
      <protection locked="0"/>
    </xf>
    <xf numFmtId="0" fontId="22" fillId="0" borderId="0"/>
    <xf numFmtId="166" fontId="3" fillId="0" borderId="0" applyFont="0" applyFill="0" applyBorder="0" applyAlignment="0" applyProtection="0"/>
    <xf numFmtId="0" fontId="206" fillId="5" borderId="41" applyNumberFormat="0" applyAlignment="0" applyProtection="0">
      <alignment horizontal="left" vertical="center" indent="1"/>
    </xf>
    <xf numFmtId="0" fontId="206" fillId="5" borderId="41" applyNumberFormat="0" applyAlignment="0" applyProtection="0">
      <alignment horizontal="left" vertical="center" indent="1"/>
    </xf>
    <xf numFmtId="180" fontId="256" fillId="100" borderId="14" applyNumberFormat="0" applyBorder="0" applyProtection="0">
      <alignment horizontal="right" vertical="center"/>
    </xf>
    <xf numFmtId="180" fontId="257" fillId="100" borderId="41" applyNumberFormat="0" applyBorder="0" applyProtection="0">
      <alignment horizontal="right" vertical="center"/>
    </xf>
    <xf numFmtId="0" fontId="206" fillId="101" borderId="41" applyNumberFormat="0" applyAlignment="0" applyProtection="0">
      <alignment horizontal="left" vertical="center" indent="1"/>
    </xf>
    <xf numFmtId="180" fontId="257" fillId="101" borderId="41" applyNumberFormat="0" applyProtection="0">
      <alignment horizontal="right" vertical="center"/>
    </xf>
    <xf numFmtId="0" fontId="207" fillId="0" borderId="42" applyNumberFormat="0" applyBorder="0" applyAlignment="0" applyProtection="0"/>
    <xf numFmtId="3" fontId="148" fillId="69" borderId="11" applyNumberFormat="0">
      <protection locked="0"/>
    </xf>
    <xf numFmtId="0" fontId="22" fillId="0" borderId="0"/>
    <xf numFmtId="175" fontId="184" fillId="0" borderId="51" applyFont="0" applyBorder="0" applyAlignment="0">
      <alignment horizontal="right" vertical="center" wrapText="1"/>
    </xf>
    <xf numFmtId="175" fontId="184" fillId="0" borderId="51" applyFont="0" applyBorder="0" applyAlignment="0">
      <alignment horizontal="right" vertical="center" wrapText="1"/>
    </xf>
    <xf numFmtId="3" fontId="148" fillId="69" borderId="11" applyNumberFormat="0">
      <protection locked="0"/>
    </xf>
    <xf numFmtId="0" fontId="22" fillId="61" borderId="25" applyNumberFormat="0" applyFont="0" applyAlignment="0" applyProtection="0"/>
    <xf numFmtId="0" fontId="22" fillId="61" borderId="25" applyNumberFormat="0" applyFont="0" applyAlignment="0" applyProtection="0"/>
    <xf numFmtId="0" fontId="22" fillId="61" borderId="25" applyNumberFormat="0" applyFon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3" fontId="148" fillId="69" borderId="11" applyNumberFormat="0">
      <protection locked="0"/>
    </xf>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0" fontId="149" fillId="61" borderId="25" applyNumberFormat="0" applyFont="0" applyAlignment="0" applyProtection="0"/>
    <xf numFmtId="4" fontId="194" fillId="70" borderId="38" applyNumberFormat="0" applyProtection="0">
      <alignment vertical="center"/>
    </xf>
    <xf numFmtId="4" fontId="194" fillId="70" borderId="38" applyNumberFormat="0" applyProtection="0">
      <alignment vertical="center"/>
    </xf>
    <xf numFmtId="4" fontId="194" fillId="70" borderId="38" applyNumberFormat="0" applyProtection="0">
      <alignment vertical="center"/>
    </xf>
    <xf numFmtId="0" fontId="194" fillId="73" borderId="38" applyNumberFormat="0" applyProtection="0">
      <alignment horizontal="left" vertical="top"/>
    </xf>
    <xf numFmtId="0" fontId="194" fillId="73" borderId="38" applyNumberFormat="0" applyProtection="0">
      <alignment horizontal="left" vertical="top"/>
    </xf>
    <xf numFmtId="0" fontId="194" fillId="73" borderId="38" applyNumberFormat="0" applyProtection="0">
      <alignment horizontal="left" vertical="top"/>
    </xf>
    <xf numFmtId="4" fontId="197" fillId="81" borderId="38" applyNumberFormat="0" applyProtection="0">
      <alignment horizontal="right" vertical="center"/>
    </xf>
    <xf numFmtId="4" fontId="197" fillId="81" borderId="38" applyNumberFormat="0" applyProtection="0">
      <alignment horizontal="right" vertical="center"/>
    </xf>
    <xf numFmtId="4" fontId="197" fillId="81" borderId="38" applyNumberFormat="0" applyProtection="0">
      <alignment horizontal="right" vertical="center"/>
    </xf>
    <xf numFmtId="0" fontId="22" fillId="80" borderId="38" applyNumberFormat="0" applyProtection="0">
      <alignment horizontal="left" vertical="center"/>
    </xf>
    <xf numFmtId="0" fontId="22" fillId="80" borderId="38" applyNumberFormat="0" applyProtection="0">
      <alignment horizontal="left" vertical="center"/>
    </xf>
    <xf numFmtId="0" fontId="22" fillId="80" borderId="38" applyNumberFormat="0" applyProtection="0">
      <alignment horizontal="left" vertical="center"/>
    </xf>
    <xf numFmtId="0" fontId="22" fillId="80" borderId="38" applyNumberFormat="0" applyProtection="0">
      <alignment horizontal="left" vertical="top"/>
    </xf>
    <xf numFmtId="0" fontId="22" fillId="80" borderId="38" applyNumberFormat="0" applyProtection="0">
      <alignment horizontal="left" vertical="top"/>
    </xf>
    <xf numFmtId="0" fontId="22" fillId="80" borderId="38" applyNumberFormat="0" applyProtection="0">
      <alignment horizontal="left" vertical="top"/>
    </xf>
    <xf numFmtId="0" fontId="22" fillId="65" borderId="38" applyNumberFormat="0" applyProtection="0">
      <alignment horizontal="left" vertical="center"/>
    </xf>
    <xf numFmtId="0" fontId="22" fillId="65" borderId="38" applyNumberFormat="0" applyProtection="0">
      <alignment horizontal="left" vertical="center"/>
    </xf>
    <xf numFmtId="0" fontId="22" fillId="65" borderId="38" applyNumberFormat="0" applyProtection="0">
      <alignment horizontal="left" vertical="center"/>
    </xf>
    <xf numFmtId="0" fontId="22" fillId="65" borderId="38" applyNumberFormat="0" applyProtection="0">
      <alignment horizontal="left" vertical="top"/>
    </xf>
    <xf numFmtId="0" fontId="22" fillId="65" borderId="38" applyNumberFormat="0" applyProtection="0">
      <alignment horizontal="left" vertical="top"/>
    </xf>
    <xf numFmtId="0" fontId="22" fillId="65" borderId="38" applyNumberFormat="0" applyProtection="0">
      <alignment horizontal="left" vertical="top"/>
    </xf>
    <xf numFmtId="0" fontId="22" fillId="84" borderId="38" applyNumberFormat="0" applyProtection="0">
      <alignment horizontal="left" vertical="center"/>
    </xf>
    <xf numFmtId="0" fontId="22" fillId="84" borderId="38" applyNumberFormat="0" applyProtection="0">
      <alignment horizontal="left" vertical="center"/>
    </xf>
    <xf numFmtId="0" fontId="22" fillId="84" borderId="38" applyNumberFormat="0" applyProtection="0">
      <alignment horizontal="left" vertical="center"/>
    </xf>
    <xf numFmtId="0" fontId="22" fillId="84" borderId="38" applyNumberFormat="0" applyProtection="0">
      <alignment horizontal="left" vertical="top"/>
    </xf>
    <xf numFmtId="0" fontId="22" fillId="84" borderId="38" applyNumberFormat="0" applyProtection="0">
      <alignment horizontal="left" vertical="top"/>
    </xf>
    <xf numFmtId="0" fontId="22" fillId="84" borderId="38" applyNumberFormat="0" applyProtection="0">
      <alignment horizontal="left" vertical="top"/>
    </xf>
    <xf numFmtId="0" fontId="22" fillId="85" borderId="38" applyNumberFormat="0" applyProtection="0">
      <alignment horizontal="left" vertical="center"/>
    </xf>
    <xf numFmtId="0" fontId="22" fillId="85" borderId="38" applyNumberFormat="0" applyProtection="0">
      <alignment horizontal="left" vertical="center"/>
    </xf>
    <xf numFmtId="0" fontId="22" fillId="85" borderId="38" applyNumberFormat="0" applyProtection="0">
      <alignment horizontal="left" vertical="center"/>
    </xf>
    <xf numFmtId="0" fontId="197" fillId="65" borderId="38" applyNumberFormat="0" applyProtection="0">
      <alignment horizontal="left" vertical="top"/>
    </xf>
    <xf numFmtId="0" fontId="197" fillId="65" borderId="38" applyNumberFormat="0" applyProtection="0">
      <alignment horizontal="left" vertical="top"/>
    </xf>
    <xf numFmtId="0" fontId="197" fillId="65" borderId="38" applyNumberFormat="0" applyProtection="0">
      <alignment horizontal="left" vertical="top"/>
    </xf>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235" fillId="0" borderId="45" applyNumberFormat="0" applyFill="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159" fillId="61" borderId="25" applyNumberFormat="0" applyFont="0" applyAlignment="0" applyProtection="0"/>
    <xf numFmtId="0" fontId="245" fillId="51" borderId="26" applyNumberFormat="0" applyAlignment="0" applyProtection="0"/>
    <xf numFmtId="0" fontId="245" fillId="51" borderId="26" applyNumberFormat="0" applyAlignment="0" applyProtection="0"/>
    <xf numFmtId="0" fontId="156" fillId="51" borderId="26" applyNumberFormat="0" applyAlignment="0" applyProtection="0"/>
    <xf numFmtId="0" fontId="223" fillId="44" borderId="26" applyNumberFormat="0" applyAlignment="0" applyProtection="0"/>
    <xf numFmtId="0" fontId="22" fillId="61" borderId="25" applyNumberFormat="0" applyFont="0" applyAlignment="0" applyProtection="0"/>
    <xf numFmtId="0" fontId="22" fillId="61" borderId="25" applyNumberFormat="0" applyFont="0" applyAlignment="0" applyProtection="0"/>
    <xf numFmtId="0" fontId="22" fillId="61" borderId="25" applyNumberFormat="0" applyFont="0" applyAlignment="0" applyProtection="0"/>
    <xf numFmtId="0" fontId="194" fillId="0" borderId="45" applyNumberFormat="0" applyFill="0" applyAlignment="0" applyProtection="0"/>
    <xf numFmtId="0" fontId="194" fillId="0" borderId="45" applyNumberFormat="0" applyFill="0" applyAlignment="0" applyProtection="0"/>
    <xf numFmtId="3" fontId="148" fillId="69" borderId="11" applyNumberFormat="0">
      <protection locked="0"/>
    </xf>
    <xf numFmtId="0" fontId="26" fillId="0" borderId="0"/>
    <xf numFmtId="0" fontId="26" fillId="0" borderId="0"/>
    <xf numFmtId="0" fontId="258" fillId="0" borderId="0"/>
    <xf numFmtId="9" fontId="26" fillId="0" borderId="0" applyFont="0" applyFill="0" applyBorder="0" applyAlignment="0" applyProtection="0"/>
    <xf numFmtId="0" fontId="22" fillId="65" borderId="38" applyNumberFormat="0" applyProtection="0">
      <alignment horizontal="left" vertical="top"/>
    </xf>
    <xf numFmtId="0" fontId="22" fillId="65" borderId="38" applyNumberFormat="0" applyProtection="0">
      <alignment horizontal="left" vertical="center"/>
    </xf>
    <xf numFmtId="0" fontId="22" fillId="80" borderId="38" applyNumberFormat="0" applyProtection="0">
      <alignment horizontal="left" vertical="top"/>
    </xf>
    <xf numFmtId="0" fontId="22" fillId="80" borderId="38" applyNumberFormat="0" applyProtection="0">
      <alignment horizontal="left" vertical="center"/>
    </xf>
    <xf numFmtId="4" fontId="197" fillId="81" borderId="38" applyNumberFormat="0" applyProtection="0">
      <alignment horizontal="right" vertical="center"/>
    </xf>
    <xf numFmtId="0" fontId="194" fillId="73" borderId="38" applyNumberFormat="0" applyProtection="0">
      <alignment horizontal="left" vertical="top"/>
    </xf>
    <xf numFmtId="4" fontId="194" fillId="70" borderId="38" applyNumberFormat="0" applyProtection="0">
      <alignment vertical="center"/>
    </xf>
    <xf numFmtId="9" fontId="26" fillId="0" borderId="0" applyFont="0" applyFill="0" applyBorder="0" applyAlignment="0" applyProtection="0"/>
    <xf numFmtId="4" fontId="197" fillId="72" borderId="38" applyNumberFormat="0" applyProtection="0">
      <alignment horizontal="left" vertical="center"/>
    </xf>
    <xf numFmtId="4" fontId="197" fillId="86" borderId="38" applyNumberFormat="0" applyProtection="0">
      <alignment horizontal="right" vertical="center"/>
    </xf>
    <xf numFmtId="0" fontId="26" fillId="0" borderId="0"/>
    <xf numFmtId="189" fontId="194" fillId="51" borderId="52"/>
    <xf numFmtId="193" fontId="42" fillId="72" borderId="0" applyBorder="0">
      <protection locked="0"/>
    </xf>
    <xf numFmtId="165" fontId="22" fillId="0" borderId="0" applyFont="0" applyFill="0" applyBorder="0" applyAlignment="0" applyProtection="0"/>
    <xf numFmtId="192" fontId="22" fillId="0" borderId="0" applyFont="0" applyFill="0" applyBorder="0" applyAlignment="0" applyProtection="0"/>
    <xf numFmtId="0" fontId="26" fillId="0" borderId="0"/>
    <xf numFmtId="0" fontId="259" fillId="0" borderId="0" applyNumberFormat="0" applyFill="0" applyBorder="0" applyAlignment="0" applyProtection="0">
      <alignment vertical="top"/>
      <protection locked="0"/>
    </xf>
    <xf numFmtId="4" fontId="197" fillId="72" borderId="38" applyNumberFormat="0" applyProtection="0">
      <alignment horizontal="left" vertical="center"/>
    </xf>
    <xf numFmtId="0" fontId="218" fillId="0" borderId="0"/>
    <xf numFmtId="0" fontId="217" fillId="0" borderId="0" applyNumberFormat="0" applyFill="0" applyBorder="0" applyAlignment="0" applyProtection="0"/>
    <xf numFmtId="0" fontId="217" fillId="0" borderId="0" applyNumberFormat="0" applyFill="0" applyBorder="0" applyAlignment="0" applyProtection="0"/>
    <xf numFmtId="0" fontId="217" fillId="0" borderId="0">
      <alignment vertical="top"/>
    </xf>
    <xf numFmtId="0" fontId="217" fillId="0" borderId="0">
      <alignment vertical="top"/>
    </xf>
    <xf numFmtId="0" fontId="260" fillId="43" borderId="0" applyNumberFormat="0" applyBorder="0" applyAlignment="0" applyProtection="0"/>
    <xf numFmtId="0" fontId="260" fillId="86" borderId="0" applyNumberFormat="0" applyBorder="0" applyAlignment="0" applyProtection="0"/>
    <xf numFmtId="0" fontId="260" fillId="77" borderId="0" applyNumberFormat="0" applyBorder="0" applyAlignment="0" applyProtection="0"/>
    <xf numFmtId="0" fontId="260" fillId="47" borderId="0" applyNumberFormat="0" applyBorder="0" applyAlignment="0" applyProtection="0"/>
    <xf numFmtId="0" fontId="260" fillId="43" borderId="0" applyNumberFormat="0" applyBorder="0" applyAlignment="0" applyProtection="0"/>
    <xf numFmtId="0" fontId="260" fillId="86" borderId="0" applyNumberFormat="0" applyBorder="0" applyAlignment="0" applyProtection="0"/>
    <xf numFmtId="0" fontId="175" fillId="43" borderId="0" applyNumberFormat="0" applyBorder="0" applyAlignment="0" applyProtection="0"/>
    <xf numFmtId="0" fontId="175" fillId="86" borderId="0" applyNumberFormat="0" applyBorder="0" applyAlignment="0" applyProtection="0"/>
    <xf numFmtId="0" fontId="175" fillId="77" borderId="0" applyNumberFormat="0" applyBorder="0" applyAlignment="0" applyProtection="0"/>
    <xf numFmtId="0" fontId="175" fillId="47" borderId="0" applyNumberFormat="0" applyBorder="0" applyAlignment="0" applyProtection="0"/>
    <xf numFmtId="0" fontId="175" fillId="43" borderId="0" applyNumberFormat="0" applyBorder="0" applyAlignment="0" applyProtection="0"/>
    <xf numFmtId="0" fontId="175" fillId="86" borderId="0" applyNumberFormat="0" applyBorder="0" applyAlignment="0" applyProtection="0"/>
    <xf numFmtId="0" fontId="260" fillId="61" borderId="0" applyNumberFormat="0" applyBorder="0" applyAlignment="0" applyProtection="0"/>
    <xf numFmtId="0" fontId="260" fillId="67" borderId="0" applyNumberFormat="0" applyBorder="0" applyAlignment="0" applyProtection="0"/>
    <xf numFmtId="0" fontId="260" fillId="77" borderId="0" applyNumberFormat="0" applyBorder="0" applyAlignment="0" applyProtection="0"/>
    <xf numFmtId="0" fontId="260" fillId="48" borderId="0" applyNumberFormat="0" applyBorder="0" applyAlignment="0" applyProtection="0"/>
    <xf numFmtId="0" fontId="260" fillId="61" borderId="0" applyNumberFormat="0" applyBorder="0" applyAlignment="0" applyProtection="0"/>
    <xf numFmtId="0" fontId="260" fillId="86" borderId="0" applyNumberFormat="0" applyBorder="0" applyAlignment="0" applyProtection="0"/>
    <xf numFmtId="0" fontId="175" fillId="61" borderId="0" applyNumberFormat="0" applyBorder="0" applyAlignment="0" applyProtection="0"/>
    <xf numFmtId="0" fontId="175" fillId="67" borderId="0" applyNumberFormat="0" applyBorder="0" applyAlignment="0" applyProtection="0"/>
    <xf numFmtId="0" fontId="175" fillId="77" borderId="0" applyNumberFormat="0" applyBorder="0" applyAlignment="0" applyProtection="0"/>
    <xf numFmtId="0" fontId="175" fillId="48" borderId="0" applyNumberFormat="0" applyBorder="0" applyAlignment="0" applyProtection="0"/>
    <xf numFmtId="0" fontId="175" fillId="61" borderId="0" applyNumberFormat="0" applyBorder="0" applyAlignment="0" applyProtection="0"/>
    <xf numFmtId="0" fontId="175" fillId="86" borderId="0" applyNumberFormat="0" applyBorder="0" applyAlignment="0" applyProtection="0"/>
    <xf numFmtId="0" fontId="261" fillId="104" borderId="0" applyNumberFormat="0" applyBorder="0" applyAlignment="0" applyProtection="0"/>
    <xf numFmtId="0" fontId="261" fillId="59" borderId="0" applyNumberFormat="0" applyBorder="0" applyAlignment="0" applyProtection="0"/>
    <xf numFmtId="0" fontId="261" fillId="55" borderId="0" applyNumberFormat="0" applyBorder="0" applyAlignment="0" applyProtection="0"/>
    <xf numFmtId="0" fontId="261" fillId="48" borderId="0" applyNumberFormat="0" applyBorder="0" applyAlignment="0" applyProtection="0"/>
    <xf numFmtId="0" fontId="261" fillId="104" borderId="0" applyNumberFormat="0" applyBorder="0" applyAlignment="0" applyProtection="0"/>
    <xf numFmtId="0" fontId="261" fillId="86" borderId="0" applyNumberFormat="0" applyBorder="0" applyAlignment="0" applyProtection="0"/>
    <xf numFmtId="0" fontId="150" fillId="104" borderId="0" applyNumberFormat="0" applyBorder="0" applyAlignment="0" applyProtection="0"/>
    <xf numFmtId="0" fontId="150" fillId="59" borderId="0" applyNumberFormat="0" applyBorder="0" applyAlignment="0" applyProtection="0"/>
    <xf numFmtId="0" fontId="150" fillId="55" borderId="0" applyNumberFormat="0" applyBorder="0" applyAlignment="0" applyProtection="0"/>
    <xf numFmtId="0" fontId="150" fillId="48" borderId="0" applyNumberFormat="0" applyBorder="0" applyAlignment="0" applyProtection="0"/>
    <xf numFmtId="0" fontId="150" fillId="104" borderId="0" applyNumberFormat="0" applyBorder="0" applyAlignment="0" applyProtection="0"/>
    <xf numFmtId="0" fontId="150" fillId="86" borderId="0" applyNumberFormat="0" applyBorder="0" applyAlignment="0" applyProtection="0"/>
    <xf numFmtId="0" fontId="150" fillId="104"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105" borderId="0" applyNumberFormat="0" applyBorder="0" applyAlignment="0" applyProtection="0"/>
    <xf numFmtId="0" fontId="150" fillId="104" borderId="0" applyNumberFormat="0" applyBorder="0" applyAlignment="0" applyProtection="0"/>
    <xf numFmtId="0" fontId="150" fillId="53" borderId="0" applyNumberFormat="0" applyBorder="0" applyAlignment="0" applyProtection="0"/>
    <xf numFmtId="0" fontId="261" fillId="104" borderId="0" applyNumberFormat="0" applyBorder="0" applyAlignment="0" applyProtection="0"/>
    <xf numFmtId="0" fontId="261" fillId="59" borderId="0" applyNumberFormat="0" applyBorder="0" applyAlignment="0" applyProtection="0"/>
    <xf numFmtId="0" fontId="261" fillId="59" borderId="0" applyNumberFormat="0" applyBorder="0" applyAlignment="0" applyProtection="0"/>
    <xf numFmtId="0" fontId="261" fillId="105" borderId="0" applyNumberFormat="0" applyBorder="0" applyAlignment="0" applyProtection="0"/>
    <xf numFmtId="0" fontId="261" fillId="104" borderId="0" applyNumberFormat="0" applyBorder="0" applyAlignment="0" applyProtection="0"/>
    <xf numFmtId="0" fontId="261" fillId="53" borderId="0" applyNumberFormat="0" applyBorder="0" applyAlignment="0" applyProtection="0"/>
    <xf numFmtId="0" fontId="262" fillId="106" borderId="0" applyNumberFormat="0" applyBorder="0" applyAlignment="0" applyProtection="0"/>
    <xf numFmtId="0" fontId="263" fillId="43" borderId="26" applyNumberFormat="0" applyAlignment="0" applyProtection="0"/>
    <xf numFmtId="0" fontId="157" fillId="107" borderId="27" applyNumberFormat="0" applyAlignment="0" applyProtection="0"/>
    <xf numFmtId="164" fontId="22" fillId="0" borderId="0" applyFont="0" applyFill="0" applyBorder="0" applyAlignment="0" applyProtection="0"/>
    <xf numFmtId="0" fontId="26" fillId="0" borderId="0"/>
    <xf numFmtId="0" fontId="163" fillId="0" borderId="0" applyNumberFormat="0" applyFill="0" applyBorder="0" applyAlignment="0" applyProtection="0"/>
    <xf numFmtId="0" fontId="214" fillId="77" borderId="0" applyNumberFormat="0" applyBorder="0" applyAlignment="0" applyProtection="0"/>
    <xf numFmtId="0" fontId="264" fillId="0" borderId="53" applyNumberFormat="0" applyFill="0" applyAlignment="0" applyProtection="0"/>
    <xf numFmtId="0" fontId="265" fillId="0" borderId="54" applyNumberFormat="0" applyFill="0" applyAlignment="0" applyProtection="0"/>
    <xf numFmtId="0" fontId="212" fillId="0" borderId="55" applyNumberFormat="0" applyFill="0" applyAlignment="0" applyProtection="0"/>
    <xf numFmtId="0" fontId="212" fillId="0" borderId="0" applyNumberFormat="0" applyFill="0" applyBorder="0" applyAlignment="0" applyProtection="0"/>
    <xf numFmtId="0" fontId="22" fillId="86" borderId="56" applyNumberFormat="0" applyFont="0" applyAlignment="0" applyProtection="0"/>
    <xf numFmtId="0" fontId="266" fillId="106" borderId="0" applyNumberFormat="0" applyBorder="0" applyAlignment="0" applyProtection="0"/>
    <xf numFmtId="0" fontId="267" fillId="77" borderId="0" applyNumberFormat="0" applyBorder="0" applyAlignment="0" applyProtection="0"/>
    <xf numFmtId="0" fontId="268" fillId="86" borderId="26" applyNumberFormat="0" applyAlignment="0" applyProtection="0"/>
    <xf numFmtId="38" fontId="160" fillId="0" borderId="0" applyFont="0" applyFill="0" applyBorder="0" applyAlignment="0" applyProtection="0"/>
    <xf numFmtId="0" fontId="269" fillId="43" borderId="26" applyNumberFormat="0" applyAlignment="0" applyProtection="0"/>
    <xf numFmtId="0" fontId="162" fillId="0" borderId="57" applyNumberFormat="0" applyFill="0" applyAlignment="0" applyProtection="0"/>
    <xf numFmtId="0" fontId="270" fillId="0" borderId="57" applyNumberFormat="0" applyFill="0" applyAlignment="0" applyProtection="0"/>
    <xf numFmtId="0" fontId="271" fillId="86" borderId="0" applyNumberFormat="0" applyBorder="0" applyAlignment="0" applyProtection="0"/>
    <xf numFmtId="0" fontId="272" fillId="86" borderId="0" applyNumberFormat="0" applyBorder="0" applyAlignment="0" applyProtection="0"/>
    <xf numFmtId="9" fontId="26" fillId="0" borderId="0" applyFont="0" applyFill="0" applyBorder="0" applyAlignment="0" applyProtection="0"/>
    <xf numFmtId="0" fontId="26" fillId="0" borderId="0"/>
    <xf numFmtId="0" fontId="22" fillId="0" borderId="0"/>
    <xf numFmtId="0" fontId="260" fillId="0" borderId="0"/>
    <xf numFmtId="0" fontId="22" fillId="0" borderId="0">
      <alignment vertical="top"/>
    </xf>
    <xf numFmtId="0" fontId="26" fillId="0" borderId="0"/>
    <xf numFmtId="0" fontId="197" fillId="65" borderId="38" applyNumberFormat="0" applyProtection="0">
      <alignment horizontal="left" vertical="top"/>
    </xf>
    <xf numFmtId="0" fontId="22" fillId="86" borderId="56" applyNumberFormat="0" applyFont="0" applyAlignment="0" applyProtection="0"/>
    <xf numFmtId="0" fontId="273" fillId="0" borderId="0" applyNumberFormat="0" applyFill="0" applyBorder="0" applyAlignment="0" applyProtection="0"/>
    <xf numFmtId="0" fontId="274" fillId="0" borderId="53" applyNumberFormat="0" applyFill="0" applyAlignment="0" applyProtection="0"/>
    <xf numFmtId="0" fontId="275" fillId="0" borderId="54" applyNumberFormat="0" applyFill="0" applyAlignment="0" applyProtection="0"/>
    <xf numFmtId="0" fontId="276" fillId="0" borderId="55" applyNumberFormat="0" applyFill="0" applyAlignment="0" applyProtection="0"/>
    <xf numFmtId="0" fontId="276" fillId="0" borderId="0" applyNumberFormat="0" applyFill="0" applyBorder="0" applyAlignment="0" applyProtection="0"/>
    <xf numFmtId="0" fontId="186" fillId="43" borderId="46" applyNumberFormat="0" applyAlignment="0" applyProtection="0"/>
    <xf numFmtId="0" fontId="22" fillId="84" borderId="38" applyNumberFormat="0" applyProtection="0">
      <alignment horizontal="left" vertical="top"/>
    </xf>
    <xf numFmtId="0" fontId="22" fillId="84" borderId="38" applyNumberFormat="0" applyProtection="0">
      <alignment horizontal="left" vertical="center"/>
    </xf>
    <xf numFmtId="9" fontId="22" fillId="0" borderId="0" applyFont="0" applyFill="0" applyBorder="0" applyAlignment="0" applyProtection="0"/>
    <xf numFmtId="0" fontId="277" fillId="0" borderId="0" applyNumberFormat="0" applyFill="0" applyBorder="0" applyAlignment="0" applyProtection="0"/>
    <xf numFmtId="0" fontId="218" fillId="0" borderId="0"/>
    <xf numFmtId="0" fontId="278" fillId="0" borderId="58" applyNumberFormat="0" applyFill="0" applyAlignment="0" applyProtection="0"/>
    <xf numFmtId="0" fontId="279" fillId="107" borderId="27" applyNumberFormat="0" applyAlignment="0" applyProtection="0"/>
    <xf numFmtId="0" fontId="273" fillId="0" borderId="0" applyNumberFormat="0" applyFill="0" applyBorder="0" applyAlignment="0" applyProtection="0"/>
    <xf numFmtId="0" fontId="186" fillId="0" borderId="58" applyNumberFormat="0" applyFill="0" applyAlignment="0" applyProtection="0"/>
    <xf numFmtId="0" fontId="278" fillId="43" borderId="46" applyNumberFormat="0" applyAlignment="0" applyProtection="0"/>
    <xf numFmtId="0" fontId="26" fillId="0" borderId="0"/>
    <xf numFmtId="164" fontId="22" fillId="0" borderId="0" applyFont="0" applyFill="0" applyBorder="0" applyAlignment="0" applyProtection="0"/>
    <xf numFmtId="0" fontId="218" fillId="0" borderId="0"/>
    <xf numFmtId="0" fontId="280" fillId="0" borderId="0" applyNumberFormat="0" applyFill="0" applyBorder="0" applyAlignment="0" applyProtection="0"/>
    <xf numFmtId="0" fontId="281" fillId="0" borderId="0" applyNumberFormat="0" applyFill="0" applyBorder="0" applyAlignment="0" applyProtection="0"/>
    <xf numFmtId="0" fontId="26" fillId="0" borderId="0"/>
    <xf numFmtId="9" fontId="26" fillId="0" borderId="0" applyFont="0" applyFill="0" applyBorder="0" applyAlignment="0" applyProtection="0"/>
    <xf numFmtId="0" fontId="3" fillId="0" borderId="0"/>
    <xf numFmtId="0" fontId="3" fillId="0" borderId="0"/>
    <xf numFmtId="0" fontId="26" fillId="0" borderId="0"/>
    <xf numFmtId="0" fontId="26" fillId="0" borderId="0"/>
    <xf numFmtId="0" fontId="26" fillId="0" borderId="0"/>
    <xf numFmtId="0" fontId="22" fillId="85" borderId="38" applyNumberFormat="0" applyProtection="0">
      <alignment horizontal="left" vertical="center"/>
    </xf>
    <xf numFmtId="9" fontId="26" fillId="0" borderId="0" applyFont="0" applyFill="0" applyBorder="0" applyAlignment="0" applyProtection="0"/>
    <xf numFmtId="9" fontId="26" fillId="0" borderId="0" applyFont="0" applyFill="0" applyBorder="0" applyAlignment="0" applyProtection="0"/>
    <xf numFmtId="4" fontId="197" fillId="86" borderId="38" applyNumberFormat="0" applyProtection="0">
      <alignment horizontal="right" vertical="center"/>
    </xf>
    <xf numFmtId="0" fontId="3" fillId="0" borderId="0"/>
    <xf numFmtId="0" fontId="3" fillId="0" borderId="0"/>
    <xf numFmtId="0" fontId="3" fillId="0" borderId="0"/>
    <xf numFmtId="0" fontId="3" fillId="0" borderId="0"/>
    <xf numFmtId="9" fontId="26" fillId="0" borderId="0" applyFont="0" applyFill="0" applyBorder="0" applyAlignment="0" applyProtection="0"/>
    <xf numFmtId="0" fontId="263" fillId="43" borderId="26" applyNumberFormat="0" applyAlignment="0" applyProtection="0"/>
    <xf numFmtId="0" fontId="26" fillId="0" borderId="0"/>
    <xf numFmtId="0" fontId="22" fillId="86" borderId="56" applyNumberFormat="0" applyFont="0" applyAlignment="0" applyProtection="0"/>
    <xf numFmtId="0" fontId="26" fillId="0" borderId="0"/>
    <xf numFmtId="0" fontId="268" fillId="86" borderId="26" applyNumberFormat="0" applyAlignment="0" applyProtection="0"/>
    <xf numFmtId="0" fontId="269" fillId="43" borderId="26" applyNumberFormat="0" applyAlignment="0" applyProtection="0"/>
    <xf numFmtId="0" fontId="26" fillId="0" borderId="0"/>
    <xf numFmtId="0" fontId="26" fillId="0" borderId="0"/>
    <xf numFmtId="0" fontId="22" fillId="86" borderId="56" applyNumberFormat="0" applyFont="0" applyAlignment="0" applyProtection="0"/>
    <xf numFmtId="9" fontId="26" fillId="0" borderId="0" applyFont="0" applyFill="0" applyBorder="0" applyAlignment="0" applyProtection="0"/>
    <xf numFmtId="0" fontId="186" fillId="43" borderId="34" applyNumberFormat="0" applyAlignment="0" applyProtection="0"/>
    <xf numFmtId="0" fontId="278" fillId="0" borderId="58" applyNumberFormat="0" applyFill="0" applyAlignment="0" applyProtection="0"/>
    <xf numFmtId="0" fontId="186" fillId="0" borderId="58" applyNumberFormat="0" applyFill="0" applyAlignment="0" applyProtection="0"/>
    <xf numFmtId="0" fontId="278" fillId="43" borderId="34" applyNumberFormat="0" applyAlignment="0" applyProtection="0"/>
    <xf numFmtId="9" fontId="26" fillId="0" borderId="0" applyFont="0" applyFill="0" applyBorder="0" applyAlignment="0" applyProtection="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05" fillId="5" borderId="41" applyNumberFormat="0" applyAlignment="0">
      <alignment horizontal="left" vertical="center" indent="1"/>
      <protection locked="0"/>
    </xf>
    <xf numFmtId="180" fontId="94" fillId="100" borderId="14" applyNumberFormat="0" applyBorder="0">
      <alignment horizontal="right" vertical="center"/>
      <protection locked="0"/>
    </xf>
    <xf numFmtId="0" fontId="205" fillId="5" borderId="41" applyNumberFormat="0" applyAlignment="0">
      <alignment horizontal="left" vertical="center" indent="1"/>
      <protection locked="0"/>
    </xf>
    <xf numFmtId="180" fontId="204" fillId="100" borderId="41" applyNumberFormat="0" applyBorder="0">
      <alignment horizontal="right" vertical="center"/>
      <protection locked="0"/>
    </xf>
    <xf numFmtId="0" fontId="206" fillId="5" borderId="41" applyNumberFormat="0" applyAlignment="0">
      <alignment horizontal="left" vertical="center" indent="1"/>
      <protection locked="0"/>
    </xf>
    <xf numFmtId="0" fontId="206" fillId="5" borderId="41" applyNumberFormat="0" applyAlignment="0">
      <alignment horizontal="left" vertical="center" indent="1"/>
      <protection locked="0"/>
    </xf>
    <xf numFmtId="180" fontId="256" fillId="100" borderId="14" applyNumberFormat="0" applyBorder="0">
      <alignment horizontal="right" vertical="center"/>
      <protection locked="0"/>
    </xf>
    <xf numFmtId="180" fontId="257" fillId="100" borderId="41" applyNumberFormat="0" applyBorder="0">
      <alignment horizontal="right" vertical="center"/>
      <protection locked="0"/>
    </xf>
    <xf numFmtId="180" fontId="94" fillId="0" borderId="14" applyNumberFormat="0" applyFill="0" applyBorder="0" applyAlignment="0" applyProtection="0">
      <alignment horizontal="right" vertical="center"/>
    </xf>
    <xf numFmtId="180" fontId="94" fillId="0" borderId="14" applyNumberFormat="0" applyFill="0" applyBorder="0" applyAlignment="0" applyProtection="0">
      <alignment horizontal="right" vertical="center"/>
    </xf>
    <xf numFmtId="0" fontId="39" fillId="0" borderId="59" applyNumberFormat="0" applyFont="0" applyFill="0" applyAlignment="0" applyProtection="0"/>
    <xf numFmtId="0" fontId="22" fillId="85" borderId="69" applyNumberFormat="0" applyProtection="0">
      <alignment horizontal="left" vertical="center"/>
    </xf>
    <xf numFmtId="3" fontId="148" fillId="69" borderId="11" applyNumberFormat="0">
      <protection locked="0"/>
    </xf>
    <xf numFmtId="0" fontId="22" fillId="76" borderId="34" applyNumberFormat="0" applyProtection="0">
      <alignment horizontal="left" vertical="center" indent="1"/>
    </xf>
    <xf numFmtId="4" fontId="194" fillId="79" borderId="34" applyNumberFormat="0" applyProtection="0">
      <alignment horizontal="left" vertical="center" indent="1"/>
    </xf>
    <xf numFmtId="4" fontId="197" fillId="82" borderId="34" applyNumberFormat="0" applyProtection="0">
      <alignment horizontal="left" vertical="center" indent="1"/>
    </xf>
    <xf numFmtId="4" fontId="197" fillId="83" borderId="34" applyNumberFormat="0" applyProtection="0">
      <alignment horizontal="left" vertical="center" indent="1"/>
    </xf>
    <xf numFmtId="4" fontId="197" fillId="82" borderId="34" applyNumberFormat="0" applyProtection="0">
      <alignment horizontal="right" vertical="center"/>
    </xf>
    <xf numFmtId="0" fontId="22" fillId="76" borderId="34" applyNumberFormat="0" applyProtection="0">
      <alignment horizontal="left" vertical="center" indent="1"/>
    </xf>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156" fillId="51"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0" fontId="223" fillId="44" borderId="26" applyNumberFormat="0" applyAlignment="0" applyProtection="0"/>
    <xf numFmtId="4" fontId="194" fillId="70" borderId="38" applyNumberFormat="0" applyProtection="0">
      <alignment vertical="center"/>
    </xf>
    <xf numFmtId="4" fontId="194" fillId="70" borderId="38" applyNumberFormat="0" applyProtection="0">
      <alignment vertical="center"/>
    </xf>
    <xf numFmtId="0" fontId="194" fillId="73" borderId="38" applyNumberFormat="0" applyProtection="0">
      <alignment horizontal="left" vertical="top"/>
    </xf>
    <xf numFmtId="0" fontId="194" fillId="73" borderId="38" applyNumberFormat="0" applyProtection="0">
      <alignment horizontal="left" vertical="top"/>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4" fillId="79" borderId="34" applyNumberFormat="0" applyProtection="0">
      <alignment horizontal="left" vertical="center" indent="1"/>
    </xf>
    <xf numFmtId="4" fontId="197" fillId="81" borderId="38" applyNumberFormat="0" applyProtection="0">
      <alignment horizontal="right" vertical="center"/>
    </xf>
    <xf numFmtId="4" fontId="197" fillId="81" borderId="38" applyNumberFormat="0" applyProtection="0">
      <alignment horizontal="right" vertical="center"/>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2"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4" fontId="197" fillId="83" borderId="34" applyNumberFormat="0" applyProtection="0">
      <alignment horizontal="left" vertical="center" indent="1"/>
    </xf>
    <xf numFmtId="0" fontId="22" fillId="80" borderId="38" applyNumberFormat="0" applyProtection="0">
      <alignment horizontal="left" vertical="center"/>
    </xf>
    <xf numFmtId="0" fontId="22" fillId="80" borderId="38" applyNumberFormat="0" applyProtection="0">
      <alignment horizontal="left" vertical="center"/>
    </xf>
    <xf numFmtId="0" fontId="22" fillId="80" borderId="38" applyNumberFormat="0" applyProtection="0">
      <alignment horizontal="left" vertical="top"/>
    </xf>
    <xf numFmtId="0" fontId="22" fillId="80" borderId="38" applyNumberFormat="0" applyProtection="0">
      <alignment horizontal="left" vertical="top"/>
    </xf>
    <xf numFmtId="0" fontId="22" fillId="65" borderId="38" applyNumberFormat="0" applyProtection="0">
      <alignment horizontal="left" vertical="center"/>
    </xf>
    <xf numFmtId="0" fontId="22" fillId="65" borderId="38" applyNumberFormat="0" applyProtection="0">
      <alignment horizontal="left" vertical="center"/>
    </xf>
    <xf numFmtId="0" fontId="22" fillId="65" borderId="38" applyNumberFormat="0" applyProtection="0">
      <alignment horizontal="left" vertical="top"/>
    </xf>
    <xf numFmtId="0" fontId="22" fillId="65" borderId="38" applyNumberFormat="0" applyProtection="0">
      <alignment horizontal="left" vertical="top"/>
    </xf>
    <xf numFmtId="0" fontId="22" fillId="84" borderId="38" applyNumberFormat="0" applyProtection="0">
      <alignment horizontal="left" vertical="center"/>
    </xf>
    <xf numFmtId="0" fontId="22" fillId="84" borderId="38" applyNumberFormat="0" applyProtection="0">
      <alignment horizontal="left" vertical="center"/>
    </xf>
    <xf numFmtId="0" fontId="22" fillId="84" borderId="38" applyNumberFormat="0" applyProtection="0">
      <alignment horizontal="left" vertical="top"/>
    </xf>
    <xf numFmtId="0" fontId="22" fillId="84" borderId="38" applyNumberFormat="0" applyProtection="0">
      <alignment horizontal="left" vertical="top"/>
    </xf>
    <xf numFmtId="0" fontId="22" fillId="85" borderId="38" applyNumberFormat="0" applyProtection="0">
      <alignment horizontal="left" vertical="center"/>
    </xf>
    <xf numFmtId="0" fontId="22" fillId="85" borderId="38" applyNumberFormat="0" applyProtection="0">
      <alignment horizontal="lef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4" fontId="197" fillId="82" borderId="34" applyNumberFormat="0" applyProtection="0">
      <alignment horizontal="right" vertical="center"/>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22" fillId="76" borderId="34" applyNumberFormat="0" applyProtection="0">
      <alignment horizontal="left" vertical="center" indent="1"/>
    </xf>
    <xf numFmtId="0" fontId="197" fillId="65" borderId="38" applyNumberFormat="0" applyProtection="0">
      <alignment horizontal="left" vertical="top"/>
    </xf>
    <xf numFmtId="0" fontId="197" fillId="65" borderId="38" applyNumberFormat="0" applyProtection="0">
      <alignment horizontal="left" vertical="top"/>
    </xf>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29" fillId="44" borderId="26"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0" fillId="51" borderId="34"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31" fillId="51" borderId="26" applyNumberFormat="0" applyAlignment="0" applyProtection="0"/>
    <xf numFmtId="0" fontId="245" fillId="51" borderId="26" applyNumberFormat="0" applyAlignment="0" applyProtection="0"/>
    <xf numFmtId="0" fontId="245" fillId="51" borderId="26" applyNumberFormat="0" applyAlignment="0" applyProtection="0"/>
    <xf numFmtId="0" fontId="156" fillId="51" borderId="26" applyNumberFormat="0" applyAlignment="0" applyProtection="0"/>
    <xf numFmtId="0" fontId="223" fillId="44" borderId="26" applyNumberFormat="0" applyAlignment="0" applyProtection="0"/>
    <xf numFmtId="0" fontId="254" fillId="51" borderId="34" applyNumberFormat="0" applyAlignment="0" applyProtection="0"/>
    <xf numFmtId="0" fontId="186" fillId="51" borderId="34" applyNumberFormat="0" applyAlignment="0" applyProtection="0"/>
    <xf numFmtId="0" fontId="3" fillId="0" borderId="0"/>
    <xf numFmtId="4" fontId="197" fillId="72" borderId="69" applyNumberFormat="0" applyProtection="0">
      <alignment vertical="center"/>
    </xf>
    <xf numFmtId="0" fontId="131" fillId="0" borderId="0" applyNumberFormat="0" applyFill="0" applyBorder="0" applyAlignment="0" applyProtection="0"/>
    <xf numFmtId="0" fontId="132" fillId="0" borderId="15" applyNumberFormat="0" applyFill="0" applyAlignment="0" applyProtection="0"/>
    <xf numFmtId="0" fontId="133" fillId="0" borderId="16" applyNumberFormat="0" applyFill="0" applyAlignment="0" applyProtection="0"/>
    <xf numFmtId="0" fontId="134" fillId="0" borderId="17" applyNumberFormat="0" applyFill="0" applyAlignment="0" applyProtection="0"/>
    <xf numFmtId="0" fontId="134" fillId="0" borderId="0" applyNumberFormat="0" applyFill="0" applyBorder="0" applyAlignment="0" applyProtection="0"/>
    <xf numFmtId="0" fontId="135" fillId="8" borderId="0" applyNumberFormat="0" applyBorder="0" applyAlignment="0" applyProtection="0"/>
    <xf numFmtId="0" fontId="136" fillId="9" borderId="0" applyNumberFormat="0" applyBorder="0" applyAlignment="0" applyProtection="0"/>
    <xf numFmtId="0" fontId="138" fillId="11" borderId="18" applyNumberFormat="0" applyAlignment="0" applyProtection="0"/>
    <xf numFmtId="0" fontId="140" fillId="12" borderId="18" applyNumberFormat="0" applyAlignment="0" applyProtection="0"/>
    <xf numFmtId="0" fontId="141" fillId="0" borderId="20" applyNumberFormat="0" applyFill="0" applyAlignment="0" applyProtection="0"/>
    <xf numFmtId="0" fontId="142" fillId="13" borderId="21" applyNumberFormat="0" applyAlignment="0" applyProtection="0"/>
    <xf numFmtId="0" fontId="4" fillId="0" borderId="0" applyNumberFormat="0" applyFill="0" applyBorder="0" applyAlignment="0" applyProtection="0"/>
    <xf numFmtId="0" fontId="143" fillId="0" borderId="0" applyNumberFormat="0" applyFill="0" applyBorder="0" applyAlignment="0" applyProtection="0"/>
    <xf numFmtId="0" fontId="74" fillId="0" borderId="23" applyNumberFormat="0" applyFill="0" applyAlignment="0" applyProtection="0"/>
    <xf numFmtId="0" fontId="109"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09"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109"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09"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109"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109"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180" fontId="94" fillId="102" borderId="40" applyNumberFormat="0" applyAlignment="0" applyProtection="0">
      <alignment horizontal="left" vertical="center" indent="1"/>
    </xf>
    <xf numFmtId="180" fontId="282" fillId="102" borderId="0" applyNumberFormat="0" applyAlignment="0" applyProtection="0">
      <alignment horizontal="left" vertical="center" indent="1"/>
    </xf>
    <xf numFmtId="0" fontId="22" fillId="76" borderId="77" applyNumberFormat="0" applyProtection="0">
      <alignment horizontal="left" vertical="center" indent="1"/>
    </xf>
    <xf numFmtId="4" fontId="197" fillId="40" borderId="69" applyNumberFormat="0" applyProtection="0">
      <alignment horizontal="right" vertical="center"/>
    </xf>
    <xf numFmtId="3" fontId="22" fillId="4" borderId="61" applyFont="0">
      <alignment horizontal="right" vertical="center"/>
      <protection locked="0"/>
    </xf>
    <xf numFmtId="0" fontId="186" fillId="51" borderId="77" applyNumberFormat="0" applyAlignment="0" applyProtection="0"/>
    <xf numFmtId="4" fontId="197" fillId="55" borderId="80" applyNumberFormat="0" applyProtection="0">
      <alignment horizontal="right" vertical="center"/>
    </xf>
    <xf numFmtId="4" fontId="197" fillId="59" borderId="80" applyNumberFormat="0" applyProtection="0">
      <alignment horizontal="right" vertical="center"/>
    </xf>
    <xf numFmtId="4" fontId="197" fillId="56" borderId="80" applyNumberFormat="0" applyProtection="0">
      <alignment horizontal="right" vertical="center"/>
    </xf>
    <xf numFmtId="4" fontId="197" fillId="56" borderId="80" applyNumberFormat="0" applyProtection="0">
      <alignment horizontal="right" vertical="center"/>
    </xf>
    <xf numFmtId="4" fontId="197" fillId="77" borderId="80" applyNumberFormat="0" applyProtection="0">
      <alignment horizontal="right" vertical="center"/>
    </xf>
    <xf numFmtId="4" fontId="197" fillId="49" borderId="80" applyNumberFormat="0" applyProtection="0">
      <alignment horizontal="right" vertical="center"/>
    </xf>
    <xf numFmtId="4" fontId="197" fillId="86" borderId="69" applyNumberFormat="0" applyProtection="0">
      <alignment horizontal="right" vertical="center"/>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156" fillId="51" borderId="79" applyNumberFormat="0" applyAlignment="0" applyProtection="0"/>
    <xf numFmtId="0" fontId="22" fillId="76" borderId="77" applyNumberFormat="0" applyProtection="0">
      <alignment horizontal="left" vertical="center" indent="1"/>
    </xf>
    <xf numFmtId="4" fontId="197" fillId="82" borderId="77" applyNumberFormat="0" applyProtection="0">
      <alignment horizontal="left" vertical="center" indent="1"/>
    </xf>
    <xf numFmtId="4" fontId="197" fillId="40" borderId="80" applyNumberFormat="0" applyProtection="0">
      <alignment horizontal="right" vertical="center"/>
    </xf>
    <xf numFmtId="4" fontId="197" fillId="48" borderId="80" applyNumberFormat="0" applyProtection="0">
      <alignment horizontal="right" vertical="center"/>
    </xf>
    <xf numFmtId="4" fontId="197" fillId="48" borderId="80" applyNumberFormat="0" applyProtection="0">
      <alignment horizontal="right" vertical="center"/>
    </xf>
    <xf numFmtId="4" fontId="197" fillId="50" borderId="80" applyNumberFormat="0" applyProtection="0">
      <alignment horizontal="right" vertical="center"/>
    </xf>
    <xf numFmtId="4" fontId="197" fillId="50" borderId="80" applyNumberFormat="0" applyProtection="0">
      <alignment horizontal="right" vertical="center"/>
    </xf>
    <xf numFmtId="4" fontId="197" fillId="81" borderId="80" applyNumberFormat="0" applyProtection="0">
      <alignment horizontal="right" vertical="center"/>
    </xf>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4" fontId="197" fillId="72" borderId="80" applyNumberFormat="0" applyProtection="0">
      <alignment vertical="center"/>
    </xf>
    <xf numFmtId="4" fontId="197" fillId="72" borderId="80" applyNumberFormat="0" applyProtection="0">
      <alignment vertical="center"/>
    </xf>
    <xf numFmtId="4" fontId="199" fillId="72" borderId="80" applyNumberFormat="0" applyProtection="0">
      <alignment vertical="center"/>
    </xf>
    <xf numFmtId="4" fontId="197" fillId="72" borderId="80" applyNumberFormat="0" applyProtection="0">
      <alignment horizontal="left" vertical="center"/>
    </xf>
    <xf numFmtId="0" fontId="197" fillId="72" borderId="80" applyNumberFormat="0" applyProtection="0">
      <alignment horizontal="left" vertical="top"/>
    </xf>
    <xf numFmtId="3" fontId="148" fillId="69" borderId="63" applyNumberFormat="0">
      <protection locked="0"/>
    </xf>
    <xf numFmtId="4" fontId="200" fillId="75" borderId="80" applyNumberFormat="0" applyProtection="0">
      <alignment horizontal="left" vertical="center"/>
    </xf>
    <xf numFmtId="0" fontId="197" fillId="65" borderId="80" applyNumberFormat="0" applyProtection="0">
      <alignment horizontal="left" vertical="top"/>
    </xf>
    <xf numFmtId="4" fontId="203" fillId="86" borderId="80" applyNumberFormat="0" applyProtection="0">
      <alignment horizontal="right" vertical="center"/>
    </xf>
    <xf numFmtId="3" fontId="148" fillId="69" borderId="63" applyNumberFormat="0">
      <protection locked="0"/>
    </xf>
    <xf numFmtId="3" fontId="148" fillId="69" borderId="63" applyNumberFormat="0">
      <protection locked="0"/>
    </xf>
    <xf numFmtId="3" fontId="148" fillId="69" borderId="63" applyNumberFormat="0">
      <protection locked="0"/>
    </xf>
    <xf numFmtId="3" fontId="154" fillId="3" borderId="86"/>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 fillId="61" borderId="47" applyNumberFormat="0" applyFont="0" applyAlignment="0" applyProtection="0"/>
    <xf numFmtId="0" fontId="223" fillId="44" borderId="79" applyNumberFormat="0" applyAlignment="0" applyProtection="0"/>
    <xf numFmtId="0" fontId="22" fillId="61" borderId="47" applyNumberFormat="0" applyFon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156" fillId="51" borderId="90" applyNumberFormat="0" applyAlignment="0" applyProtection="0"/>
    <xf numFmtId="0" fontId="156" fillId="51" borderId="90" applyNumberFormat="0" applyAlignment="0" applyProtection="0"/>
    <xf numFmtId="3" fontId="154" fillId="3" borderId="61"/>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22" fillId="61" borderId="78" applyNumberFormat="0" applyFont="0" applyAlignment="0" applyProtection="0"/>
    <xf numFmtId="3" fontId="148" fillId="69" borderId="75" applyNumberFormat="0">
      <protection locked="0"/>
    </xf>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77" applyNumberFormat="0" applyProtection="0">
      <alignment horizontal="left" vertical="center" indent="1"/>
    </xf>
    <xf numFmtId="3" fontId="34" fillId="85" borderId="75" applyAlignment="0">
      <alignment horizontal="center"/>
    </xf>
    <xf numFmtId="3" fontId="148" fillId="69" borderId="75" applyNumberFormat="0">
      <protection locked="0"/>
    </xf>
    <xf numFmtId="3" fontId="148" fillId="69" borderId="75" applyNumberFormat="0">
      <protection locked="0"/>
    </xf>
    <xf numFmtId="0" fontId="186" fillId="47" borderId="66" applyNumberFormat="0" applyAlignment="0" applyProtection="0"/>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0" fontId="212" fillId="0" borderId="70" applyNumberFormat="0" applyFill="0" applyAlignment="0" applyProtection="0"/>
    <xf numFmtId="4" fontId="203" fillId="86" borderId="69" applyNumberFormat="0" applyProtection="0">
      <alignment horizontal="right" vertical="center"/>
    </xf>
    <xf numFmtId="4" fontId="200" fillId="75" borderId="69" applyNumberFormat="0" applyProtection="0">
      <alignment horizontal="left" vertical="center"/>
    </xf>
    <xf numFmtId="4" fontId="197" fillId="86" borderId="69" applyNumberFormat="0" applyProtection="0">
      <alignment horizontal="right" vertical="center"/>
    </xf>
    <xf numFmtId="0" fontId="197" fillId="72" borderId="69" applyNumberFormat="0" applyProtection="0">
      <alignment horizontal="left" vertical="top"/>
    </xf>
    <xf numFmtId="0" fontId="197" fillId="72" borderId="69" applyNumberFormat="0" applyProtection="0">
      <alignment horizontal="left" vertical="top"/>
    </xf>
    <xf numFmtId="0" fontId="197" fillId="72" borderId="69" applyNumberFormat="0" applyProtection="0">
      <alignment horizontal="left" vertical="top"/>
    </xf>
    <xf numFmtId="4" fontId="197" fillId="72" borderId="69" applyNumberFormat="0" applyProtection="0">
      <alignment horizontal="left" vertical="center"/>
    </xf>
    <xf numFmtId="4" fontId="197" fillId="72" borderId="69" applyNumberFormat="0" applyProtection="0">
      <alignment horizontal="left" vertical="center"/>
    </xf>
    <xf numFmtId="4" fontId="199" fillId="72" borderId="69" applyNumberFormat="0" applyProtection="0">
      <alignment vertical="center"/>
    </xf>
    <xf numFmtId="0" fontId="22" fillId="85" borderId="69" applyNumberFormat="0" applyProtection="0">
      <alignment horizontal="left" vertical="top"/>
    </xf>
    <xf numFmtId="0" fontId="22" fillId="85" borderId="69" applyNumberFormat="0" applyProtection="0">
      <alignment horizontal="left" vertical="top"/>
    </xf>
    <xf numFmtId="0" fontId="22" fillId="85" borderId="69" applyNumberFormat="0" applyProtection="0">
      <alignment horizontal="left" vertical="center"/>
    </xf>
    <xf numFmtId="0" fontId="22" fillId="84" borderId="69" applyNumberFormat="0" applyProtection="0">
      <alignment horizontal="left" vertical="top"/>
    </xf>
    <xf numFmtId="0" fontId="22" fillId="65" borderId="69" applyNumberFormat="0" applyProtection="0">
      <alignment horizontal="left" vertical="top"/>
    </xf>
    <xf numFmtId="0" fontId="22" fillId="65" borderId="69" applyNumberFormat="0" applyProtection="0">
      <alignment horizontal="left" vertical="center"/>
    </xf>
    <xf numFmtId="0" fontId="22" fillId="80" borderId="69" applyNumberFormat="0" applyProtection="0">
      <alignment horizontal="left" vertical="top"/>
    </xf>
    <xf numFmtId="0" fontId="22" fillId="80" borderId="69" applyNumberFormat="0" applyProtection="0">
      <alignment horizontal="left" vertical="top"/>
    </xf>
    <xf numFmtId="0" fontId="22" fillId="80" borderId="69" applyNumberFormat="0" applyProtection="0">
      <alignment horizontal="left" vertical="center"/>
    </xf>
    <xf numFmtId="4" fontId="145" fillId="83" borderId="66" applyNumberFormat="0" applyProtection="0">
      <alignment horizontal="left" vertical="center" indent="1"/>
    </xf>
    <xf numFmtId="4" fontId="197" fillId="49" borderId="69" applyNumberFormat="0" applyProtection="0">
      <alignment horizontal="right" vertical="center"/>
    </xf>
    <xf numFmtId="4" fontId="197" fillId="49" borderId="69" applyNumberFormat="0" applyProtection="0">
      <alignment horizontal="right" vertical="center"/>
    </xf>
    <xf numFmtId="4" fontId="197" fillId="49" borderId="69" applyNumberFormat="0" applyProtection="0">
      <alignment horizontal="right" vertical="center"/>
    </xf>
    <xf numFmtId="4" fontId="197" fillId="77" borderId="69" applyNumberFormat="0" applyProtection="0">
      <alignment horizontal="right" vertical="center"/>
    </xf>
    <xf numFmtId="4" fontId="197" fillId="56" borderId="69" applyNumberFormat="0" applyProtection="0">
      <alignment horizontal="right" vertical="center"/>
    </xf>
    <xf numFmtId="4" fontId="197" fillId="56" borderId="69" applyNumberFormat="0" applyProtection="0">
      <alignment horizontal="right" vertical="center"/>
    </xf>
    <xf numFmtId="4" fontId="197" fillId="59" borderId="69" applyNumberFormat="0" applyProtection="0">
      <alignment horizontal="right" vertical="center"/>
    </xf>
    <xf numFmtId="4" fontId="197" fillId="55" borderId="69" applyNumberFormat="0" applyProtection="0">
      <alignment horizontal="right" vertical="center"/>
    </xf>
    <xf numFmtId="4" fontId="197" fillId="55" borderId="69" applyNumberFormat="0" applyProtection="0">
      <alignment horizontal="right" vertical="center"/>
    </xf>
    <xf numFmtId="4" fontId="197" fillId="50" borderId="69" applyNumberFormat="0" applyProtection="0">
      <alignment horizontal="right" vertical="center"/>
    </xf>
    <xf numFmtId="4" fontId="197" fillId="50" borderId="69" applyNumberFormat="0" applyProtection="0">
      <alignment horizontal="right" vertical="center"/>
    </xf>
    <xf numFmtId="4" fontId="197" fillId="58" borderId="69" applyNumberFormat="0" applyProtection="0">
      <alignment horizontal="right" vertical="center"/>
    </xf>
    <xf numFmtId="4" fontId="197" fillId="48" borderId="69" applyNumberFormat="0" applyProtection="0">
      <alignment horizontal="right" vertical="center"/>
    </xf>
    <xf numFmtId="4" fontId="197" fillId="40" borderId="69" applyNumberFormat="0" applyProtection="0">
      <alignment horizontal="right" vertical="center"/>
    </xf>
    <xf numFmtId="4" fontId="197" fillId="40" borderId="69" applyNumberFormat="0" applyProtection="0">
      <alignment horizontal="right" vertical="center"/>
    </xf>
    <xf numFmtId="4" fontId="194" fillId="73" borderId="69" applyNumberFormat="0" applyProtection="0">
      <alignment horizontal="left" vertical="center"/>
    </xf>
    <xf numFmtId="0" fontId="22" fillId="61" borderId="78" applyNumberFormat="0" applyFont="0" applyAlignment="0" applyProtection="0"/>
    <xf numFmtId="0" fontId="185" fillId="61" borderId="47" applyNumberFormat="0" applyFont="0" applyAlignment="0" applyProtection="0"/>
    <xf numFmtId="0" fontId="185" fillId="61" borderId="47" applyNumberFormat="0" applyFont="0" applyAlignment="0" applyProtection="0"/>
    <xf numFmtId="0" fontId="22" fillId="71" borderId="47" applyNumberFormat="0" applyFont="0" applyAlignment="0" applyProtection="0"/>
    <xf numFmtId="0" fontId="186" fillId="51" borderId="66" applyNumberFormat="0" applyAlignment="0" applyProtection="0"/>
    <xf numFmtId="0" fontId="185" fillId="61" borderId="67" applyNumberFormat="0" applyFont="0" applyAlignment="0" applyProtection="0"/>
    <xf numFmtId="0" fontId="185" fillId="61" borderId="67" applyNumberFormat="0" applyFont="0" applyAlignment="0" applyProtection="0"/>
    <xf numFmtId="4" fontId="197" fillId="49" borderId="80" applyNumberFormat="0" applyProtection="0">
      <alignment horizontal="right" vertical="center"/>
    </xf>
    <xf numFmtId="0" fontId="22" fillId="65" borderId="80" applyNumberFormat="0" applyProtection="0">
      <alignment horizontal="left" vertical="top"/>
    </xf>
    <xf numFmtId="0" fontId="22" fillId="84" borderId="80" applyNumberFormat="0" applyProtection="0">
      <alignment horizontal="left" vertical="center"/>
    </xf>
    <xf numFmtId="0" fontId="22" fillId="84" borderId="80" applyNumberFormat="0" applyProtection="0">
      <alignment horizontal="left" vertical="top"/>
    </xf>
    <xf numFmtId="0" fontId="22" fillId="84" borderId="80" applyNumberFormat="0" applyProtection="0">
      <alignment horizontal="left" vertical="top"/>
    </xf>
    <xf numFmtId="0" fontId="22" fillId="85" borderId="80" applyNumberFormat="0" applyProtection="0">
      <alignment horizontal="left" vertical="center"/>
    </xf>
    <xf numFmtId="0" fontId="22" fillId="85" borderId="80" applyNumberFormat="0" applyProtection="0">
      <alignment horizontal="left" vertical="center"/>
    </xf>
    <xf numFmtId="0" fontId="22" fillId="85" borderId="80" applyNumberFormat="0" applyProtection="0">
      <alignment horizontal="left" vertical="center"/>
    </xf>
    <xf numFmtId="0" fontId="22" fillId="85" borderId="80" applyNumberFormat="0" applyProtection="0">
      <alignment horizontal="left" vertical="top"/>
    </xf>
    <xf numFmtId="4" fontId="197" fillId="72" borderId="80" applyNumberFormat="0" applyProtection="0">
      <alignment horizontal="left" vertical="center"/>
    </xf>
    <xf numFmtId="3" fontId="22" fillId="4" borderId="86" applyFont="0">
      <alignment horizontal="right" vertical="center"/>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63" applyNumberFormat="0">
      <protection locked="0"/>
    </xf>
    <xf numFmtId="0" fontId="175" fillId="68" borderId="68" applyNumberFormat="0" applyAlignment="0" applyProtection="0"/>
    <xf numFmtId="0" fontId="175" fillId="68" borderId="68" applyNumberFormat="0" applyAlignment="0" applyProtection="0"/>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0" fontId="22" fillId="76" borderId="88" applyNumberFormat="0" applyProtection="0">
      <alignment horizontal="left" vertical="center" indent="1"/>
    </xf>
    <xf numFmtId="4" fontId="194" fillId="79" borderId="88" applyNumberFormat="0" applyProtection="0">
      <alignment horizontal="left" vertical="center" indent="1"/>
    </xf>
    <xf numFmtId="4" fontId="197" fillId="82" borderId="88" applyNumberFormat="0" applyProtection="0">
      <alignment horizontal="left" vertical="center" indent="1"/>
    </xf>
    <xf numFmtId="4" fontId="197" fillId="83" borderId="88" applyNumberFormat="0" applyProtection="0">
      <alignment horizontal="left" vertical="center" indent="1"/>
    </xf>
    <xf numFmtId="4" fontId="197" fillId="82" borderId="88" applyNumberFormat="0" applyProtection="0">
      <alignment horizontal="right" vertical="center"/>
    </xf>
    <xf numFmtId="3" fontId="148" fillId="69" borderId="86" applyNumberFormat="0">
      <protection locked="0"/>
    </xf>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223" fillId="44" borderId="90" applyNumberFormat="0" applyAlignment="0" applyProtection="0"/>
    <xf numFmtId="0" fontId="223" fillId="44" borderId="90" applyNumberFormat="0" applyAlignment="0" applyProtection="0"/>
    <xf numFmtId="0" fontId="156" fillId="51" borderId="68" applyNumberFormat="0" applyAlignment="0" applyProtection="0"/>
    <xf numFmtId="0" fontId="156" fillId="51" borderId="68" applyNumberFormat="0" applyAlignment="0" applyProtection="0"/>
    <xf numFmtId="0" fontId="223" fillId="44" borderId="90" applyNumberFormat="0" applyAlignment="0" applyProtection="0"/>
    <xf numFmtId="0" fontId="223" fillId="44" borderId="90" applyNumberFormat="0" applyAlignment="0" applyProtection="0"/>
    <xf numFmtId="0" fontId="153" fillId="47" borderId="68" applyNumberFormat="0" applyAlignment="0" applyProtection="0"/>
    <xf numFmtId="0" fontId="153" fillId="47" borderId="68" applyNumberFormat="0" applyAlignment="0" applyProtection="0"/>
    <xf numFmtId="3" fontId="148" fillId="69" borderId="75" applyNumberFormat="0">
      <protection locked="0"/>
    </xf>
    <xf numFmtId="0" fontId="22" fillId="61" borderId="67" applyNumberFormat="0" applyFont="0" applyAlignment="0" applyProtection="0"/>
    <xf numFmtId="0" fontId="22" fillId="61" borderId="67" applyNumberFormat="0" applyFont="0" applyAlignment="0" applyProtection="0"/>
    <xf numFmtId="3" fontId="148" fillId="69" borderId="75" applyNumberFormat="0">
      <protection locked="0"/>
    </xf>
    <xf numFmtId="3" fontId="148" fillId="69" borderId="75" applyNumberFormat="0">
      <protection locked="0"/>
    </xf>
    <xf numFmtId="3" fontId="148" fillId="69" borderId="75" applyNumberFormat="0">
      <protection locked="0"/>
    </xf>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4" fontId="197" fillId="82" borderId="88" applyNumberFormat="0" applyProtection="0">
      <alignment horizontal="right" vertical="center"/>
    </xf>
    <xf numFmtId="4" fontId="197" fillId="83" borderId="88" applyNumberFormat="0" applyProtection="0">
      <alignment horizontal="left" vertical="center" indent="1"/>
    </xf>
    <xf numFmtId="4" fontId="197" fillId="82" borderId="88" applyNumberFormat="0" applyProtection="0">
      <alignment horizontal="left" vertical="center" indent="1"/>
    </xf>
    <xf numFmtId="4" fontId="194" fillId="79"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3" fontId="34" fillId="85" borderId="61" applyAlignment="0">
      <alignment horizontal="center"/>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12" fillId="0" borderId="62" applyNumberFormat="0" applyFill="0" applyAlignment="0" applyProtection="0"/>
    <xf numFmtId="0" fontId="212" fillId="0" borderId="62" applyNumberFormat="0" applyFill="0" applyAlignment="0" applyProtection="0"/>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4" fontId="197" fillId="77" borderId="80" applyNumberFormat="0" applyProtection="0">
      <alignment horizontal="right" vertical="center"/>
    </xf>
    <xf numFmtId="4" fontId="197" fillId="40" borderId="80" applyNumberFormat="0" applyProtection="0">
      <alignment horizontal="right" vertical="center"/>
    </xf>
    <xf numFmtId="4" fontId="197" fillId="77" borderId="80" applyNumberFormat="0" applyProtection="0">
      <alignment horizontal="right" vertical="center"/>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4" fontId="195" fillId="73" borderId="80" applyNumberFormat="0" applyProtection="0">
      <alignment vertical="center"/>
    </xf>
    <xf numFmtId="0" fontId="34" fillId="3" borderId="64" applyFont="0" applyBorder="0">
      <alignment horizontal="center" wrapText="1"/>
    </xf>
    <xf numFmtId="3" fontId="22" fillId="4" borderId="63" applyFont="0">
      <alignment horizontal="right" vertical="center"/>
      <protection locked="0"/>
    </xf>
    <xf numFmtId="0" fontId="197" fillId="72" borderId="69" applyNumberFormat="0" applyProtection="0">
      <alignment horizontal="left" vertical="top"/>
    </xf>
    <xf numFmtId="3" fontId="154" fillId="3" borderId="63"/>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34" fillId="85" borderId="63" applyAlignment="0">
      <alignment horizontal="center"/>
    </xf>
    <xf numFmtId="0" fontId="22" fillId="80" borderId="69" applyNumberFormat="0" applyProtection="0">
      <alignment horizontal="left" vertical="top"/>
    </xf>
    <xf numFmtId="0" fontId="22" fillId="76" borderId="66" applyNumberFormat="0" applyProtection="0">
      <alignment horizontal="left" vertical="center" indent="1"/>
    </xf>
    <xf numFmtId="4" fontId="194" fillId="79" borderId="66" applyNumberFormat="0" applyProtection="0">
      <alignment horizontal="left" vertical="center" indent="1"/>
    </xf>
    <xf numFmtId="4" fontId="197" fillId="82" borderId="66" applyNumberFormat="0" applyProtection="0">
      <alignment horizontal="left" vertical="center" indent="1"/>
    </xf>
    <xf numFmtId="4" fontId="197" fillId="83" borderId="66" applyNumberFormat="0" applyProtection="0">
      <alignment horizontal="left" vertical="center" indent="1"/>
    </xf>
    <xf numFmtId="4" fontId="197" fillId="82" borderId="66" applyNumberFormat="0" applyProtection="0">
      <alignment horizontal="right" vertical="center"/>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194" fillId="73" borderId="80" applyNumberFormat="0" applyProtection="0">
      <alignment horizontal="left" vertical="top"/>
    </xf>
    <xf numFmtId="0" fontId="194" fillId="73" borderId="80" applyNumberFormat="0" applyProtection="0">
      <alignment horizontal="left" vertical="top"/>
    </xf>
    <xf numFmtId="0" fontId="194" fillId="73" borderId="80" applyNumberFormat="0" applyProtection="0">
      <alignment horizontal="left" vertical="top"/>
    </xf>
    <xf numFmtId="4" fontId="194" fillId="70" borderId="80" applyNumberFormat="0" applyProtection="0">
      <alignment vertical="center"/>
    </xf>
    <xf numFmtId="4" fontId="194" fillId="70" borderId="80" applyNumberFormat="0" applyProtection="0">
      <alignment vertical="center"/>
    </xf>
    <xf numFmtId="4" fontId="194" fillId="70" borderId="80" applyNumberFormat="0" applyProtection="0">
      <alignment vertical="center"/>
    </xf>
    <xf numFmtId="0" fontId="153" fillId="47" borderId="79" applyNumberFormat="0" applyAlignment="0" applyProtection="0"/>
    <xf numFmtId="0" fontId="22" fillId="65" borderId="80" applyNumberFormat="0" applyProtection="0">
      <alignment horizontal="left" vertical="center"/>
    </xf>
    <xf numFmtId="0" fontId="22" fillId="65" borderId="80" applyNumberFormat="0" applyProtection="0">
      <alignment horizontal="left" vertical="center"/>
    </xf>
    <xf numFmtId="0" fontId="22" fillId="65" borderId="80" applyNumberFormat="0" applyProtection="0">
      <alignment horizontal="left" vertical="top"/>
    </xf>
    <xf numFmtId="0" fontId="22" fillId="84" borderId="80" applyNumberFormat="0" applyProtection="0">
      <alignment horizontal="left" vertical="top"/>
    </xf>
    <xf numFmtId="0" fontId="22" fillId="85" borderId="80" applyNumberFormat="0" applyProtection="0">
      <alignment horizontal="left" vertical="top"/>
    </xf>
    <xf numFmtId="0" fontId="22" fillId="85" borderId="80" applyNumberFormat="0" applyProtection="0">
      <alignment horizontal="left" vertical="top"/>
    </xf>
    <xf numFmtId="3" fontId="148" fillId="69" borderId="63" applyNumberFormat="0">
      <protection locked="0"/>
    </xf>
    <xf numFmtId="0" fontId="22" fillId="85" borderId="80" applyNumberFormat="0" applyProtection="0">
      <alignment horizontal="left" vertical="top"/>
    </xf>
    <xf numFmtId="0" fontId="197" fillId="72" borderId="80" applyNumberFormat="0" applyProtection="0">
      <alignment horizontal="left" vertical="top"/>
    </xf>
    <xf numFmtId="0" fontId="197" fillId="72" borderId="80" applyNumberFormat="0" applyProtection="0">
      <alignment horizontal="left" vertical="top"/>
    </xf>
    <xf numFmtId="0" fontId="197" fillId="72" borderId="80" applyNumberFormat="0" applyProtection="0">
      <alignment horizontal="left" vertical="top"/>
    </xf>
    <xf numFmtId="4" fontId="197" fillId="86" borderId="80" applyNumberFormat="0" applyProtection="0">
      <alignment horizontal="right" vertical="center"/>
    </xf>
    <xf numFmtId="4" fontId="197" fillId="86" borderId="80" applyNumberFormat="0" applyProtection="0">
      <alignment horizontal="right" vertical="center"/>
    </xf>
    <xf numFmtId="0" fontId="212" fillId="0" borderId="85" applyNumberFormat="0" applyFill="0" applyAlignment="0" applyProtection="0"/>
    <xf numFmtId="0" fontId="212" fillId="0" borderId="85" applyNumberFormat="0" applyFill="0" applyAlignment="0" applyProtection="0"/>
    <xf numFmtId="0" fontId="22" fillId="61" borderId="67" applyNumberFormat="0" applyFont="0" applyAlignment="0" applyProtection="0"/>
    <xf numFmtId="0" fontId="22" fillId="61" borderId="67" applyNumberFormat="0" applyFont="0" applyAlignment="0" applyProtection="0"/>
    <xf numFmtId="0" fontId="22" fillId="61" borderId="67" applyNumberFormat="0" applyFon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79" applyNumberFormat="0" applyAlignment="0" applyProtection="0"/>
    <xf numFmtId="0" fontId="149" fillId="61" borderId="89" applyNumberFormat="0" applyFont="0" applyAlignment="0" applyProtection="0"/>
    <xf numFmtId="0" fontId="149" fillId="61" borderId="89" applyNumberFormat="0" applyFont="0" applyAlignment="0" applyProtection="0"/>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3" fontId="148" fillId="69" borderId="61" applyNumberFormat="0">
      <protection locked="0"/>
    </xf>
    <xf numFmtId="0" fontId="212" fillId="0" borderId="70" applyNumberFormat="0" applyFill="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4" fontId="203" fillId="86" borderId="69" applyNumberFormat="0" applyProtection="0">
      <alignment horizontal="right" vertical="center"/>
    </xf>
    <xf numFmtId="4" fontId="200" fillId="75" borderId="69" applyNumberFormat="0" applyProtection="0">
      <alignment horizontal="left" vertical="center"/>
    </xf>
    <xf numFmtId="4" fontId="197" fillId="72" borderId="69" applyNumberFormat="0" applyProtection="0">
      <alignment vertical="center"/>
    </xf>
    <xf numFmtId="0" fontId="22" fillId="85" borderId="69" applyNumberFormat="0" applyProtection="0">
      <alignment horizontal="left" vertical="top"/>
    </xf>
    <xf numFmtId="0" fontId="22" fillId="85" borderId="69" applyNumberFormat="0" applyProtection="0">
      <alignment horizontal="left" vertical="center"/>
    </xf>
    <xf numFmtId="0" fontId="22" fillId="84" borderId="69" applyNumberFormat="0" applyProtection="0">
      <alignment horizontal="left" vertical="top"/>
    </xf>
    <xf numFmtId="0" fontId="22" fillId="84" borderId="69" applyNumberFormat="0" applyProtection="0">
      <alignment horizontal="left" vertical="center"/>
    </xf>
    <xf numFmtId="0" fontId="22" fillId="84" borderId="69" applyNumberFormat="0" applyProtection="0">
      <alignment horizontal="left" vertical="center"/>
    </xf>
    <xf numFmtId="0" fontId="22" fillId="84" borderId="69" applyNumberFormat="0" applyProtection="0">
      <alignment horizontal="left" vertical="center"/>
    </xf>
    <xf numFmtId="0" fontId="22" fillId="65" borderId="69" applyNumberFormat="0" applyProtection="0">
      <alignment horizontal="left" vertical="top"/>
    </xf>
    <xf numFmtId="4" fontId="197" fillId="77" borderId="69" applyNumberFormat="0" applyProtection="0">
      <alignment horizontal="right" vertical="center"/>
    </xf>
    <xf numFmtId="4" fontId="197" fillId="77" borderId="69" applyNumberFormat="0" applyProtection="0">
      <alignment horizontal="right" vertical="center"/>
    </xf>
    <xf numFmtId="4" fontId="197" fillId="77" borderId="69" applyNumberFormat="0" applyProtection="0">
      <alignment horizontal="right" vertical="center"/>
    </xf>
    <xf numFmtId="4" fontId="197" fillId="56" borderId="69" applyNumberFormat="0" applyProtection="0">
      <alignment horizontal="right" vertical="center"/>
    </xf>
    <xf numFmtId="4" fontId="197" fillId="59" borderId="69" applyNumberFormat="0" applyProtection="0">
      <alignment horizontal="right" vertical="center"/>
    </xf>
    <xf numFmtId="4" fontId="197" fillId="59" borderId="69" applyNumberFormat="0" applyProtection="0">
      <alignment horizontal="right" vertical="center"/>
    </xf>
    <xf numFmtId="4" fontId="197" fillId="82" borderId="66" applyNumberFormat="0" applyProtection="0">
      <alignment horizontal="right" vertical="center"/>
    </xf>
    <xf numFmtId="4" fontId="197" fillId="83" borderId="66" applyNumberFormat="0" applyProtection="0">
      <alignment horizontal="left" vertical="center" indent="1"/>
    </xf>
    <xf numFmtId="4" fontId="197" fillId="48" borderId="69" applyNumberFormat="0" applyProtection="0">
      <alignment horizontal="right" vertical="center"/>
    </xf>
    <xf numFmtId="4" fontId="197" fillId="82" borderId="66" applyNumberFormat="0" applyProtection="0">
      <alignment horizontal="left" vertical="center" indent="1"/>
    </xf>
    <xf numFmtId="3" fontId="148" fillId="69" borderId="86" applyNumberFormat="0">
      <protection locked="0"/>
    </xf>
    <xf numFmtId="4" fontId="194" fillId="79" borderId="66" applyNumberFormat="0" applyProtection="0">
      <alignment horizontal="left" vertical="center" indent="1"/>
    </xf>
    <xf numFmtId="3" fontId="148" fillId="69" borderId="86" applyNumberFormat="0">
      <protection locked="0"/>
    </xf>
    <xf numFmtId="4" fontId="195" fillId="73" borderId="69" applyNumberFormat="0" applyProtection="0">
      <alignment vertical="center"/>
    </xf>
    <xf numFmtId="4" fontId="194" fillId="73" borderId="69" applyNumberFormat="0" applyProtection="0">
      <alignment horizontal="left" vertical="center"/>
    </xf>
    <xf numFmtId="4" fontId="195" fillId="73" borderId="69" applyNumberFormat="0" applyProtection="0">
      <alignment vertical="center"/>
    </xf>
    <xf numFmtId="0" fontId="22" fillId="76" borderId="66" applyNumberFormat="0" applyProtection="0">
      <alignment horizontal="left" vertical="center" indent="1"/>
    </xf>
    <xf numFmtId="0" fontId="22" fillId="61" borderId="78" applyNumberFormat="0" applyFont="0" applyAlignment="0" applyProtection="0"/>
    <xf numFmtId="3" fontId="148" fillId="69" borderId="75" applyNumberFormat="0">
      <protection locked="0"/>
    </xf>
    <xf numFmtId="0" fontId="22" fillId="71" borderId="78" applyNumberFormat="0" applyFont="0" applyAlignment="0" applyProtection="0"/>
    <xf numFmtId="0" fontId="186" fillId="51" borderId="77" applyNumberFormat="0" applyAlignment="0" applyProtection="0"/>
    <xf numFmtId="4" fontId="197" fillId="40" borderId="80" applyNumberFormat="0" applyProtection="0">
      <alignment horizontal="right" vertical="center"/>
    </xf>
    <xf numFmtId="4" fontId="197" fillId="48" borderId="80" applyNumberFormat="0" applyProtection="0">
      <alignment horizontal="right" vertical="center"/>
    </xf>
    <xf numFmtId="4" fontId="197" fillId="48" borderId="80" applyNumberFormat="0" applyProtection="0">
      <alignment horizontal="right" vertical="center"/>
    </xf>
    <xf numFmtId="4" fontId="197" fillId="59" borderId="80" applyNumberFormat="0" applyProtection="0">
      <alignment horizontal="right" vertical="center"/>
    </xf>
    <xf numFmtId="4" fontId="197" fillId="59" borderId="80" applyNumberFormat="0" applyProtection="0">
      <alignment horizontal="right" vertical="center"/>
    </xf>
    <xf numFmtId="4" fontId="197" fillId="56" borderId="80" applyNumberFormat="0" applyProtection="0">
      <alignment horizontal="right" vertical="center"/>
    </xf>
    <xf numFmtId="4" fontId="197" fillId="77" borderId="80" applyNumberFormat="0" applyProtection="0">
      <alignment horizontal="right" vertical="center"/>
    </xf>
    <xf numFmtId="4" fontId="145" fillId="83" borderId="77" applyNumberFormat="0" applyProtection="0">
      <alignment horizontal="left" vertical="center" indent="1"/>
    </xf>
    <xf numFmtId="0" fontId="22" fillId="80" borderId="80" applyNumberFormat="0" applyProtection="0">
      <alignment horizontal="left" vertical="center"/>
    </xf>
    <xf numFmtId="0" fontId="22" fillId="80" borderId="80" applyNumberFormat="0" applyProtection="0">
      <alignment horizontal="left" vertical="top"/>
    </xf>
    <xf numFmtId="0" fontId="22" fillId="85" borderId="80" applyNumberFormat="0" applyProtection="0">
      <alignment horizontal="left" vertical="top"/>
    </xf>
    <xf numFmtId="4" fontId="194" fillId="70" borderId="69" applyNumberFormat="0" applyProtection="0">
      <alignment vertical="center"/>
    </xf>
    <xf numFmtId="4" fontId="194" fillId="70" borderId="69" applyNumberFormat="0" applyProtection="0">
      <alignment vertical="center"/>
    </xf>
    <xf numFmtId="4" fontId="194" fillId="70" borderId="69" applyNumberFormat="0" applyProtection="0">
      <alignment vertical="center"/>
    </xf>
    <xf numFmtId="0" fontId="194" fillId="73" borderId="69" applyNumberFormat="0" applyProtection="0">
      <alignment horizontal="left" vertical="top"/>
    </xf>
    <xf numFmtId="0" fontId="194" fillId="73" borderId="69" applyNumberFormat="0" applyProtection="0">
      <alignment horizontal="left" vertical="top"/>
    </xf>
    <xf numFmtId="0" fontId="194" fillId="73" borderId="69" applyNumberFormat="0" applyProtection="0">
      <alignment horizontal="left" vertical="top"/>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7" fillId="81" borderId="69" applyNumberFormat="0" applyProtection="0">
      <alignment horizontal="right" vertical="center"/>
    </xf>
    <xf numFmtId="4" fontId="197" fillId="81" borderId="69" applyNumberFormat="0" applyProtection="0">
      <alignment horizontal="right" vertical="center"/>
    </xf>
    <xf numFmtId="4" fontId="197" fillId="81" borderId="69" applyNumberFormat="0" applyProtection="0">
      <alignment horizontal="right" vertical="center"/>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0" fontId="22" fillId="80" borderId="69" applyNumberFormat="0" applyProtection="0">
      <alignment horizontal="left" vertical="center"/>
    </xf>
    <xf numFmtId="0" fontId="22" fillId="80" borderId="69" applyNumberFormat="0" applyProtection="0">
      <alignment horizontal="left" vertical="center"/>
    </xf>
    <xf numFmtId="0" fontId="22" fillId="80" borderId="69" applyNumberFormat="0" applyProtection="0">
      <alignment horizontal="left" vertical="center"/>
    </xf>
    <xf numFmtId="0" fontId="22" fillId="80" borderId="69" applyNumberFormat="0" applyProtection="0">
      <alignment horizontal="left" vertical="top"/>
    </xf>
    <xf numFmtId="0" fontId="22" fillId="80" borderId="69" applyNumberFormat="0" applyProtection="0">
      <alignment horizontal="left" vertical="top"/>
    </xf>
    <xf numFmtId="0" fontId="22" fillId="80" borderId="69" applyNumberFormat="0" applyProtection="0">
      <alignment horizontal="left" vertical="top"/>
    </xf>
    <xf numFmtId="0" fontId="22" fillId="65" borderId="69" applyNumberFormat="0" applyProtection="0">
      <alignment horizontal="left" vertical="center"/>
    </xf>
    <xf numFmtId="0" fontId="22" fillId="65" borderId="69" applyNumberFormat="0" applyProtection="0">
      <alignment horizontal="left" vertical="center"/>
    </xf>
    <xf numFmtId="0" fontId="22" fillId="65" borderId="69" applyNumberFormat="0" applyProtection="0">
      <alignment horizontal="left" vertical="center"/>
    </xf>
    <xf numFmtId="0" fontId="22" fillId="65" borderId="69" applyNumberFormat="0" applyProtection="0">
      <alignment horizontal="left" vertical="top"/>
    </xf>
    <xf numFmtId="0" fontId="22" fillId="65" borderId="69" applyNumberFormat="0" applyProtection="0">
      <alignment horizontal="left" vertical="top"/>
    </xf>
    <xf numFmtId="0" fontId="22" fillId="65" borderId="69" applyNumberFormat="0" applyProtection="0">
      <alignment horizontal="left" vertical="top"/>
    </xf>
    <xf numFmtId="0" fontId="22" fillId="84" borderId="69" applyNumberFormat="0" applyProtection="0">
      <alignment horizontal="left" vertical="center"/>
    </xf>
    <xf numFmtId="0" fontId="22" fillId="84" borderId="69" applyNumberFormat="0" applyProtection="0">
      <alignment horizontal="left" vertical="center"/>
    </xf>
    <xf numFmtId="0" fontId="22" fillId="84" borderId="69" applyNumberFormat="0" applyProtection="0">
      <alignment horizontal="left" vertical="center"/>
    </xf>
    <xf numFmtId="0" fontId="22" fillId="84" borderId="69" applyNumberFormat="0" applyProtection="0">
      <alignment horizontal="left" vertical="top"/>
    </xf>
    <xf numFmtId="0" fontId="22" fillId="84" borderId="69" applyNumberFormat="0" applyProtection="0">
      <alignment horizontal="left" vertical="top"/>
    </xf>
    <xf numFmtId="0" fontId="22" fillId="84" borderId="69" applyNumberFormat="0" applyProtection="0">
      <alignment horizontal="left" vertical="top"/>
    </xf>
    <xf numFmtId="0" fontId="22" fillId="85" borderId="69" applyNumberFormat="0" applyProtection="0">
      <alignment horizontal="left" vertical="center"/>
    </xf>
    <xf numFmtId="0" fontId="22" fillId="85" borderId="69" applyNumberFormat="0" applyProtection="0">
      <alignment horizontal="left" vertical="center"/>
    </xf>
    <xf numFmtId="0" fontId="22" fillId="85" borderId="69" applyNumberFormat="0" applyProtection="0">
      <alignment horizontal="lef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197" fillId="65" borderId="69" applyNumberFormat="0" applyProtection="0">
      <alignment horizontal="left" vertical="top"/>
    </xf>
    <xf numFmtId="0" fontId="197" fillId="65" borderId="69" applyNumberFormat="0" applyProtection="0">
      <alignment horizontal="left" vertical="top"/>
    </xf>
    <xf numFmtId="0" fontId="197" fillId="65" borderId="69" applyNumberFormat="0" applyProtection="0">
      <alignment horizontal="left" vertical="top"/>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189" fontId="194" fillId="51" borderId="65"/>
    <xf numFmtId="189" fontId="194" fillId="51" borderId="65"/>
    <xf numFmtId="189" fontId="194" fillId="51" borderId="65"/>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3" fontId="148" fillId="69" borderId="86" applyNumberFormat="0">
      <protection locked="0"/>
    </xf>
    <xf numFmtId="3" fontId="148" fillId="69" borderId="86" applyNumberFormat="0">
      <protection locked="0"/>
    </xf>
    <xf numFmtId="0" fontId="22" fillId="76" borderId="88" applyNumberFormat="0" applyProtection="0">
      <alignment horizontal="left" vertical="center" indent="1"/>
    </xf>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23" fillId="44" borderId="90" applyNumberFormat="0" applyAlignment="0" applyProtection="0"/>
    <xf numFmtId="0" fontId="223" fillId="44" borderId="90" applyNumberFormat="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22" fillId="76" borderId="88" applyNumberFormat="0" applyProtection="0">
      <alignment horizontal="left" vertical="center" indent="1"/>
    </xf>
    <xf numFmtId="0" fontId="22" fillId="85" borderId="69" applyNumberFormat="0" applyProtection="0">
      <alignment horizontal="left" vertical="top"/>
    </xf>
    <xf numFmtId="4" fontId="197" fillId="72" borderId="69" applyNumberFormat="0" applyProtection="0">
      <alignment horizontal="left" vertical="center"/>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4" fontId="194" fillId="79" borderId="77" applyNumberFormat="0" applyProtection="0">
      <alignment horizontal="left" vertical="center" indent="1"/>
    </xf>
    <xf numFmtId="4" fontId="197" fillId="82" borderId="77" applyNumberFormat="0" applyProtection="0">
      <alignment horizontal="right" vertical="center"/>
    </xf>
    <xf numFmtId="4" fontId="194" fillId="73" borderId="80" applyNumberFormat="0" applyProtection="0">
      <alignment horizontal="left" vertical="center"/>
    </xf>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4" fontId="199" fillId="86" borderId="80" applyNumberFormat="0" applyProtection="0">
      <alignment horizontal="right" vertical="center"/>
    </xf>
    <xf numFmtId="4" fontId="200" fillId="75" borderId="80" applyNumberFormat="0" applyProtection="0">
      <alignment horizontal="left" vertical="center"/>
    </xf>
    <xf numFmtId="3" fontId="148" fillId="69" borderId="63" applyNumberFormat="0">
      <protection locked="0"/>
    </xf>
    <xf numFmtId="0" fontId="212" fillId="0" borderId="81" applyNumberFormat="0" applyFill="0" applyAlignment="0" applyProtection="0"/>
    <xf numFmtId="0" fontId="212" fillId="0" borderId="81" applyNumberFormat="0" applyFill="0" applyAlignment="0" applyProtection="0"/>
    <xf numFmtId="3" fontId="148" fillId="69" borderId="63" applyNumberFormat="0">
      <protection locked="0"/>
    </xf>
    <xf numFmtId="0" fontId="186" fillId="47" borderId="77" applyNumberFormat="0" applyAlignment="0" applyProtection="0"/>
    <xf numFmtId="3" fontId="148" fillId="69" borderId="63" applyNumberFormat="0">
      <protection locked="0"/>
    </xf>
    <xf numFmtId="0" fontId="223" fillId="44" borderId="90" applyNumberFormat="0" applyAlignment="0" applyProtection="0"/>
    <xf numFmtId="0" fontId="245" fillId="51" borderId="68" applyNumberFormat="0" applyAlignment="0" applyProtection="0"/>
    <xf numFmtId="0" fontId="245" fillId="51" borderId="68" applyNumberFormat="0" applyAlignment="0" applyProtection="0"/>
    <xf numFmtId="0" fontId="156" fillId="51" borderId="68"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223" fillId="44" borderId="68" applyNumberFormat="0" applyAlignment="0" applyProtection="0"/>
    <xf numFmtId="0" fontId="22" fillId="76" borderId="88" applyNumberFormat="0" applyProtection="0">
      <alignment horizontal="left" vertical="center" indent="1"/>
    </xf>
    <xf numFmtId="0" fontId="22" fillId="76" borderId="88" applyNumberFormat="0" applyProtection="0">
      <alignment horizontal="left" vertical="center" indent="1"/>
    </xf>
    <xf numFmtId="4" fontId="197" fillId="82" borderId="77" applyNumberFormat="0" applyProtection="0">
      <alignment horizontal="right" vertical="center"/>
    </xf>
    <xf numFmtId="4" fontId="194" fillId="79" borderId="77" applyNumberFormat="0" applyProtection="0">
      <alignment horizontal="left" vertical="center" indent="1"/>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4" fontId="197" fillId="56" borderId="80" applyNumberFormat="0" applyProtection="0">
      <alignment horizontal="right" vertical="center"/>
    </xf>
    <xf numFmtId="0" fontId="186" fillId="47" borderId="66" applyNumberFormat="0" applyAlignment="0" applyProtection="0"/>
    <xf numFmtId="0" fontId="212" fillId="0" borderId="74" applyNumberFormat="0" applyFill="0" applyAlignment="0" applyProtection="0"/>
    <xf numFmtId="0" fontId="22" fillId="65" borderId="69" applyNumberFormat="0" applyProtection="0">
      <alignment horizontal="left" vertical="center"/>
    </xf>
    <xf numFmtId="0" fontId="22" fillId="61" borderId="67" applyNumberFormat="0" applyFont="0" applyAlignment="0" applyProtection="0"/>
    <xf numFmtId="0" fontId="22" fillId="61" borderId="67" applyNumberFormat="0" applyFont="0" applyAlignment="0" applyProtection="0"/>
    <xf numFmtId="0" fontId="22" fillId="61" borderId="67" applyNumberFormat="0" applyFont="0" applyAlignment="0" applyProtection="0"/>
    <xf numFmtId="0" fontId="254" fillId="51" borderId="66" applyNumberFormat="0" applyAlignment="0" applyProtection="0"/>
    <xf numFmtId="0" fontId="186" fillId="51" borderId="66" applyNumberFormat="0" applyAlignment="0" applyProtection="0"/>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194" fillId="0" borderId="70" applyNumberFormat="0" applyFill="0" applyAlignment="0" applyProtection="0"/>
    <xf numFmtId="0" fontId="194" fillId="0" borderId="70" applyNumberFormat="0" applyFill="0" applyAlignment="0" applyProtection="0"/>
    <xf numFmtId="4" fontId="197" fillId="40" borderId="80" applyNumberFormat="0" applyProtection="0">
      <alignment horizontal="right" vertical="center"/>
    </xf>
    <xf numFmtId="4" fontId="197" fillId="50" borderId="80" applyNumberFormat="0" applyProtection="0">
      <alignment horizontal="right" vertical="center"/>
    </xf>
    <xf numFmtId="4" fontId="197" fillId="40" borderId="69" applyNumberFormat="0" applyProtection="0">
      <alignment horizontal="right" vertical="center"/>
    </xf>
    <xf numFmtId="4" fontId="199" fillId="72" borderId="69" applyNumberFormat="0" applyProtection="0">
      <alignment vertical="center"/>
    </xf>
    <xf numFmtId="0" fontId="22" fillId="65" borderId="69" applyNumberFormat="0" applyProtection="0">
      <alignment horizontal="left" vertical="center"/>
    </xf>
    <xf numFmtId="3" fontId="148" fillId="69" borderId="61" applyNumberFormat="0">
      <protection locked="0"/>
    </xf>
    <xf numFmtId="0" fontId="22" fillId="85" borderId="69" applyNumberFormat="0" applyProtection="0">
      <alignment horizontal="left" vertical="top"/>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54" fillId="51" borderId="66" applyNumberFormat="0" applyAlignment="0" applyProtection="0"/>
    <xf numFmtId="0" fontId="186" fillId="51" borderId="66" applyNumberFormat="0" applyAlignment="0" applyProtection="0"/>
    <xf numFmtId="3" fontId="148" fillId="69" borderId="63" applyNumberFormat="0">
      <protection locked="0"/>
    </xf>
    <xf numFmtId="3" fontId="148" fillId="69" borderId="63" applyNumberFormat="0">
      <protection locked="0"/>
    </xf>
    <xf numFmtId="3" fontId="148" fillId="69" borderId="63" applyNumberFormat="0">
      <protection locked="0"/>
    </xf>
    <xf numFmtId="4" fontId="197" fillId="59" borderId="69" applyNumberFormat="0" applyProtection="0">
      <alignment horizontal="right" vertical="center"/>
    </xf>
    <xf numFmtId="3" fontId="148" fillId="69" borderId="63" applyNumberFormat="0">
      <protection locked="0"/>
    </xf>
    <xf numFmtId="0" fontId="156" fillId="51" borderId="79" applyNumberFormat="0" applyAlignment="0" applyProtection="0"/>
    <xf numFmtId="3" fontId="148" fillId="69" borderId="63" applyNumberFormat="0">
      <protection locked="0"/>
    </xf>
    <xf numFmtId="3" fontId="148" fillId="69" borderId="63" applyNumberFormat="0">
      <protection locked="0"/>
    </xf>
    <xf numFmtId="3" fontId="148" fillId="69" borderId="63" applyNumberFormat="0">
      <protection locked="0"/>
    </xf>
    <xf numFmtId="4" fontId="194" fillId="70" borderId="91" applyNumberFormat="0" applyProtection="0">
      <alignment vertical="center"/>
    </xf>
    <xf numFmtId="0" fontId="194" fillId="73" borderId="91" applyNumberFormat="0" applyProtection="0">
      <alignment horizontal="left" vertical="top"/>
    </xf>
    <xf numFmtId="0" fontId="194" fillId="73" borderId="91" applyNumberFormat="0" applyProtection="0">
      <alignment horizontal="left" vertical="top"/>
    </xf>
    <xf numFmtId="0" fontId="22" fillId="76" borderId="88" applyNumberFormat="0" applyProtection="0">
      <alignment horizontal="left" vertical="center" indent="1"/>
    </xf>
    <xf numFmtId="0" fontId="22" fillId="76" borderId="88" applyNumberFormat="0" applyProtection="0">
      <alignment horizontal="left" vertical="center" indent="1"/>
    </xf>
    <xf numFmtId="3" fontId="148" fillId="69" borderId="63" applyNumberFormat="0">
      <protection locked="0"/>
    </xf>
    <xf numFmtId="4" fontId="199" fillId="86" borderId="69" applyNumberFormat="0" applyProtection="0">
      <alignment horizontal="right" vertical="center"/>
    </xf>
    <xf numFmtId="0" fontId="22" fillId="76" borderId="88" applyNumberFormat="0" applyProtection="0">
      <alignment horizontal="left" vertical="center" indent="1"/>
    </xf>
    <xf numFmtId="0" fontId="22" fillId="76" borderId="88" applyNumberFormat="0" applyProtection="0">
      <alignment horizontal="left" vertical="center" indent="1"/>
    </xf>
    <xf numFmtId="3" fontId="148" fillId="69" borderId="63" applyNumberFormat="0">
      <protection locked="0"/>
    </xf>
    <xf numFmtId="0" fontId="22" fillId="61" borderId="67" applyNumberFormat="0" applyFont="0" applyAlignment="0" applyProtection="0"/>
    <xf numFmtId="0" fontId="22" fillId="61" borderId="67" applyNumberFormat="0" applyFont="0" applyAlignment="0" applyProtection="0"/>
    <xf numFmtId="0" fontId="22" fillId="61" borderId="67" applyNumberFormat="0" applyFon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3" fontId="148" fillId="69" borderId="63" applyNumberFormat="0">
      <protection locked="0"/>
    </xf>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0" fontId="149" fillId="61" borderId="67" applyNumberFormat="0" applyFont="0" applyAlignment="0" applyProtection="0"/>
    <xf numFmtId="4" fontId="194" fillId="70" borderId="69" applyNumberFormat="0" applyProtection="0">
      <alignment vertical="center"/>
    </xf>
    <xf numFmtId="4" fontId="194" fillId="70" borderId="69" applyNumberFormat="0" applyProtection="0">
      <alignment vertical="center"/>
    </xf>
    <xf numFmtId="4" fontId="194" fillId="70" borderId="69" applyNumberFormat="0" applyProtection="0">
      <alignment vertical="center"/>
    </xf>
    <xf numFmtId="0" fontId="194" fillId="73" borderId="69" applyNumberFormat="0" applyProtection="0">
      <alignment horizontal="left" vertical="top"/>
    </xf>
    <xf numFmtId="0" fontId="194" fillId="73" borderId="69" applyNumberFormat="0" applyProtection="0">
      <alignment horizontal="left" vertical="top"/>
    </xf>
    <xf numFmtId="0" fontId="194" fillId="73" borderId="69" applyNumberFormat="0" applyProtection="0">
      <alignment horizontal="left" vertical="top"/>
    </xf>
    <xf numFmtId="4" fontId="197" fillId="81" borderId="69" applyNumberFormat="0" applyProtection="0">
      <alignment horizontal="right" vertical="center"/>
    </xf>
    <xf numFmtId="4" fontId="197" fillId="81" borderId="69" applyNumberFormat="0" applyProtection="0">
      <alignment horizontal="right" vertical="center"/>
    </xf>
    <xf numFmtId="4" fontId="197" fillId="81" borderId="69" applyNumberFormat="0" applyProtection="0">
      <alignment horizontal="right" vertical="center"/>
    </xf>
    <xf numFmtId="0" fontId="22" fillId="80" borderId="69" applyNumberFormat="0" applyProtection="0">
      <alignment horizontal="left" vertical="center"/>
    </xf>
    <xf numFmtId="0" fontId="22" fillId="80" borderId="69" applyNumberFormat="0" applyProtection="0">
      <alignment horizontal="left" vertical="center"/>
    </xf>
    <xf numFmtId="0" fontId="22" fillId="80" borderId="69" applyNumberFormat="0" applyProtection="0">
      <alignment horizontal="left" vertical="center"/>
    </xf>
    <xf numFmtId="0" fontId="22" fillId="80" borderId="69" applyNumberFormat="0" applyProtection="0">
      <alignment horizontal="left" vertical="top"/>
    </xf>
    <xf numFmtId="0" fontId="22" fillId="80" borderId="69" applyNumberFormat="0" applyProtection="0">
      <alignment horizontal="left" vertical="top"/>
    </xf>
    <xf numFmtId="0" fontId="22" fillId="80" borderId="69" applyNumberFormat="0" applyProtection="0">
      <alignment horizontal="left" vertical="top"/>
    </xf>
    <xf numFmtId="0" fontId="22" fillId="65" borderId="69" applyNumberFormat="0" applyProtection="0">
      <alignment horizontal="left" vertical="center"/>
    </xf>
    <xf numFmtId="0" fontId="22" fillId="65" borderId="69" applyNumberFormat="0" applyProtection="0">
      <alignment horizontal="left" vertical="center"/>
    </xf>
    <xf numFmtId="0" fontId="22" fillId="65" borderId="69" applyNumberFormat="0" applyProtection="0">
      <alignment horizontal="left" vertical="center"/>
    </xf>
    <xf numFmtId="0" fontId="22" fillId="65" borderId="69" applyNumberFormat="0" applyProtection="0">
      <alignment horizontal="left" vertical="top"/>
    </xf>
    <xf numFmtId="0" fontId="22" fillId="65" borderId="69" applyNumberFormat="0" applyProtection="0">
      <alignment horizontal="left" vertical="top"/>
    </xf>
    <xf numFmtId="0" fontId="22" fillId="65" borderId="69" applyNumberFormat="0" applyProtection="0">
      <alignment horizontal="left" vertical="top"/>
    </xf>
    <xf numFmtId="0" fontId="22" fillId="84" borderId="69" applyNumberFormat="0" applyProtection="0">
      <alignment horizontal="left" vertical="center"/>
    </xf>
    <xf numFmtId="0" fontId="22" fillId="84" borderId="69" applyNumberFormat="0" applyProtection="0">
      <alignment horizontal="left" vertical="center"/>
    </xf>
    <xf numFmtId="0" fontId="22" fillId="84" borderId="69" applyNumberFormat="0" applyProtection="0">
      <alignment horizontal="left" vertical="center"/>
    </xf>
    <xf numFmtId="0" fontId="22" fillId="84" borderId="69" applyNumberFormat="0" applyProtection="0">
      <alignment horizontal="left" vertical="top"/>
    </xf>
    <xf numFmtId="0" fontId="22" fillId="84" borderId="69" applyNumberFormat="0" applyProtection="0">
      <alignment horizontal="left" vertical="top"/>
    </xf>
    <xf numFmtId="0" fontId="22" fillId="84" borderId="69" applyNumberFormat="0" applyProtection="0">
      <alignment horizontal="left" vertical="top"/>
    </xf>
    <xf numFmtId="0" fontId="22" fillId="85" borderId="69" applyNumberFormat="0" applyProtection="0">
      <alignment horizontal="left" vertical="center"/>
    </xf>
    <xf numFmtId="0" fontId="22" fillId="85" borderId="69" applyNumberFormat="0" applyProtection="0">
      <alignment horizontal="left" vertical="center"/>
    </xf>
    <xf numFmtId="0" fontId="22" fillId="85" borderId="69" applyNumberFormat="0" applyProtection="0">
      <alignment horizontal="left" vertical="center"/>
    </xf>
    <xf numFmtId="0" fontId="197" fillId="65" borderId="69" applyNumberFormat="0" applyProtection="0">
      <alignment horizontal="left" vertical="top"/>
    </xf>
    <xf numFmtId="0" fontId="197" fillId="65" borderId="69" applyNumberFormat="0" applyProtection="0">
      <alignment horizontal="left" vertical="top"/>
    </xf>
    <xf numFmtId="0" fontId="197" fillId="65" borderId="69" applyNumberFormat="0" applyProtection="0">
      <alignment horizontal="left" vertical="top"/>
    </xf>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12" fillId="0" borderId="70" applyNumberFormat="0" applyFill="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235" fillId="0" borderId="70" applyNumberFormat="0" applyFill="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159" fillId="61" borderId="67" applyNumberFormat="0" applyFont="0" applyAlignment="0" applyProtection="0"/>
    <xf numFmtId="0" fontId="245" fillId="51" borderId="68" applyNumberFormat="0" applyAlignment="0" applyProtection="0"/>
    <xf numFmtId="0" fontId="245" fillId="51" borderId="68" applyNumberFormat="0" applyAlignment="0" applyProtection="0"/>
    <xf numFmtId="0" fontId="156" fillId="51" borderId="68" applyNumberFormat="0" applyAlignment="0" applyProtection="0"/>
    <xf numFmtId="0" fontId="223" fillId="44" borderId="68" applyNumberFormat="0" applyAlignment="0" applyProtection="0"/>
    <xf numFmtId="0" fontId="22" fillId="61" borderId="67" applyNumberFormat="0" applyFont="0" applyAlignment="0" applyProtection="0"/>
    <xf numFmtId="0" fontId="22" fillId="61" borderId="67" applyNumberFormat="0" applyFont="0" applyAlignment="0" applyProtection="0"/>
    <xf numFmtId="0" fontId="22" fillId="61" borderId="67" applyNumberFormat="0" applyFont="0" applyAlignment="0" applyProtection="0"/>
    <xf numFmtId="0" fontId="194" fillId="0" borderId="70" applyNumberFormat="0" applyFill="0" applyAlignment="0" applyProtection="0"/>
    <xf numFmtId="0" fontId="194" fillId="0" borderId="70" applyNumberFormat="0" applyFill="0" applyAlignment="0" applyProtection="0"/>
    <xf numFmtId="3" fontId="148" fillId="69" borderId="63" applyNumberFormat="0">
      <protection locked="0"/>
    </xf>
    <xf numFmtId="0" fontId="22" fillId="80" borderId="69" applyNumberFormat="0" applyProtection="0">
      <alignment horizontal="left" vertical="center"/>
    </xf>
    <xf numFmtId="4" fontId="197" fillId="81" borderId="69" applyNumberFormat="0" applyProtection="0">
      <alignment horizontal="right" vertical="center"/>
    </xf>
    <xf numFmtId="0" fontId="22" fillId="65" borderId="69" applyNumberFormat="0" applyProtection="0">
      <alignment horizontal="left" vertical="top"/>
    </xf>
    <xf numFmtId="0" fontId="22" fillId="65" borderId="69" applyNumberFormat="0" applyProtection="0">
      <alignment horizontal="left" vertical="center"/>
    </xf>
    <xf numFmtId="0" fontId="22" fillId="80" borderId="69" applyNumberFormat="0" applyProtection="0">
      <alignment horizontal="left" vertical="top"/>
    </xf>
    <xf numFmtId="0" fontId="22" fillId="80" borderId="69" applyNumberFormat="0" applyProtection="0">
      <alignment horizontal="left" vertical="center"/>
    </xf>
    <xf numFmtId="4" fontId="197" fillId="81" borderId="69" applyNumberFormat="0" applyProtection="0">
      <alignment horizontal="right" vertical="center"/>
    </xf>
    <xf numFmtId="0" fontId="194" fillId="73" borderId="69" applyNumberFormat="0" applyProtection="0">
      <alignment horizontal="left" vertical="top"/>
    </xf>
    <xf numFmtId="4" fontId="194" fillId="70" borderId="69" applyNumberFormat="0" applyProtection="0">
      <alignment vertical="center"/>
    </xf>
    <xf numFmtId="4" fontId="197" fillId="72" borderId="69" applyNumberFormat="0" applyProtection="0">
      <alignment horizontal="left" vertical="center"/>
    </xf>
    <xf numFmtId="4" fontId="197" fillId="86" borderId="69" applyNumberFormat="0" applyProtection="0">
      <alignment horizontal="right" vertical="center"/>
    </xf>
    <xf numFmtId="189" fontId="194" fillId="51" borderId="71"/>
    <xf numFmtId="0" fontId="22" fillId="76" borderId="88" applyNumberFormat="0" applyProtection="0">
      <alignment horizontal="left" vertical="center" indent="1"/>
    </xf>
    <xf numFmtId="0" fontId="22" fillId="76" borderId="88" applyNumberFormat="0" applyProtection="0">
      <alignment horizontal="left" vertical="center" indent="1"/>
    </xf>
    <xf numFmtId="4" fontId="197" fillId="72" borderId="69" applyNumberFormat="0" applyProtection="0">
      <alignment horizontal="left" vertical="center"/>
    </xf>
    <xf numFmtId="0" fontId="22" fillId="76" borderId="88"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153" fillId="47" borderId="79" applyNumberFormat="0" applyAlignment="0" applyProtection="0"/>
    <xf numFmtId="0" fontId="156" fillId="51" borderId="79" applyNumberFormat="0" applyAlignment="0" applyProtection="0"/>
    <xf numFmtId="4" fontId="197" fillId="83" borderId="77" applyNumberFormat="0" applyProtection="0">
      <alignment horizontal="left" vertical="center" indent="1"/>
    </xf>
    <xf numFmtId="4" fontId="195" fillId="73" borderId="80" applyNumberFormat="0" applyProtection="0">
      <alignment vertical="center"/>
    </xf>
    <xf numFmtId="0" fontId="22" fillId="85" borderId="80" applyNumberFormat="0" applyProtection="0">
      <alignment horizontal="left" vertical="top"/>
    </xf>
    <xf numFmtId="4" fontId="197" fillId="72" borderId="80" applyNumberFormat="0" applyProtection="0">
      <alignment vertical="center"/>
    </xf>
    <xf numFmtId="4" fontId="197" fillId="72" borderId="80" applyNumberFormat="0" applyProtection="0">
      <alignment vertical="center"/>
    </xf>
    <xf numFmtId="4" fontId="199" fillId="72" borderId="80" applyNumberFormat="0" applyProtection="0">
      <alignment vertical="center"/>
    </xf>
    <xf numFmtId="3" fontId="148" fillId="69" borderId="63" applyNumberFormat="0">
      <protection locked="0"/>
    </xf>
    <xf numFmtId="4" fontId="197" fillId="72" borderId="80" applyNumberFormat="0" applyProtection="0">
      <alignment horizontal="left" vertical="center"/>
    </xf>
    <xf numFmtId="3" fontId="148" fillId="69" borderId="63" applyNumberFormat="0">
      <protection locked="0"/>
    </xf>
    <xf numFmtId="3" fontId="148" fillId="69" borderId="63" applyNumberFormat="0">
      <protection locked="0"/>
    </xf>
    <xf numFmtId="0" fontId="186" fillId="47" borderId="77" applyNumberFormat="0" applyAlignment="0" applyProtection="0"/>
    <xf numFmtId="3" fontId="148" fillId="69" borderId="63" applyNumberFormat="0">
      <protection locked="0"/>
    </xf>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63" fillId="43" borderId="68" applyNumberFormat="0" applyAlignment="0" applyProtection="0"/>
    <xf numFmtId="0" fontId="156" fillId="51" borderId="79" applyNumberFormat="0" applyAlignment="0" applyProtection="0"/>
    <xf numFmtId="0" fontId="156" fillId="51" borderId="79" applyNumberFormat="0" applyAlignment="0" applyProtection="0"/>
    <xf numFmtId="0" fontId="22" fillId="76" borderId="88" applyNumberFormat="0" applyProtection="0">
      <alignment horizontal="left" vertical="center" indent="1"/>
    </xf>
    <xf numFmtId="4" fontId="197" fillId="83" borderId="77" applyNumberFormat="0" applyProtection="0">
      <alignment horizontal="left" vertical="center" indent="1"/>
    </xf>
    <xf numFmtId="3" fontId="148" fillId="69" borderId="75" applyNumberFormat="0">
      <protection locked="0"/>
    </xf>
    <xf numFmtId="3" fontId="148" fillId="69" borderId="75" applyNumberFormat="0">
      <protection locked="0"/>
    </xf>
    <xf numFmtId="3" fontId="154" fillId="3" borderId="75"/>
    <xf numFmtId="0" fontId="22" fillId="86" borderId="72" applyNumberFormat="0" applyFont="0" applyAlignment="0" applyProtection="0"/>
    <xf numFmtId="0" fontId="268" fillId="86" borderId="68" applyNumberFormat="0" applyAlignment="0" applyProtection="0"/>
    <xf numFmtId="0" fontId="269" fillId="43" borderId="68" applyNumberFormat="0" applyAlignment="0" applyProtection="0"/>
    <xf numFmtId="0" fontId="212" fillId="0" borderId="74" applyNumberFormat="0" applyFill="0" applyAlignment="0" applyProtection="0"/>
    <xf numFmtId="4" fontId="197" fillId="49" borderId="69" applyNumberFormat="0" applyProtection="0">
      <alignment horizontal="right" vertical="center"/>
    </xf>
    <xf numFmtId="4" fontId="197" fillId="56" borderId="69" applyNumberFormat="0" applyProtection="0">
      <alignment horizontal="right" vertical="center"/>
    </xf>
    <xf numFmtId="0" fontId="197" fillId="65" borderId="69" applyNumberFormat="0" applyProtection="0">
      <alignment horizontal="left" vertical="top"/>
    </xf>
    <xf numFmtId="0" fontId="22" fillId="86" borderId="72" applyNumberFormat="0" applyFont="0" applyAlignment="0" applyProtection="0"/>
    <xf numFmtId="0" fontId="186" fillId="51" borderId="66" applyNumberFormat="0" applyAlignment="0" applyProtection="0"/>
    <xf numFmtId="0" fontId="22" fillId="71" borderId="67" applyNumberFormat="0" applyFont="0" applyAlignment="0" applyProtection="0"/>
    <xf numFmtId="0" fontId="186" fillId="43" borderId="66" applyNumberFormat="0" applyAlignment="0" applyProtection="0"/>
    <xf numFmtId="0" fontId="22" fillId="84" borderId="69" applyNumberFormat="0" applyProtection="0">
      <alignment horizontal="left" vertical="top"/>
    </xf>
    <xf numFmtId="0" fontId="22" fillId="84" borderId="69" applyNumberFormat="0" applyProtection="0">
      <alignment horizontal="left" vertical="center"/>
    </xf>
    <xf numFmtId="0" fontId="22" fillId="80" borderId="80" applyNumberFormat="0" applyProtection="0">
      <alignment horizontal="left" vertical="top"/>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78" fillId="0" borderId="73" applyNumberFormat="0" applyFill="0" applyAlignment="0" applyProtection="0"/>
    <xf numFmtId="0" fontId="22" fillId="76" borderId="88" applyNumberFormat="0" applyProtection="0">
      <alignment horizontal="left" vertical="center" indent="1"/>
    </xf>
    <xf numFmtId="0" fontId="22" fillId="76" borderId="88" applyNumberFormat="0" applyProtection="0">
      <alignment horizontal="left" vertical="center" indent="1"/>
    </xf>
    <xf numFmtId="0" fontId="186" fillId="0" borderId="73" applyNumberFormat="0" applyFill="0" applyAlignment="0" applyProtection="0"/>
    <xf numFmtId="0" fontId="278" fillId="43" borderId="66" applyNumberFormat="0" applyAlignment="0" applyProtection="0"/>
    <xf numFmtId="4" fontId="197" fillId="58" borderId="80" applyNumberFormat="0" applyProtection="0">
      <alignment horizontal="right" vertical="center"/>
    </xf>
    <xf numFmtId="4" fontId="197" fillId="49" borderId="80" applyNumberFormat="0" applyProtection="0">
      <alignment horizontal="right" vertical="center"/>
    </xf>
    <xf numFmtId="4" fontId="197" fillId="58" borderId="80" applyNumberFormat="0" applyProtection="0">
      <alignment horizontal="right" vertical="center"/>
    </xf>
    <xf numFmtId="4" fontId="197" fillId="50" borderId="69" applyNumberFormat="0" applyProtection="0">
      <alignment horizontal="right" vertical="center"/>
    </xf>
    <xf numFmtId="4" fontId="197" fillId="48" borderId="69" applyNumberFormat="0" applyProtection="0">
      <alignment horizontal="right" vertical="center"/>
    </xf>
    <xf numFmtId="3" fontId="148" fillId="69" borderId="86" applyNumberFormat="0">
      <protection locked="0"/>
    </xf>
    <xf numFmtId="0" fontId="22" fillId="85" borderId="69" applyNumberFormat="0" applyProtection="0">
      <alignment horizontal="left" vertical="center"/>
    </xf>
    <xf numFmtId="4" fontId="197" fillId="86" borderId="69" applyNumberFormat="0" applyProtection="0">
      <alignment horizontal="right" vertical="center"/>
    </xf>
    <xf numFmtId="4" fontId="197" fillId="50" borderId="69" applyNumberFormat="0" applyProtection="0">
      <alignment horizontal="right" vertical="center"/>
    </xf>
    <xf numFmtId="4" fontId="197" fillId="48" borderId="69" applyNumberFormat="0" applyProtection="0">
      <alignment horizontal="right" vertical="center"/>
    </xf>
    <xf numFmtId="0" fontId="197" fillId="65" borderId="69" applyNumberFormat="0" applyProtection="0">
      <alignment horizontal="left" vertical="top"/>
    </xf>
    <xf numFmtId="0" fontId="263" fillId="43" borderId="68" applyNumberFormat="0" applyAlignment="0" applyProtection="0"/>
    <xf numFmtId="0" fontId="22" fillId="86" borderId="72" applyNumberFormat="0" applyFont="0" applyAlignment="0" applyProtection="0"/>
    <xf numFmtId="0" fontId="268" fillId="86" borderId="68" applyNumberFormat="0" applyAlignment="0" applyProtection="0"/>
    <xf numFmtId="0" fontId="269" fillId="43" borderId="68" applyNumberFormat="0" applyAlignment="0" applyProtection="0"/>
    <xf numFmtId="0" fontId="22" fillId="86" borderId="72" applyNumberFormat="0" applyFont="0" applyAlignment="0" applyProtection="0"/>
    <xf numFmtId="0" fontId="186" fillId="43" borderId="66" applyNumberFormat="0" applyAlignment="0" applyProtection="0"/>
    <xf numFmtId="0" fontId="278" fillId="0" borderId="73" applyNumberFormat="0" applyFill="0" applyAlignment="0" applyProtection="0"/>
    <xf numFmtId="0" fontId="186" fillId="0" borderId="73" applyNumberFormat="0" applyFill="0" applyAlignment="0" applyProtection="0"/>
    <xf numFmtId="0" fontId="278" fillId="43" borderId="66" applyNumberFormat="0" applyAlignment="0" applyProtection="0"/>
    <xf numFmtId="0" fontId="22" fillId="80" borderId="69" applyNumberFormat="0" applyProtection="0">
      <alignment horizontal="left" vertical="center"/>
    </xf>
    <xf numFmtId="0" fontId="22" fillId="76" borderId="88" applyNumberFormat="0" applyProtection="0">
      <alignment horizontal="left" vertical="center" indent="1"/>
    </xf>
    <xf numFmtId="0" fontId="22" fillId="76" borderId="88" applyNumberFormat="0" applyProtection="0">
      <alignment horizontal="left" vertical="center" indent="1"/>
    </xf>
    <xf numFmtId="4" fontId="194" fillId="70" borderId="91" applyNumberFormat="0" applyProtection="0">
      <alignment vertical="center"/>
    </xf>
    <xf numFmtId="0" fontId="194" fillId="73" borderId="91" applyNumberFormat="0" applyProtection="0">
      <alignment horizontal="left" vertical="top"/>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3" fontId="148" fillId="69" borderId="63" applyNumberFormat="0">
      <protection locked="0"/>
    </xf>
    <xf numFmtId="0" fontId="22" fillId="76" borderId="66" applyNumberFormat="0" applyProtection="0">
      <alignment horizontal="left" vertical="center" indent="1"/>
    </xf>
    <xf numFmtId="4" fontId="194" fillId="79" borderId="66" applyNumberFormat="0" applyProtection="0">
      <alignment horizontal="left" vertical="center" indent="1"/>
    </xf>
    <xf numFmtId="4" fontId="197" fillId="82" borderId="66" applyNumberFormat="0" applyProtection="0">
      <alignment horizontal="left" vertical="center" indent="1"/>
    </xf>
    <xf numFmtId="4" fontId="197" fillId="83" borderId="66" applyNumberFormat="0" applyProtection="0">
      <alignment horizontal="left" vertical="center" indent="1"/>
    </xf>
    <xf numFmtId="4" fontId="197" fillId="82" borderId="66" applyNumberFormat="0" applyProtection="0">
      <alignment horizontal="right" vertical="center"/>
    </xf>
    <xf numFmtId="0" fontId="22" fillId="76" borderId="66" applyNumberFormat="0" applyProtection="0">
      <alignment horizontal="left" vertical="center" indent="1"/>
    </xf>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156" fillId="51"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0" fontId="223" fillId="44" borderId="68" applyNumberFormat="0" applyAlignment="0" applyProtection="0"/>
    <xf numFmtId="4" fontId="194" fillId="70" borderId="69" applyNumberFormat="0" applyProtection="0">
      <alignment vertical="center"/>
    </xf>
    <xf numFmtId="4" fontId="194" fillId="70" borderId="69" applyNumberFormat="0" applyProtection="0">
      <alignment vertical="center"/>
    </xf>
    <xf numFmtId="0" fontId="194" fillId="73" borderId="69" applyNumberFormat="0" applyProtection="0">
      <alignment horizontal="left" vertical="top"/>
    </xf>
    <xf numFmtId="0" fontId="194" fillId="73" borderId="69" applyNumberFormat="0" applyProtection="0">
      <alignment horizontal="left" vertical="top"/>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4" fillId="79" borderId="66" applyNumberFormat="0" applyProtection="0">
      <alignment horizontal="left" vertical="center" indent="1"/>
    </xf>
    <xf numFmtId="4" fontId="197" fillId="81" borderId="69" applyNumberFormat="0" applyProtection="0">
      <alignment horizontal="right" vertical="center"/>
    </xf>
    <xf numFmtId="4" fontId="197" fillId="81" borderId="69" applyNumberFormat="0" applyProtection="0">
      <alignment horizontal="right" vertical="center"/>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2"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4" fontId="197" fillId="83" borderId="66" applyNumberFormat="0" applyProtection="0">
      <alignment horizontal="left" vertical="center" indent="1"/>
    </xf>
    <xf numFmtId="0" fontId="22" fillId="80" borderId="69" applyNumberFormat="0" applyProtection="0">
      <alignment horizontal="left" vertical="center"/>
    </xf>
    <xf numFmtId="0" fontId="22" fillId="80" borderId="69" applyNumberFormat="0" applyProtection="0">
      <alignment horizontal="left" vertical="center"/>
    </xf>
    <xf numFmtId="0" fontId="22" fillId="80" borderId="69" applyNumberFormat="0" applyProtection="0">
      <alignment horizontal="left" vertical="top"/>
    </xf>
    <xf numFmtId="0" fontId="22" fillId="80" borderId="69" applyNumberFormat="0" applyProtection="0">
      <alignment horizontal="left" vertical="top"/>
    </xf>
    <xf numFmtId="0" fontId="22" fillId="65" borderId="69" applyNumberFormat="0" applyProtection="0">
      <alignment horizontal="left" vertical="center"/>
    </xf>
    <xf numFmtId="0" fontId="22" fillId="65" borderId="69" applyNumberFormat="0" applyProtection="0">
      <alignment horizontal="left" vertical="center"/>
    </xf>
    <xf numFmtId="0" fontId="22" fillId="65" borderId="69" applyNumberFormat="0" applyProtection="0">
      <alignment horizontal="left" vertical="top"/>
    </xf>
    <xf numFmtId="0" fontId="22" fillId="65" borderId="69" applyNumberFormat="0" applyProtection="0">
      <alignment horizontal="left" vertical="top"/>
    </xf>
    <xf numFmtId="0" fontId="22" fillId="84" borderId="69" applyNumberFormat="0" applyProtection="0">
      <alignment horizontal="left" vertical="center"/>
    </xf>
    <xf numFmtId="0" fontId="22" fillId="84" borderId="69" applyNumberFormat="0" applyProtection="0">
      <alignment horizontal="left" vertical="center"/>
    </xf>
    <xf numFmtId="0" fontId="22" fillId="84" borderId="69" applyNumberFormat="0" applyProtection="0">
      <alignment horizontal="left" vertical="top"/>
    </xf>
    <xf numFmtId="0" fontId="22" fillId="84" borderId="69" applyNumberFormat="0" applyProtection="0">
      <alignment horizontal="left" vertical="top"/>
    </xf>
    <xf numFmtId="0" fontId="22" fillId="85" borderId="69" applyNumberFormat="0" applyProtection="0">
      <alignment horizontal="left" vertical="center"/>
    </xf>
    <xf numFmtId="0" fontId="22" fillId="85" borderId="69" applyNumberFormat="0" applyProtection="0">
      <alignment horizontal="lef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4" fontId="197" fillId="82" borderId="66" applyNumberFormat="0" applyProtection="0">
      <alignment horizontal="right" vertical="center"/>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22" fillId="76" borderId="66" applyNumberFormat="0" applyProtection="0">
      <alignment horizontal="left" vertical="center" indent="1"/>
    </xf>
    <xf numFmtId="0" fontId="197" fillId="65" borderId="69" applyNumberFormat="0" applyProtection="0">
      <alignment horizontal="left" vertical="top"/>
    </xf>
    <xf numFmtId="0" fontId="197" fillId="65" borderId="69" applyNumberFormat="0" applyProtection="0">
      <alignment horizontal="left" vertical="top"/>
    </xf>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29" fillId="44" borderId="68"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0" fillId="51" borderId="66"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31" fillId="51" borderId="68" applyNumberFormat="0" applyAlignment="0" applyProtection="0"/>
    <xf numFmtId="0" fontId="245" fillId="51" borderId="68" applyNumberFormat="0" applyAlignment="0" applyProtection="0"/>
    <xf numFmtId="0" fontId="245" fillId="51" borderId="68" applyNumberFormat="0" applyAlignment="0" applyProtection="0"/>
    <xf numFmtId="0" fontId="156" fillId="51" borderId="68" applyNumberFormat="0" applyAlignment="0" applyProtection="0"/>
    <xf numFmtId="0" fontId="223" fillId="44" borderId="68" applyNumberFormat="0" applyAlignment="0" applyProtection="0"/>
    <xf numFmtId="0" fontId="254" fillId="51" borderId="66" applyNumberFormat="0" applyAlignment="0" applyProtection="0"/>
    <xf numFmtId="0" fontId="186" fillId="51" borderId="66" applyNumberFormat="0" applyAlignment="0" applyProtection="0"/>
    <xf numFmtId="0" fontId="22" fillId="76" borderId="88" applyNumberFormat="0" applyProtection="0">
      <alignment horizontal="left" vertical="center" indent="1"/>
    </xf>
    <xf numFmtId="0" fontId="22" fillId="76" borderId="77" applyNumberFormat="0" applyProtection="0">
      <alignment horizontal="left" vertical="center" indent="1"/>
    </xf>
    <xf numFmtId="3" fontId="148" fillId="69" borderId="75" applyNumberFormat="0">
      <protection locked="0"/>
    </xf>
    <xf numFmtId="3" fontId="148" fillId="69" borderId="75" applyNumberFormat="0">
      <protection locked="0"/>
    </xf>
    <xf numFmtId="3" fontId="22" fillId="4" borderId="75" applyFont="0">
      <alignment horizontal="right" vertical="center"/>
      <protection locked="0"/>
    </xf>
    <xf numFmtId="0" fontId="156" fillId="51" borderId="79" applyNumberFormat="0" applyAlignment="0" applyProtection="0"/>
    <xf numFmtId="0" fontId="156" fillId="51" borderId="79" applyNumberFormat="0" applyAlignment="0" applyProtection="0"/>
    <xf numFmtId="4" fontId="197" fillId="50" borderId="80" applyNumberFormat="0" applyProtection="0">
      <alignment horizontal="right" vertical="center"/>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77" applyNumberFormat="0" applyProtection="0">
      <alignment horizontal="left" vertical="center" indent="1"/>
    </xf>
    <xf numFmtId="4" fontId="199" fillId="86" borderId="80" applyNumberFormat="0" applyProtection="0">
      <alignment horizontal="right" vertical="center"/>
    </xf>
    <xf numFmtId="0" fontId="22" fillId="76" borderId="77" applyNumberFormat="0" applyProtection="0">
      <alignment horizontal="left" vertical="center" indent="1"/>
    </xf>
    <xf numFmtId="3" fontId="148" fillId="69" borderId="63" applyNumberFormat="0">
      <protection locked="0"/>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185" fillId="61" borderId="78" applyNumberFormat="0" applyFont="0" applyAlignment="0" applyProtection="0"/>
    <xf numFmtId="0" fontId="22" fillId="76" borderId="77" applyNumberFormat="0" applyProtection="0">
      <alignment horizontal="left" vertical="center" indent="1"/>
    </xf>
    <xf numFmtId="4" fontId="194" fillId="73" borderId="80" applyNumberFormat="0" applyProtection="0">
      <alignment horizontal="left" vertical="center"/>
    </xf>
    <xf numFmtId="0" fontId="22" fillId="76" borderId="88"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185" fillId="61" borderId="78" applyNumberFormat="0" applyFont="0" applyAlignment="0" applyProtection="0"/>
    <xf numFmtId="4" fontId="200" fillId="75" borderId="80" applyNumberFormat="0" applyProtection="0">
      <alignment horizontal="left" vertical="center"/>
    </xf>
    <xf numFmtId="4" fontId="203" fillId="86" borderId="80" applyNumberFormat="0" applyProtection="0">
      <alignment horizontal="right" vertical="center"/>
    </xf>
    <xf numFmtId="3" fontId="148" fillId="69" borderId="63" applyNumberFormat="0">
      <protection locked="0"/>
    </xf>
    <xf numFmtId="0" fontId="34" fillId="3" borderId="87" applyFont="0" applyBorder="0">
      <alignment horizontal="center" wrapText="1"/>
    </xf>
    <xf numFmtId="0" fontId="156" fillId="51" borderId="90" applyNumberFormat="0" applyAlignment="0" applyProtection="0"/>
    <xf numFmtId="0" fontId="156" fillId="51" borderId="79" applyNumberFormat="0" applyAlignment="0" applyProtection="0"/>
    <xf numFmtId="0" fontId="156" fillId="51" borderId="79" applyNumberFormat="0" applyAlignment="0" applyProtection="0"/>
    <xf numFmtId="0" fontId="22" fillId="76" borderId="88" applyNumberFormat="0" applyProtection="0">
      <alignment horizontal="left" vertical="center" indent="1"/>
    </xf>
    <xf numFmtId="0" fontId="22" fillId="76" borderId="77" applyNumberFormat="0" applyProtection="0">
      <alignment horizontal="left" vertical="center" indent="1"/>
    </xf>
    <xf numFmtId="3" fontId="148" fillId="69" borderId="75" applyNumberFormat="0">
      <protection locked="0"/>
    </xf>
    <xf numFmtId="3" fontId="148" fillId="69" borderId="75" applyNumberFormat="0">
      <protection locked="0"/>
    </xf>
    <xf numFmtId="0" fontId="34" fillId="3" borderId="76" applyFont="0" applyBorder="0">
      <alignment horizontal="center" wrapText="1"/>
    </xf>
    <xf numFmtId="0" fontId="22" fillId="76" borderId="88" applyNumberFormat="0" applyProtection="0">
      <alignment horizontal="left" vertical="center" indent="1"/>
    </xf>
    <xf numFmtId="0" fontId="22" fillId="76" borderId="88" applyNumberFormat="0" applyProtection="0">
      <alignment horizontal="left" vertical="center" indent="1"/>
    </xf>
    <xf numFmtId="4" fontId="197" fillId="55" borderId="80" applyNumberFormat="0" applyProtection="0">
      <alignment horizontal="right" vertical="center"/>
    </xf>
    <xf numFmtId="0" fontId="22" fillId="84" borderId="69" applyNumberFormat="0" applyProtection="0">
      <alignment horizontal="left" vertical="top"/>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7" fillId="81" borderId="80" applyNumberFormat="0" applyProtection="0">
      <alignment horizontal="right" vertical="center"/>
    </xf>
    <xf numFmtId="4" fontId="197" fillId="81" borderId="80" applyNumberFormat="0" applyProtection="0">
      <alignment horizontal="right" vertical="center"/>
    </xf>
    <xf numFmtId="4" fontId="197" fillId="81" borderId="80" applyNumberFormat="0" applyProtection="0">
      <alignment horizontal="right" vertical="center"/>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0" fontId="22" fillId="80" borderId="80" applyNumberFormat="0" applyProtection="0">
      <alignment horizontal="left" vertical="center"/>
    </xf>
    <xf numFmtId="0" fontId="22" fillId="80" borderId="80" applyNumberFormat="0" applyProtection="0">
      <alignment horizontal="left" vertical="center"/>
    </xf>
    <xf numFmtId="0" fontId="22" fillId="80" borderId="80" applyNumberFormat="0" applyProtection="0">
      <alignment horizontal="left" vertical="center"/>
    </xf>
    <xf numFmtId="0" fontId="22" fillId="80" borderId="80" applyNumberFormat="0" applyProtection="0">
      <alignment horizontal="left" vertical="top"/>
    </xf>
    <xf numFmtId="0" fontId="22" fillId="80" borderId="80" applyNumberFormat="0" applyProtection="0">
      <alignment horizontal="left" vertical="top"/>
    </xf>
    <xf numFmtId="0" fontId="22" fillId="80" borderId="80" applyNumberFormat="0" applyProtection="0">
      <alignment horizontal="left" vertical="top"/>
    </xf>
    <xf numFmtId="0" fontId="22" fillId="65" borderId="80" applyNumberFormat="0" applyProtection="0">
      <alignment horizontal="left" vertical="center"/>
    </xf>
    <xf numFmtId="0" fontId="22" fillId="65" borderId="80" applyNumberFormat="0" applyProtection="0">
      <alignment horizontal="left" vertical="center"/>
    </xf>
    <xf numFmtId="0" fontId="22" fillId="65" borderId="80" applyNumberFormat="0" applyProtection="0">
      <alignment horizontal="left" vertical="center"/>
    </xf>
    <xf numFmtId="0" fontId="22" fillId="65" borderId="80" applyNumberFormat="0" applyProtection="0">
      <alignment horizontal="left" vertical="top"/>
    </xf>
    <xf numFmtId="0" fontId="22" fillId="65" borderId="80" applyNumberFormat="0" applyProtection="0">
      <alignment horizontal="left" vertical="top"/>
    </xf>
    <xf numFmtId="0" fontId="22" fillId="65" borderId="80" applyNumberFormat="0" applyProtection="0">
      <alignment horizontal="left" vertical="top"/>
    </xf>
    <xf numFmtId="0" fontId="22" fillId="84" borderId="80" applyNumberFormat="0" applyProtection="0">
      <alignment horizontal="left" vertical="center"/>
    </xf>
    <xf numFmtId="0" fontId="22" fillId="84" borderId="80" applyNumberFormat="0" applyProtection="0">
      <alignment horizontal="left" vertical="center"/>
    </xf>
    <xf numFmtId="0" fontId="22" fillId="84" borderId="80" applyNumberFormat="0" applyProtection="0">
      <alignment horizontal="left" vertical="center"/>
    </xf>
    <xf numFmtId="0" fontId="22" fillId="84" borderId="80" applyNumberFormat="0" applyProtection="0">
      <alignment horizontal="left" vertical="top"/>
    </xf>
    <xf numFmtId="0" fontId="22" fillId="84" borderId="80" applyNumberFormat="0" applyProtection="0">
      <alignment horizontal="left" vertical="top"/>
    </xf>
    <xf numFmtId="0" fontId="22" fillId="84" borderId="80" applyNumberFormat="0" applyProtection="0">
      <alignment horizontal="left" vertical="top"/>
    </xf>
    <xf numFmtId="0" fontId="22" fillId="85" borderId="80" applyNumberFormat="0" applyProtection="0">
      <alignment horizontal="left" vertical="center"/>
    </xf>
    <xf numFmtId="0" fontId="22" fillId="85" borderId="80" applyNumberFormat="0" applyProtection="0">
      <alignment horizontal="left" vertical="center"/>
    </xf>
    <xf numFmtId="0" fontId="22" fillId="85" borderId="80" applyNumberFormat="0" applyProtection="0">
      <alignment horizontal="lef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197" fillId="65" borderId="80" applyNumberFormat="0" applyProtection="0">
      <alignment horizontal="left" vertical="top"/>
    </xf>
    <xf numFmtId="0" fontId="197" fillId="65" borderId="80" applyNumberFormat="0" applyProtection="0">
      <alignment horizontal="left" vertical="top"/>
    </xf>
    <xf numFmtId="0" fontId="197" fillId="65" borderId="80" applyNumberFormat="0" applyProtection="0">
      <alignment horizontal="left" vertical="top"/>
    </xf>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4" fontId="197" fillId="58" borderId="80" applyNumberFormat="0" applyProtection="0">
      <alignment horizontal="right" vertical="center"/>
    </xf>
    <xf numFmtId="4" fontId="197" fillId="59" borderId="80" applyNumberFormat="0" applyProtection="0">
      <alignment horizontal="right" vertical="center"/>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0" fontId="223" fillId="44" borderId="90" applyNumberFormat="0" applyAlignment="0" applyProtection="0"/>
    <xf numFmtId="0" fontId="245" fillId="51" borderId="79" applyNumberFormat="0" applyAlignment="0" applyProtection="0"/>
    <xf numFmtId="0" fontId="245" fillId="51" borderId="79" applyNumberFormat="0" applyAlignment="0" applyProtection="0"/>
    <xf numFmtId="0" fontId="156" fillId="51" borderId="79"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 fillId="61" borderId="89" applyNumberFormat="0" applyFont="0" applyAlignment="0" applyProtection="0"/>
    <xf numFmtId="0" fontId="22" fillId="61" borderId="89" applyNumberFormat="0" applyFont="0" applyAlignment="0" applyProtection="0"/>
    <xf numFmtId="0" fontId="22" fillId="61" borderId="89" applyNumberFormat="0" applyFont="0" applyAlignment="0" applyProtection="0"/>
    <xf numFmtId="0" fontId="223" fillId="44" borderId="79" applyNumberFormat="0" applyAlignment="0" applyProtection="0"/>
    <xf numFmtId="3" fontId="148" fillId="69" borderId="86" applyNumberFormat="0">
      <protection locked="0"/>
    </xf>
    <xf numFmtId="0" fontId="22" fillId="84" borderId="80" applyNumberFormat="0" applyProtection="0">
      <alignment horizontal="left" vertical="center"/>
    </xf>
    <xf numFmtId="0" fontId="22" fillId="84" borderId="80" applyNumberFormat="0" applyProtection="0">
      <alignment horizontal="left" vertical="center"/>
    </xf>
    <xf numFmtId="0" fontId="22" fillId="65" borderId="80" applyNumberFormat="0" applyProtection="0">
      <alignment horizontal="left" vertical="center"/>
    </xf>
    <xf numFmtId="0" fontId="22" fillId="80" borderId="80" applyNumberFormat="0" applyProtection="0">
      <alignment horizontal="left" vertical="top"/>
    </xf>
    <xf numFmtId="0" fontId="22" fillId="80" borderId="80" applyNumberFormat="0" applyProtection="0">
      <alignment horizontal="left" vertical="center"/>
    </xf>
    <xf numFmtId="0" fontId="22" fillId="61" borderId="78" applyNumberFormat="0" applyFont="0" applyAlignment="0" applyProtection="0"/>
    <xf numFmtId="0" fontId="22" fillId="61" borderId="78" applyNumberFormat="0" applyFont="0" applyAlignment="0" applyProtection="0"/>
    <xf numFmtId="0" fontId="22" fillId="61" borderId="78" applyNumberFormat="0" applyFont="0" applyAlignment="0" applyProtection="0"/>
    <xf numFmtId="0" fontId="254" fillId="51" borderId="77" applyNumberFormat="0" applyAlignment="0" applyProtection="0"/>
    <xf numFmtId="0" fontId="186" fillId="51" borderId="77" applyNumberFormat="0" applyAlignment="0" applyProtection="0"/>
    <xf numFmtId="0" fontId="194" fillId="0" borderId="81" applyNumberFormat="0" applyFill="0" applyAlignment="0" applyProtection="0"/>
    <xf numFmtId="0" fontId="194" fillId="0" borderId="81" applyNumberFormat="0" applyFill="0" applyAlignment="0" applyProtection="0"/>
    <xf numFmtId="4" fontId="197" fillId="55" borderId="80" applyNumberFormat="0" applyProtection="0">
      <alignment horizontal="right" vertical="center"/>
    </xf>
    <xf numFmtId="4" fontId="197" fillId="55" borderId="80" applyNumberFormat="0" applyProtection="0">
      <alignment horizontal="right" vertical="center"/>
    </xf>
    <xf numFmtId="4" fontId="197" fillId="58" borderId="80" applyNumberFormat="0" applyProtection="0">
      <alignment horizontal="right" vertical="center"/>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54" fillId="51" borderId="77" applyNumberFormat="0" applyAlignment="0" applyProtection="0"/>
    <xf numFmtId="0" fontId="186" fillId="51" borderId="77" applyNumberFormat="0" applyAlignment="0" applyProtection="0"/>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4" fontId="197" fillId="49" borderId="80" applyNumberFormat="0" applyProtection="0">
      <alignment horizontal="right" vertical="center"/>
    </xf>
    <xf numFmtId="3" fontId="148" fillId="69" borderId="75" applyNumberFormat="0">
      <protection locked="0"/>
    </xf>
    <xf numFmtId="0" fontId="22" fillId="61" borderId="78" applyNumberFormat="0" applyFont="0" applyAlignment="0" applyProtection="0"/>
    <xf numFmtId="0" fontId="22" fillId="61" borderId="78" applyNumberFormat="0" applyFont="0" applyAlignment="0" applyProtection="0"/>
    <xf numFmtId="0" fontId="22" fillId="61" borderId="78" applyNumberFormat="0" applyFon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3" fontId="148" fillId="69" borderId="75" applyNumberFormat="0">
      <protection locked="0"/>
    </xf>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0" fontId="149" fillId="61" borderId="78" applyNumberFormat="0" applyFont="0" applyAlignment="0" applyProtection="0"/>
    <xf numFmtId="4" fontId="194" fillId="70" borderId="80" applyNumberFormat="0" applyProtection="0">
      <alignment vertical="center"/>
    </xf>
    <xf numFmtId="4" fontId="194" fillId="70" borderId="80" applyNumberFormat="0" applyProtection="0">
      <alignment vertical="center"/>
    </xf>
    <xf numFmtId="4" fontId="194" fillId="70" borderId="80" applyNumberFormat="0" applyProtection="0">
      <alignment vertical="center"/>
    </xf>
    <xf numFmtId="0" fontId="194" fillId="73" borderId="80" applyNumberFormat="0" applyProtection="0">
      <alignment horizontal="left" vertical="top"/>
    </xf>
    <xf numFmtId="0" fontId="194" fillId="73" borderId="80" applyNumberFormat="0" applyProtection="0">
      <alignment horizontal="left" vertical="top"/>
    </xf>
    <xf numFmtId="0" fontId="194" fillId="73" borderId="80" applyNumberFormat="0" applyProtection="0">
      <alignment horizontal="left" vertical="top"/>
    </xf>
    <xf numFmtId="4" fontId="197" fillId="81" borderId="80" applyNumberFormat="0" applyProtection="0">
      <alignment horizontal="right" vertical="center"/>
    </xf>
    <xf numFmtId="4" fontId="197" fillId="81" borderId="80" applyNumberFormat="0" applyProtection="0">
      <alignment horizontal="right" vertical="center"/>
    </xf>
    <xf numFmtId="4" fontId="197" fillId="81" borderId="80" applyNumberFormat="0" applyProtection="0">
      <alignment horizontal="right" vertical="center"/>
    </xf>
    <xf numFmtId="0" fontId="22" fillId="80" borderId="80" applyNumberFormat="0" applyProtection="0">
      <alignment horizontal="left" vertical="center"/>
    </xf>
    <xf numFmtId="0" fontId="22" fillId="80" borderId="80" applyNumberFormat="0" applyProtection="0">
      <alignment horizontal="left" vertical="center"/>
    </xf>
    <xf numFmtId="0" fontId="22" fillId="80" borderId="80" applyNumberFormat="0" applyProtection="0">
      <alignment horizontal="left" vertical="center"/>
    </xf>
    <xf numFmtId="0" fontId="22" fillId="80" borderId="80" applyNumberFormat="0" applyProtection="0">
      <alignment horizontal="left" vertical="top"/>
    </xf>
    <xf numFmtId="0" fontId="22" fillId="80" borderId="80" applyNumberFormat="0" applyProtection="0">
      <alignment horizontal="left" vertical="top"/>
    </xf>
    <xf numFmtId="0" fontId="22" fillId="80" borderId="80" applyNumberFormat="0" applyProtection="0">
      <alignment horizontal="left" vertical="top"/>
    </xf>
    <xf numFmtId="0" fontId="22" fillId="65" borderId="80" applyNumberFormat="0" applyProtection="0">
      <alignment horizontal="left" vertical="center"/>
    </xf>
    <xf numFmtId="0" fontId="22" fillId="65" borderId="80" applyNumberFormat="0" applyProtection="0">
      <alignment horizontal="left" vertical="center"/>
    </xf>
    <xf numFmtId="0" fontId="22" fillId="65" borderId="80" applyNumberFormat="0" applyProtection="0">
      <alignment horizontal="left" vertical="center"/>
    </xf>
    <xf numFmtId="0" fontId="22" fillId="65" borderId="80" applyNumberFormat="0" applyProtection="0">
      <alignment horizontal="left" vertical="top"/>
    </xf>
    <xf numFmtId="0" fontId="22" fillId="65" borderId="80" applyNumberFormat="0" applyProtection="0">
      <alignment horizontal="left" vertical="top"/>
    </xf>
    <xf numFmtId="0" fontId="22" fillId="65" borderId="80" applyNumberFormat="0" applyProtection="0">
      <alignment horizontal="left" vertical="top"/>
    </xf>
    <xf numFmtId="0" fontId="22" fillId="84" borderId="80" applyNumberFormat="0" applyProtection="0">
      <alignment horizontal="left" vertical="center"/>
    </xf>
    <xf numFmtId="0" fontId="22" fillId="84" borderId="80" applyNumberFormat="0" applyProtection="0">
      <alignment horizontal="left" vertical="center"/>
    </xf>
    <xf numFmtId="0" fontId="22" fillId="84" borderId="80" applyNumberFormat="0" applyProtection="0">
      <alignment horizontal="left" vertical="center"/>
    </xf>
    <xf numFmtId="0" fontId="22" fillId="84" borderId="80" applyNumberFormat="0" applyProtection="0">
      <alignment horizontal="left" vertical="top"/>
    </xf>
    <xf numFmtId="0" fontId="22" fillId="84" borderId="80" applyNumberFormat="0" applyProtection="0">
      <alignment horizontal="left" vertical="top"/>
    </xf>
    <xf numFmtId="0" fontId="22" fillId="84" borderId="80" applyNumberFormat="0" applyProtection="0">
      <alignment horizontal="left" vertical="top"/>
    </xf>
    <xf numFmtId="0" fontId="22" fillId="85" borderId="80" applyNumberFormat="0" applyProtection="0">
      <alignment horizontal="left" vertical="center"/>
    </xf>
    <xf numFmtId="0" fontId="22" fillId="85" borderId="80" applyNumberFormat="0" applyProtection="0">
      <alignment horizontal="left" vertical="center"/>
    </xf>
    <xf numFmtId="0" fontId="22" fillId="85" borderId="80" applyNumberFormat="0" applyProtection="0">
      <alignment horizontal="left" vertical="center"/>
    </xf>
    <xf numFmtId="0" fontId="197" fillId="65" borderId="80" applyNumberFormat="0" applyProtection="0">
      <alignment horizontal="left" vertical="top"/>
    </xf>
    <xf numFmtId="0" fontId="197" fillId="65" borderId="80" applyNumberFormat="0" applyProtection="0">
      <alignment horizontal="left" vertical="top"/>
    </xf>
    <xf numFmtId="0" fontId="197" fillId="65" borderId="80" applyNumberFormat="0" applyProtection="0">
      <alignment horizontal="left" vertical="top"/>
    </xf>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159" fillId="61" borderId="78" applyNumberFormat="0" applyFont="0" applyAlignment="0" applyProtection="0"/>
    <xf numFmtId="0" fontId="245" fillId="51" borderId="79" applyNumberFormat="0" applyAlignment="0" applyProtection="0"/>
    <xf numFmtId="0" fontId="245" fillId="51" borderId="79" applyNumberFormat="0" applyAlignment="0" applyProtection="0"/>
    <xf numFmtId="0" fontId="156" fillId="51" borderId="79" applyNumberFormat="0" applyAlignment="0" applyProtection="0"/>
    <xf numFmtId="0" fontId="223" fillId="44" borderId="79" applyNumberFormat="0" applyAlignment="0" applyProtection="0"/>
    <xf numFmtId="0" fontId="22" fillId="61" borderId="78" applyNumberFormat="0" applyFont="0" applyAlignment="0" applyProtection="0"/>
    <xf numFmtId="0" fontId="22" fillId="61" borderId="78" applyNumberFormat="0" applyFont="0" applyAlignment="0" applyProtection="0"/>
    <xf numFmtId="0" fontId="22" fillId="61" borderId="78" applyNumberFormat="0" applyFont="0" applyAlignment="0" applyProtection="0"/>
    <xf numFmtId="0" fontId="194" fillId="0" borderId="81" applyNumberFormat="0" applyFill="0" applyAlignment="0" applyProtection="0"/>
    <xf numFmtId="0" fontId="194" fillId="0" borderId="81" applyNumberFormat="0" applyFill="0" applyAlignment="0" applyProtection="0"/>
    <xf numFmtId="3" fontId="148" fillId="69" borderId="75" applyNumberFormat="0">
      <protection locked="0"/>
    </xf>
    <xf numFmtId="0" fontId="175" fillId="68" borderId="79" applyNumberFormat="0" applyAlignment="0" applyProtection="0"/>
    <xf numFmtId="0" fontId="22" fillId="65" borderId="80" applyNumberFormat="0" applyProtection="0">
      <alignment horizontal="left" vertical="top"/>
    </xf>
    <xf numFmtId="0" fontId="22" fillId="65" borderId="80" applyNumberFormat="0" applyProtection="0">
      <alignment horizontal="left" vertical="center"/>
    </xf>
    <xf numFmtId="0" fontId="22" fillId="80" borderId="80" applyNumberFormat="0" applyProtection="0">
      <alignment horizontal="left" vertical="top"/>
    </xf>
    <xf numFmtId="0" fontId="22" fillId="80" borderId="80" applyNumberFormat="0" applyProtection="0">
      <alignment horizontal="left" vertical="center"/>
    </xf>
    <xf numFmtId="4" fontId="197" fillId="81" borderId="80" applyNumberFormat="0" applyProtection="0">
      <alignment horizontal="right" vertical="center"/>
    </xf>
    <xf numFmtId="0" fontId="194" fillId="73" borderId="80" applyNumberFormat="0" applyProtection="0">
      <alignment horizontal="left" vertical="top"/>
    </xf>
    <xf numFmtId="4" fontId="194" fillId="70" borderId="80" applyNumberFormat="0" applyProtection="0">
      <alignment vertical="center"/>
    </xf>
    <xf numFmtId="0" fontId="175" fillId="68" borderId="79" applyNumberFormat="0" applyAlignment="0" applyProtection="0"/>
    <xf numFmtId="4" fontId="197" fillId="72" borderId="80" applyNumberFormat="0" applyProtection="0">
      <alignment horizontal="left" vertical="center"/>
    </xf>
    <xf numFmtId="4" fontId="197" fillId="86" borderId="80" applyNumberFormat="0" applyProtection="0">
      <alignment horizontal="right" vertical="center"/>
    </xf>
    <xf numFmtId="189" fontId="194" fillId="51" borderId="82"/>
    <xf numFmtId="3" fontId="148" fillId="69" borderId="86" applyNumberFormat="0">
      <protection locked="0"/>
    </xf>
    <xf numFmtId="4" fontId="197" fillId="72" borderId="80" applyNumberFormat="0" applyProtection="0">
      <alignment horizontal="left" vertical="center"/>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4" fontId="194" fillId="70" borderId="91" applyNumberFormat="0" applyProtection="0">
      <alignment vertical="center"/>
    </xf>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263" fillId="43" borderId="79" applyNumberFormat="0" applyAlignment="0" applyProtection="0"/>
    <xf numFmtId="0" fontId="223" fillId="44" borderId="90" applyNumberFormat="0" applyAlignment="0" applyProtection="0"/>
    <xf numFmtId="0" fontId="22" fillId="86" borderId="83" applyNumberFormat="0" applyFont="0" applyAlignment="0" applyProtection="0"/>
    <xf numFmtId="3" fontId="34" fillId="85" borderId="86" applyAlignment="0">
      <alignment horizontal="center"/>
    </xf>
    <xf numFmtId="3" fontId="148" fillId="69" borderId="86" applyNumberFormat="0">
      <protection locked="0"/>
    </xf>
    <xf numFmtId="0" fontId="268" fillId="86" borderId="79" applyNumberFormat="0" applyAlignment="0" applyProtection="0"/>
    <xf numFmtId="0" fontId="269" fillId="43" borderId="79" applyNumberFormat="0" applyAlignment="0" applyProtection="0"/>
    <xf numFmtId="0" fontId="22" fillId="65" borderId="80" applyNumberFormat="0" applyProtection="0">
      <alignment horizontal="left" vertical="top"/>
    </xf>
    <xf numFmtId="0" fontId="22" fillId="80" borderId="80" applyNumberFormat="0" applyProtection="0">
      <alignment horizontal="left" vertical="center"/>
    </xf>
    <xf numFmtId="0" fontId="197" fillId="65" borderId="80" applyNumberFormat="0" applyProtection="0">
      <alignment horizontal="left" vertical="top"/>
    </xf>
    <xf numFmtId="0" fontId="22" fillId="86" borderId="83" applyNumberFormat="0" applyFont="0" applyAlignment="0" applyProtection="0"/>
    <xf numFmtId="0" fontId="186" fillId="43" borderId="77" applyNumberFormat="0" applyAlignment="0" applyProtection="0"/>
    <xf numFmtId="0" fontId="22" fillId="84" borderId="80" applyNumberFormat="0" applyProtection="0">
      <alignment horizontal="left" vertical="top"/>
    </xf>
    <xf numFmtId="0" fontId="22" fillId="84" borderId="80" applyNumberFormat="0" applyProtection="0">
      <alignment horizontal="left" vertical="center"/>
    </xf>
    <xf numFmtId="3" fontId="148" fillId="69" borderId="86" applyNumberFormat="0">
      <protection locked="0"/>
    </xf>
    <xf numFmtId="0" fontId="278" fillId="0" borderId="84" applyNumberFormat="0" applyFill="0" applyAlignment="0" applyProtection="0"/>
    <xf numFmtId="0" fontId="186" fillId="0" borderId="84" applyNumberFormat="0" applyFill="0" applyAlignment="0" applyProtection="0"/>
    <xf numFmtId="0" fontId="278" fillId="43" borderId="77" applyNumberFormat="0" applyAlignment="0" applyProtection="0"/>
    <xf numFmtId="0" fontId="22" fillId="85" borderId="80" applyNumberFormat="0" applyProtection="0">
      <alignment horizontal="left" vertical="center"/>
    </xf>
    <xf numFmtId="4" fontId="197" fillId="86" borderId="80" applyNumberFormat="0" applyProtection="0">
      <alignment horizontal="right" vertical="center"/>
    </xf>
    <xf numFmtId="0" fontId="263" fillId="43" borderId="79" applyNumberFormat="0" applyAlignment="0" applyProtection="0"/>
    <xf numFmtId="0" fontId="22" fillId="86" borderId="83" applyNumberFormat="0" applyFont="0" applyAlignment="0" applyProtection="0"/>
    <xf numFmtId="0" fontId="268" fillId="86" borderId="79" applyNumberFormat="0" applyAlignment="0" applyProtection="0"/>
    <xf numFmtId="0" fontId="269" fillId="43" borderId="79" applyNumberFormat="0" applyAlignment="0" applyProtection="0"/>
    <xf numFmtId="0" fontId="22" fillId="86" borderId="83" applyNumberFormat="0" applyFont="0" applyAlignment="0" applyProtection="0"/>
    <xf numFmtId="0" fontId="186" fillId="43" borderId="77" applyNumberFormat="0" applyAlignment="0" applyProtection="0"/>
    <xf numFmtId="0" fontId="278" fillId="0" borderId="84" applyNumberFormat="0" applyFill="0" applyAlignment="0" applyProtection="0"/>
    <xf numFmtId="0" fontId="186" fillId="0" borderId="84" applyNumberFormat="0" applyFill="0" applyAlignment="0" applyProtection="0"/>
    <xf numFmtId="0" fontId="278" fillId="43" borderId="77" applyNumberFormat="0" applyAlignment="0" applyProtection="0"/>
    <xf numFmtId="3" fontId="148" fillId="69" borderId="75" applyNumberFormat="0">
      <protection locked="0"/>
    </xf>
    <xf numFmtId="0" fontId="22" fillId="76" borderId="77" applyNumberFormat="0" applyProtection="0">
      <alignment horizontal="left" vertical="center" indent="1"/>
    </xf>
    <xf numFmtId="4" fontId="194" fillId="79" borderId="77" applyNumberFormat="0" applyProtection="0">
      <alignment horizontal="left" vertical="center" indent="1"/>
    </xf>
    <xf numFmtId="4" fontId="197" fillId="82" borderId="77" applyNumberFormat="0" applyProtection="0">
      <alignment horizontal="left" vertical="center" indent="1"/>
    </xf>
    <xf numFmtId="4" fontId="197" fillId="83" borderId="77" applyNumberFormat="0" applyProtection="0">
      <alignment horizontal="left" vertical="center" indent="1"/>
    </xf>
    <xf numFmtId="4" fontId="197" fillId="82" borderId="77" applyNumberFormat="0" applyProtection="0">
      <alignment horizontal="right" vertical="center"/>
    </xf>
    <xf numFmtId="0" fontId="22" fillId="76" borderId="77" applyNumberFormat="0" applyProtection="0">
      <alignment horizontal="left" vertical="center" indent="1"/>
    </xf>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156" fillId="51"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0" fontId="223" fillId="44" borderId="79" applyNumberFormat="0" applyAlignment="0" applyProtection="0"/>
    <xf numFmtId="4" fontId="194" fillId="70" borderId="80" applyNumberFormat="0" applyProtection="0">
      <alignment vertical="center"/>
    </xf>
    <xf numFmtId="4" fontId="194" fillId="70" borderId="80" applyNumberFormat="0" applyProtection="0">
      <alignment vertical="center"/>
    </xf>
    <xf numFmtId="0" fontId="194" fillId="73" borderId="80" applyNumberFormat="0" applyProtection="0">
      <alignment horizontal="left" vertical="top"/>
    </xf>
    <xf numFmtId="0" fontId="194" fillId="73" borderId="80" applyNumberFormat="0" applyProtection="0">
      <alignment horizontal="left" vertical="top"/>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4" fillId="79" borderId="77" applyNumberFormat="0" applyProtection="0">
      <alignment horizontal="left" vertical="center" indent="1"/>
    </xf>
    <xf numFmtId="4" fontId="197" fillId="81" borderId="80" applyNumberFormat="0" applyProtection="0">
      <alignment horizontal="right" vertical="center"/>
    </xf>
    <xf numFmtId="4" fontId="197" fillId="81" borderId="80" applyNumberFormat="0" applyProtection="0">
      <alignment horizontal="right" vertical="center"/>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2"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4" fontId="197" fillId="83" borderId="77" applyNumberFormat="0" applyProtection="0">
      <alignment horizontal="left" vertical="center" indent="1"/>
    </xf>
    <xf numFmtId="0" fontId="22" fillId="80" borderId="80" applyNumberFormat="0" applyProtection="0">
      <alignment horizontal="left" vertical="center"/>
    </xf>
    <xf numFmtId="0" fontId="22" fillId="80" borderId="80" applyNumberFormat="0" applyProtection="0">
      <alignment horizontal="left" vertical="center"/>
    </xf>
    <xf numFmtId="0" fontId="22" fillId="80" borderId="80" applyNumberFormat="0" applyProtection="0">
      <alignment horizontal="left" vertical="top"/>
    </xf>
    <xf numFmtId="0" fontId="22" fillId="80" borderId="80" applyNumberFormat="0" applyProtection="0">
      <alignment horizontal="left" vertical="top"/>
    </xf>
    <xf numFmtId="0" fontId="22" fillId="65" borderId="80" applyNumberFormat="0" applyProtection="0">
      <alignment horizontal="left" vertical="center"/>
    </xf>
    <xf numFmtId="0" fontId="22" fillId="65" borderId="80" applyNumberFormat="0" applyProtection="0">
      <alignment horizontal="left" vertical="center"/>
    </xf>
    <xf numFmtId="0" fontId="22" fillId="65" borderId="80" applyNumberFormat="0" applyProtection="0">
      <alignment horizontal="left" vertical="top"/>
    </xf>
    <xf numFmtId="0" fontId="22" fillId="65" borderId="80" applyNumberFormat="0" applyProtection="0">
      <alignment horizontal="left" vertical="top"/>
    </xf>
    <xf numFmtId="0" fontId="22" fillId="84" borderId="80" applyNumberFormat="0" applyProtection="0">
      <alignment horizontal="left" vertical="center"/>
    </xf>
    <xf numFmtId="0" fontId="22" fillId="84" borderId="80" applyNumberFormat="0" applyProtection="0">
      <alignment horizontal="left" vertical="center"/>
    </xf>
    <xf numFmtId="0" fontId="22" fillId="84" borderId="80" applyNumberFormat="0" applyProtection="0">
      <alignment horizontal="left" vertical="top"/>
    </xf>
    <xf numFmtId="0" fontId="22" fillId="84" borderId="80" applyNumberFormat="0" applyProtection="0">
      <alignment horizontal="left" vertical="top"/>
    </xf>
    <xf numFmtId="0" fontId="22" fillId="85" borderId="80" applyNumberFormat="0" applyProtection="0">
      <alignment horizontal="left" vertical="center"/>
    </xf>
    <xf numFmtId="0" fontId="22" fillId="85" borderId="80" applyNumberFormat="0" applyProtection="0">
      <alignment horizontal="lef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4" fontId="197" fillId="82" borderId="77" applyNumberFormat="0" applyProtection="0">
      <alignment horizontal="right" vertical="center"/>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22" fillId="76" borderId="77" applyNumberFormat="0" applyProtection="0">
      <alignment horizontal="left" vertical="center" indent="1"/>
    </xf>
    <xf numFmtId="0" fontId="197" fillId="65" borderId="80" applyNumberFormat="0" applyProtection="0">
      <alignment horizontal="left" vertical="top"/>
    </xf>
    <xf numFmtId="0" fontId="197" fillId="65" borderId="80" applyNumberFormat="0" applyProtection="0">
      <alignment horizontal="left" vertical="top"/>
    </xf>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29" fillId="44" borderId="79"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0" fillId="51" borderId="77"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31" fillId="51" borderId="79" applyNumberFormat="0" applyAlignment="0" applyProtection="0"/>
    <xf numFmtId="0" fontId="245" fillId="51" borderId="79" applyNumberFormat="0" applyAlignment="0" applyProtection="0"/>
    <xf numFmtId="0" fontId="245" fillId="51" borderId="79" applyNumberFormat="0" applyAlignment="0" applyProtection="0"/>
    <xf numFmtId="0" fontId="156" fillId="51" borderId="79" applyNumberFormat="0" applyAlignment="0" applyProtection="0"/>
    <xf numFmtId="0" fontId="223" fillId="44" borderId="79" applyNumberFormat="0" applyAlignment="0" applyProtection="0"/>
    <xf numFmtId="0" fontId="254" fillId="51" borderId="77" applyNumberFormat="0" applyAlignment="0" applyProtection="0"/>
    <xf numFmtId="0" fontId="186" fillId="51" borderId="77" applyNumberFormat="0" applyAlignment="0" applyProtection="0"/>
    <xf numFmtId="0" fontId="22" fillId="76" borderId="88" applyNumberFormat="0" applyProtection="0">
      <alignment horizontal="left" vertical="center" indent="1"/>
    </xf>
    <xf numFmtId="3" fontId="148" fillId="69" borderId="75" applyNumberFormat="0">
      <protection locked="0"/>
    </xf>
    <xf numFmtId="0" fontId="223" fillId="44" borderId="90" applyNumberFormat="0" applyAlignment="0" applyProtection="0"/>
    <xf numFmtId="0" fontId="223" fillId="44" borderId="90" applyNumberFormat="0" applyAlignment="0" applyProtection="0"/>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3" fontId="148" fillId="69" borderId="75" applyNumberFormat="0">
      <protection locked="0"/>
    </xf>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7" fillId="81" borderId="91" applyNumberFormat="0" applyProtection="0">
      <alignment horizontal="right" vertical="center"/>
    </xf>
    <xf numFmtId="4" fontId="197" fillId="81" borderId="91" applyNumberFormat="0" applyProtection="0">
      <alignment horizontal="right" vertical="center"/>
    </xf>
    <xf numFmtId="4" fontId="197" fillId="81" borderId="91" applyNumberFormat="0" applyProtection="0">
      <alignment horizontal="right" vertical="center"/>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0" fontId="22" fillId="80" borderId="91" applyNumberFormat="0" applyProtection="0">
      <alignment horizontal="left" vertical="center"/>
    </xf>
    <xf numFmtId="0" fontId="22" fillId="80" borderId="91" applyNumberFormat="0" applyProtection="0">
      <alignment horizontal="left" vertical="center"/>
    </xf>
    <xf numFmtId="0" fontId="22" fillId="80" borderId="91" applyNumberFormat="0" applyProtection="0">
      <alignment horizontal="left" vertical="center"/>
    </xf>
    <xf numFmtId="0" fontId="22" fillId="80" borderId="91" applyNumberFormat="0" applyProtection="0">
      <alignment horizontal="left" vertical="top"/>
    </xf>
    <xf numFmtId="0" fontId="22" fillId="80" borderId="91" applyNumberFormat="0" applyProtection="0">
      <alignment horizontal="left" vertical="top"/>
    </xf>
    <xf numFmtId="0" fontId="22" fillId="80" borderId="91" applyNumberFormat="0" applyProtection="0">
      <alignment horizontal="left" vertical="top"/>
    </xf>
    <xf numFmtId="0" fontId="22" fillId="65" borderId="91" applyNumberFormat="0" applyProtection="0">
      <alignment horizontal="left" vertical="center"/>
    </xf>
    <xf numFmtId="0" fontId="22" fillId="65" borderId="91" applyNumberFormat="0" applyProtection="0">
      <alignment horizontal="left" vertical="center"/>
    </xf>
    <xf numFmtId="0" fontId="22" fillId="65" borderId="91" applyNumberFormat="0" applyProtection="0">
      <alignment horizontal="left" vertical="center"/>
    </xf>
    <xf numFmtId="0" fontId="22" fillId="65" borderId="91" applyNumberFormat="0" applyProtection="0">
      <alignment horizontal="left" vertical="top"/>
    </xf>
    <xf numFmtId="0" fontId="22" fillId="65" borderId="91" applyNumberFormat="0" applyProtection="0">
      <alignment horizontal="left" vertical="top"/>
    </xf>
    <xf numFmtId="0" fontId="22" fillId="65" borderId="91" applyNumberFormat="0" applyProtection="0">
      <alignment horizontal="left" vertical="top"/>
    </xf>
    <xf numFmtId="0" fontId="22" fillId="84" borderId="91" applyNumberFormat="0" applyProtection="0">
      <alignment horizontal="left" vertical="center"/>
    </xf>
    <xf numFmtId="0" fontId="22" fillId="84" borderId="91" applyNumberFormat="0" applyProtection="0">
      <alignment horizontal="left" vertical="center"/>
    </xf>
    <xf numFmtId="0" fontId="22" fillId="84" borderId="91" applyNumberFormat="0" applyProtection="0">
      <alignment horizontal="left" vertical="center"/>
    </xf>
    <xf numFmtId="0" fontId="22" fillId="84" borderId="91" applyNumberFormat="0" applyProtection="0">
      <alignment horizontal="left" vertical="top"/>
    </xf>
    <xf numFmtId="0" fontId="22" fillId="84" borderId="91" applyNumberFormat="0" applyProtection="0">
      <alignment horizontal="left" vertical="top"/>
    </xf>
    <xf numFmtId="0" fontId="22" fillId="84" borderId="91" applyNumberFormat="0" applyProtection="0">
      <alignment horizontal="left" vertical="top"/>
    </xf>
    <xf numFmtId="0" fontId="22" fillId="85" borderId="91" applyNumberFormat="0" applyProtection="0">
      <alignment horizontal="left" vertical="center"/>
    </xf>
    <xf numFmtId="0" fontId="22" fillId="85" borderId="91" applyNumberFormat="0" applyProtection="0">
      <alignment horizontal="left" vertical="center"/>
    </xf>
    <xf numFmtId="0" fontId="22" fillId="85" borderId="91" applyNumberFormat="0" applyProtection="0">
      <alignment horizontal="lef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197" fillId="65" borderId="91" applyNumberFormat="0" applyProtection="0">
      <alignment horizontal="left" vertical="top"/>
    </xf>
    <xf numFmtId="0" fontId="197" fillId="65" borderId="91" applyNumberFormat="0" applyProtection="0">
      <alignment horizontal="left" vertical="top"/>
    </xf>
    <xf numFmtId="0" fontId="197" fillId="65" borderId="91" applyNumberFormat="0" applyProtection="0">
      <alignment horizontal="left" vertical="top"/>
    </xf>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0" fontId="245" fillId="51" borderId="90" applyNumberFormat="0" applyAlignment="0" applyProtection="0"/>
    <xf numFmtId="0" fontId="245" fillId="51" borderId="90" applyNumberFormat="0" applyAlignment="0" applyProtection="0"/>
    <xf numFmtId="0" fontId="156" fillId="51" borderId="90" applyNumberFormat="0" applyAlignment="0" applyProtection="0"/>
    <xf numFmtId="0" fontId="223" fillId="44" borderId="90" applyNumberFormat="0" applyAlignment="0" applyProtection="0"/>
    <xf numFmtId="0" fontId="22" fillId="61" borderId="89" applyNumberFormat="0" applyFont="0" applyAlignment="0" applyProtection="0"/>
    <xf numFmtId="0" fontId="22" fillId="61" borderId="89" applyNumberFormat="0" applyFont="0" applyAlignment="0" applyProtection="0"/>
    <xf numFmtId="0" fontId="22" fillId="61" borderId="89" applyNumberFormat="0" applyFont="0" applyAlignment="0" applyProtection="0"/>
    <xf numFmtId="0" fontId="254" fillId="51" borderId="88" applyNumberFormat="0" applyAlignment="0" applyProtection="0"/>
    <xf numFmtId="0" fontId="186" fillId="51" borderId="88" applyNumberFormat="0" applyAlignment="0" applyProtection="0"/>
    <xf numFmtId="0" fontId="194" fillId="0" borderId="92" applyNumberFormat="0" applyFill="0" applyAlignment="0" applyProtection="0"/>
    <xf numFmtId="0" fontId="194" fillId="0" borderId="92" applyNumberFormat="0" applyFill="0" applyAlignment="0" applyProtection="0"/>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54" fillId="51" borderId="88" applyNumberFormat="0" applyAlignment="0" applyProtection="0"/>
    <xf numFmtId="0" fontId="186" fillId="51" borderId="88" applyNumberFormat="0" applyAlignment="0" applyProtection="0"/>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0" fontId="22" fillId="61" borderId="89" applyNumberFormat="0" applyFont="0" applyAlignment="0" applyProtection="0"/>
    <xf numFmtId="0" fontId="22" fillId="61" borderId="89" applyNumberFormat="0" applyFont="0" applyAlignment="0" applyProtection="0"/>
    <xf numFmtId="0" fontId="22" fillId="61" borderId="89" applyNumberFormat="0" applyFon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3" fontId="148" fillId="69" borderId="86" applyNumberFormat="0">
      <protection locked="0"/>
    </xf>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0" fontId="149" fillId="61" borderId="89" applyNumberFormat="0" applyFont="0" applyAlignment="0" applyProtection="0"/>
    <xf numFmtId="4" fontId="194" fillId="70" borderId="91" applyNumberFormat="0" applyProtection="0">
      <alignment vertical="center"/>
    </xf>
    <xf numFmtId="4" fontId="194" fillId="70" borderId="91" applyNumberFormat="0" applyProtection="0">
      <alignment vertical="center"/>
    </xf>
    <xf numFmtId="4" fontId="194" fillId="70" borderId="91" applyNumberFormat="0" applyProtection="0">
      <alignment vertical="center"/>
    </xf>
    <xf numFmtId="0" fontId="194" fillId="73" borderId="91" applyNumberFormat="0" applyProtection="0">
      <alignment horizontal="left" vertical="top"/>
    </xf>
    <xf numFmtId="0" fontId="194" fillId="73" borderId="91" applyNumberFormat="0" applyProtection="0">
      <alignment horizontal="left" vertical="top"/>
    </xf>
    <xf numFmtId="0" fontId="194" fillId="73" borderId="91" applyNumberFormat="0" applyProtection="0">
      <alignment horizontal="left" vertical="top"/>
    </xf>
    <xf numFmtId="4" fontId="197" fillId="81" borderId="91" applyNumberFormat="0" applyProtection="0">
      <alignment horizontal="right" vertical="center"/>
    </xf>
    <xf numFmtId="4" fontId="197" fillId="81" borderId="91" applyNumberFormat="0" applyProtection="0">
      <alignment horizontal="right" vertical="center"/>
    </xf>
    <xf numFmtId="4" fontId="197" fillId="81" borderId="91" applyNumberFormat="0" applyProtection="0">
      <alignment horizontal="right" vertical="center"/>
    </xf>
    <xf numFmtId="0" fontId="22" fillId="80" borderId="91" applyNumberFormat="0" applyProtection="0">
      <alignment horizontal="left" vertical="center"/>
    </xf>
    <xf numFmtId="0" fontId="22" fillId="80" borderId="91" applyNumberFormat="0" applyProtection="0">
      <alignment horizontal="left" vertical="center"/>
    </xf>
    <xf numFmtId="0" fontId="22" fillId="80" borderId="91" applyNumberFormat="0" applyProtection="0">
      <alignment horizontal="left" vertical="center"/>
    </xf>
    <xf numFmtId="0" fontId="22" fillId="80" borderId="91" applyNumberFormat="0" applyProtection="0">
      <alignment horizontal="left" vertical="top"/>
    </xf>
    <xf numFmtId="0" fontId="22" fillId="80" borderId="91" applyNumberFormat="0" applyProtection="0">
      <alignment horizontal="left" vertical="top"/>
    </xf>
    <xf numFmtId="0" fontId="22" fillId="80" borderId="91" applyNumberFormat="0" applyProtection="0">
      <alignment horizontal="left" vertical="top"/>
    </xf>
    <xf numFmtId="0" fontId="22" fillId="65" borderId="91" applyNumberFormat="0" applyProtection="0">
      <alignment horizontal="left" vertical="center"/>
    </xf>
    <xf numFmtId="0" fontId="22" fillId="65" borderId="91" applyNumberFormat="0" applyProtection="0">
      <alignment horizontal="left" vertical="center"/>
    </xf>
    <xf numFmtId="0" fontId="22" fillId="65" borderId="91" applyNumberFormat="0" applyProtection="0">
      <alignment horizontal="left" vertical="center"/>
    </xf>
    <xf numFmtId="0" fontId="22" fillId="65" borderId="91" applyNumberFormat="0" applyProtection="0">
      <alignment horizontal="left" vertical="top"/>
    </xf>
    <xf numFmtId="0" fontId="22" fillId="65" borderId="91" applyNumberFormat="0" applyProtection="0">
      <alignment horizontal="left" vertical="top"/>
    </xf>
    <xf numFmtId="0" fontId="22" fillId="65" borderId="91" applyNumberFormat="0" applyProtection="0">
      <alignment horizontal="left" vertical="top"/>
    </xf>
    <xf numFmtId="0" fontId="22" fillId="84" borderId="91" applyNumberFormat="0" applyProtection="0">
      <alignment horizontal="left" vertical="center"/>
    </xf>
    <xf numFmtId="0" fontId="22" fillId="84" borderId="91" applyNumberFormat="0" applyProtection="0">
      <alignment horizontal="left" vertical="center"/>
    </xf>
    <xf numFmtId="0" fontId="22" fillId="84" borderId="91" applyNumberFormat="0" applyProtection="0">
      <alignment horizontal="left" vertical="center"/>
    </xf>
    <xf numFmtId="0" fontId="22" fillId="84" borderId="91" applyNumberFormat="0" applyProtection="0">
      <alignment horizontal="left" vertical="top"/>
    </xf>
    <xf numFmtId="0" fontId="22" fillId="84" borderId="91" applyNumberFormat="0" applyProtection="0">
      <alignment horizontal="left" vertical="top"/>
    </xf>
    <xf numFmtId="0" fontId="22" fillId="84" borderId="91" applyNumberFormat="0" applyProtection="0">
      <alignment horizontal="left" vertical="top"/>
    </xf>
    <xf numFmtId="0" fontId="22" fillId="85" borderId="91" applyNumberFormat="0" applyProtection="0">
      <alignment horizontal="left" vertical="center"/>
    </xf>
    <xf numFmtId="0" fontId="22" fillId="85" borderId="91" applyNumberFormat="0" applyProtection="0">
      <alignment horizontal="left" vertical="center"/>
    </xf>
    <xf numFmtId="0" fontId="22" fillId="85" borderId="91" applyNumberFormat="0" applyProtection="0">
      <alignment horizontal="left" vertical="center"/>
    </xf>
    <xf numFmtId="0" fontId="197" fillId="65" borderId="91" applyNumberFormat="0" applyProtection="0">
      <alignment horizontal="left" vertical="top"/>
    </xf>
    <xf numFmtId="0" fontId="197" fillId="65" borderId="91" applyNumberFormat="0" applyProtection="0">
      <alignment horizontal="left" vertical="top"/>
    </xf>
    <xf numFmtId="0" fontId="197" fillId="65" borderId="91" applyNumberFormat="0" applyProtection="0">
      <alignment horizontal="left" vertical="top"/>
    </xf>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12" fillId="0" borderId="92" applyNumberFormat="0" applyFill="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235" fillId="0" borderId="92" applyNumberFormat="0" applyFill="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159" fillId="61" borderId="89" applyNumberFormat="0" applyFont="0" applyAlignment="0" applyProtection="0"/>
    <xf numFmtId="0" fontId="245" fillId="51" borderId="90" applyNumberFormat="0" applyAlignment="0" applyProtection="0"/>
    <xf numFmtId="0" fontId="245" fillId="51" borderId="90" applyNumberFormat="0" applyAlignment="0" applyProtection="0"/>
    <xf numFmtId="0" fontId="156" fillId="51" borderId="90" applyNumberFormat="0" applyAlignment="0" applyProtection="0"/>
    <xf numFmtId="0" fontId="223" fillId="44" borderId="90" applyNumberFormat="0" applyAlignment="0" applyProtection="0"/>
    <xf numFmtId="0" fontId="22" fillId="61" borderId="89" applyNumberFormat="0" applyFont="0" applyAlignment="0" applyProtection="0"/>
    <xf numFmtId="0" fontId="22" fillId="61" borderId="89" applyNumberFormat="0" applyFont="0" applyAlignment="0" applyProtection="0"/>
    <xf numFmtId="0" fontId="22" fillId="61" borderId="89" applyNumberFormat="0" applyFont="0" applyAlignment="0" applyProtection="0"/>
    <xf numFmtId="0" fontId="194" fillId="0" borderId="92" applyNumberFormat="0" applyFill="0" applyAlignment="0" applyProtection="0"/>
    <xf numFmtId="0" fontId="194" fillId="0" borderId="92" applyNumberFormat="0" applyFill="0" applyAlignment="0" applyProtection="0"/>
    <xf numFmtId="3" fontId="148" fillId="69" borderId="86" applyNumberFormat="0">
      <protection locked="0"/>
    </xf>
    <xf numFmtId="0" fontId="22" fillId="65" borderId="91" applyNumberFormat="0" applyProtection="0">
      <alignment horizontal="left" vertical="top"/>
    </xf>
    <xf numFmtId="0" fontId="22" fillId="65" borderId="91" applyNumberFormat="0" applyProtection="0">
      <alignment horizontal="left" vertical="center"/>
    </xf>
    <xf numFmtId="0" fontId="22" fillId="80" borderId="91" applyNumberFormat="0" applyProtection="0">
      <alignment horizontal="left" vertical="top"/>
    </xf>
    <xf numFmtId="0" fontId="22" fillId="80" borderId="91" applyNumberFormat="0" applyProtection="0">
      <alignment horizontal="left" vertical="center"/>
    </xf>
    <xf numFmtId="4" fontId="197" fillId="81" borderId="91" applyNumberFormat="0" applyProtection="0">
      <alignment horizontal="right" vertical="center"/>
    </xf>
    <xf numFmtId="0" fontId="194" fillId="73" borderId="91" applyNumberFormat="0" applyProtection="0">
      <alignment horizontal="left" vertical="top"/>
    </xf>
    <xf numFmtId="4" fontId="194" fillId="70" borderId="91" applyNumberFormat="0" applyProtection="0">
      <alignment vertical="center"/>
    </xf>
    <xf numFmtId="4" fontId="197" fillId="72" borderId="91" applyNumberFormat="0" applyProtection="0">
      <alignment horizontal="left" vertical="center"/>
    </xf>
    <xf numFmtId="4" fontId="197" fillId="86" borderId="91" applyNumberFormat="0" applyProtection="0">
      <alignment horizontal="right" vertical="center"/>
    </xf>
    <xf numFmtId="189" fontId="194" fillId="51" borderId="93"/>
    <xf numFmtId="4" fontId="197" fillId="72" borderId="91" applyNumberFormat="0" applyProtection="0">
      <alignment horizontal="left" vertical="center"/>
    </xf>
    <xf numFmtId="0" fontId="263" fillId="43" borderId="90" applyNumberFormat="0" applyAlignment="0" applyProtection="0"/>
    <xf numFmtId="0" fontId="22" fillId="86" borderId="94" applyNumberFormat="0" applyFont="0" applyAlignment="0" applyProtection="0"/>
    <xf numFmtId="0" fontId="268" fillId="86" borderId="90" applyNumberFormat="0" applyAlignment="0" applyProtection="0"/>
    <xf numFmtId="0" fontId="269" fillId="43" borderId="90" applyNumberFormat="0" applyAlignment="0" applyProtection="0"/>
    <xf numFmtId="0" fontId="197" fillId="65" borderId="91" applyNumberFormat="0" applyProtection="0">
      <alignment horizontal="left" vertical="top"/>
    </xf>
    <xf numFmtId="0" fontId="22" fillId="86" borderId="94" applyNumberFormat="0" applyFont="0" applyAlignment="0" applyProtection="0"/>
    <xf numFmtId="0" fontId="186" fillId="43" borderId="88" applyNumberFormat="0" applyAlignment="0" applyProtection="0"/>
    <xf numFmtId="0" fontId="22" fillId="84" borderId="91" applyNumberFormat="0" applyProtection="0">
      <alignment horizontal="left" vertical="top"/>
    </xf>
    <xf numFmtId="0" fontId="22" fillId="84" borderId="91" applyNumberFormat="0" applyProtection="0">
      <alignment horizontal="left" vertical="center"/>
    </xf>
    <xf numFmtId="0" fontId="278" fillId="0" borderId="95" applyNumberFormat="0" applyFill="0" applyAlignment="0" applyProtection="0"/>
    <xf numFmtId="0" fontId="186" fillId="0" borderId="95" applyNumberFormat="0" applyFill="0" applyAlignment="0" applyProtection="0"/>
    <xf numFmtId="0" fontId="278" fillId="43" borderId="88" applyNumberFormat="0" applyAlignment="0" applyProtection="0"/>
    <xf numFmtId="0" fontId="22" fillId="85" borderId="91" applyNumberFormat="0" applyProtection="0">
      <alignment horizontal="left" vertical="center"/>
    </xf>
    <xf numFmtId="4" fontId="197" fillId="86" borderId="91" applyNumberFormat="0" applyProtection="0">
      <alignment horizontal="right" vertical="center"/>
    </xf>
    <xf numFmtId="0" fontId="263" fillId="43" borderId="90" applyNumberFormat="0" applyAlignment="0" applyProtection="0"/>
    <xf numFmtId="0" fontId="22" fillId="86" borderId="94" applyNumberFormat="0" applyFont="0" applyAlignment="0" applyProtection="0"/>
    <xf numFmtId="0" fontId="268" fillId="86" borderId="90" applyNumberFormat="0" applyAlignment="0" applyProtection="0"/>
    <xf numFmtId="0" fontId="269" fillId="43" borderId="90" applyNumberFormat="0" applyAlignment="0" applyProtection="0"/>
    <xf numFmtId="0" fontId="22" fillId="86" borderId="94" applyNumberFormat="0" applyFont="0" applyAlignment="0" applyProtection="0"/>
    <xf numFmtId="0" fontId="186" fillId="43" borderId="88" applyNumberFormat="0" applyAlignment="0" applyProtection="0"/>
    <xf numFmtId="0" fontId="278" fillId="0" borderId="95" applyNumberFormat="0" applyFill="0" applyAlignment="0" applyProtection="0"/>
    <xf numFmtId="0" fontId="186" fillId="0" borderId="95" applyNumberFormat="0" applyFill="0" applyAlignment="0" applyProtection="0"/>
    <xf numFmtId="0" fontId="278" fillId="43" borderId="88" applyNumberFormat="0" applyAlignment="0" applyProtection="0"/>
    <xf numFmtId="3" fontId="148" fillId="69" borderId="86" applyNumberFormat="0">
      <protection locked="0"/>
    </xf>
    <xf numFmtId="0" fontId="22" fillId="76" borderId="88" applyNumberFormat="0" applyProtection="0">
      <alignment horizontal="left" vertical="center" indent="1"/>
    </xf>
    <xf numFmtId="4" fontId="194" fillId="79" borderId="88" applyNumberFormat="0" applyProtection="0">
      <alignment horizontal="left" vertical="center" indent="1"/>
    </xf>
    <xf numFmtId="4" fontId="197" fillId="82" borderId="88" applyNumberFormat="0" applyProtection="0">
      <alignment horizontal="left" vertical="center" indent="1"/>
    </xf>
    <xf numFmtId="4" fontId="197" fillId="83" borderId="88" applyNumberFormat="0" applyProtection="0">
      <alignment horizontal="left" vertical="center" indent="1"/>
    </xf>
    <xf numFmtId="4" fontId="197" fillId="82" borderId="88" applyNumberFormat="0" applyProtection="0">
      <alignment horizontal="right" vertical="center"/>
    </xf>
    <xf numFmtId="0" fontId="22" fillId="76" borderId="88" applyNumberFormat="0" applyProtection="0">
      <alignment horizontal="left" vertical="center" indent="1"/>
    </xf>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156" fillId="51"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0" fontId="223" fillId="44" borderId="90" applyNumberFormat="0" applyAlignment="0" applyProtection="0"/>
    <xf numFmtId="4" fontId="194" fillId="70" borderId="91" applyNumberFormat="0" applyProtection="0">
      <alignment vertical="center"/>
    </xf>
    <xf numFmtId="4" fontId="194" fillId="70" borderId="91" applyNumberFormat="0" applyProtection="0">
      <alignment vertical="center"/>
    </xf>
    <xf numFmtId="0" fontId="194" fillId="73" borderId="91" applyNumberFormat="0" applyProtection="0">
      <alignment horizontal="left" vertical="top"/>
    </xf>
    <xf numFmtId="0" fontId="194" fillId="73" borderId="91" applyNumberFormat="0" applyProtection="0">
      <alignment horizontal="left" vertical="top"/>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4" fillId="79" borderId="88" applyNumberFormat="0" applyProtection="0">
      <alignment horizontal="left" vertical="center" indent="1"/>
    </xf>
    <xf numFmtId="4" fontId="197" fillId="81" borderId="91" applyNumberFormat="0" applyProtection="0">
      <alignment horizontal="right" vertical="center"/>
    </xf>
    <xf numFmtId="4" fontId="197" fillId="81" borderId="91" applyNumberFormat="0" applyProtection="0">
      <alignment horizontal="right" vertical="center"/>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2"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4" fontId="197" fillId="83" borderId="88" applyNumberFormat="0" applyProtection="0">
      <alignment horizontal="left" vertical="center" indent="1"/>
    </xf>
    <xf numFmtId="0" fontId="22" fillId="80" borderId="91" applyNumberFormat="0" applyProtection="0">
      <alignment horizontal="left" vertical="center"/>
    </xf>
    <xf numFmtId="0" fontId="22" fillId="80" borderId="91" applyNumberFormat="0" applyProtection="0">
      <alignment horizontal="left" vertical="center"/>
    </xf>
    <xf numFmtId="0" fontId="22" fillId="80" borderId="91" applyNumberFormat="0" applyProtection="0">
      <alignment horizontal="left" vertical="top"/>
    </xf>
    <xf numFmtId="0" fontId="22" fillId="80" borderId="91" applyNumberFormat="0" applyProtection="0">
      <alignment horizontal="left" vertical="top"/>
    </xf>
    <xf numFmtId="0" fontId="22" fillId="65" borderId="91" applyNumberFormat="0" applyProtection="0">
      <alignment horizontal="left" vertical="center"/>
    </xf>
    <xf numFmtId="0" fontId="22" fillId="65" borderId="91" applyNumberFormat="0" applyProtection="0">
      <alignment horizontal="left" vertical="center"/>
    </xf>
    <xf numFmtId="0" fontId="22" fillId="65" borderId="91" applyNumberFormat="0" applyProtection="0">
      <alignment horizontal="left" vertical="top"/>
    </xf>
    <xf numFmtId="0" fontId="22" fillId="65" borderId="91" applyNumberFormat="0" applyProtection="0">
      <alignment horizontal="left" vertical="top"/>
    </xf>
    <xf numFmtId="0" fontId="22" fillId="84" borderId="91" applyNumberFormat="0" applyProtection="0">
      <alignment horizontal="left" vertical="center"/>
    </xf>
    <xf numFmtId="0" fontId="22" fillId="84" borderId="91" applyNumberFormat="0" applyProtection="0">
      <alignment horizontal="left" vertical="center"/>
    </xf>
    <xf numFmtId="0" fontId="22" fillId="84" borderId="91" applyNumberFormat="0" applyProtection="0">
      <alignment horizontal="left" vertical="top"/>
    </xf>
    <xf numFmtId="0" fontId="22" fillId="84" borderId="91" applyNumberFormat="0" applyProtection="0">
      <alignment horizontal="left" vertical="top"/>
    </xf>
    <xf numFmtId="0" fontId="22" fillId="85" borderId="91" applyNumberFormat="0" applyProtection="0">
      <alignment horizontal="left" vertical="center"/>
    </xf>
    <xf numFmtId="0" fontId="22" fillId="85" borderId="91" applyNumberFormat="0" applyProtection="0">
      <alignment horizontal="lef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4" fontId="197" fillId="82" borderId="88" applyNumberFormat="0" applyProtection="0">
      <alignment horizontal="right" vertical="center"/>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22" fillId="76" borderId="88" applyNumberFormat="0" applyProtection="0">
      <alignment horizontal="left" vertical="center" indent="1"/>
    </xf>
    <xf numFmtId="0" fontId="197" fillId="65" borderId="91" applyNumberFormat="0" applyProtection="0">
      <alignment horizontal="left" vertical="top"/>
    </xf>
    <xf numFmtId="0" fontId="197" fillId="65" borderId="91" applyNumberFormat="0" applyProtection="0">
      <alignment horizontal="left" vertical="top"/>
    </xf>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29" fillId="44" borderId="90"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0" fillId="51" borderId="88"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31" fillId="51" borderId="90" applyNumberFormat="0" applyAlignment="0" applyProtection="0"/>
    <xf numFmtId="0" fontId="245" fillId="51" borderId="90" applyNumberFormat="0" applyAlignment="0" applyProtection="0"/>
    <xf numFmtId="0" fontId="245" fillId="51" borderId="90" applyNumberFormat="0" applyAlignment="0" applyProtection="0"/>
    <xf numFmtId="0" fontId="156" fillId="51" borderId="90" applyNumberFormat="0" applyAlignment="0" applyProtection="0"/>
    <xf numFmtId="0" fontId="223" fillId="44" borderId="90" applyNumberFormat="0" applyAlignment="0" applyProtection="0"/>
    <xf numFmtId="0" fontId="254" fillId="51" borderId="88" applyNumberFormat="0" applyAlignment="0" applyProtection="0"/>
    <xf numFmtId="0" fontId="186" fillId="51" borderId="88" applyNumberFormat="0" applyAlignment="0" applyProtection="0"/>
    <xf numFmtId="3" fontId="148" fillId="69" borderId="86" applyNumberFormat="0">
      <protection locked="0"/>
    </xf>
    <xf numFmtId="3" fontId="148" fillId="69" borderId="86" applyNumberFormat="0">
      <protection locked="0"/>
    </xf>
    <xf numFmtId="189" fontId="194" fillId="51" borderId="93"/>
    <xf numFmtId="189" fontId="194" fillId="51" borderId="93"/>
    <xf numFmtId="164" fontId="22" fillId="0" borderId="0" applyFont="0" applyFill="0" applyBorder="0" applyAlignment="0" applyProtection="0"/>
    <xf numFmtId="164" fontId="22" fillId="0" borderId="0" applyFont="0" applyFill="0" applyBorder="0" applyAlignment="0" applyProtection="0"/>
    <xf numFmtId="0" fontId="38" fillId="0" borderId="0"/>
    <xf numFmtId="0" fontId="38" fillId="0" borderId="0"/>
    <xf numFmtId="0" fontId="38" fillId="0" borderId="0"/>
    <xf numFmtId="0" fontId="38" fillId="0" borderId="0"/>
    <xf numFmtId="0" fontId="12" fillId="0" borderId="0"/>
    <xf numFmtId="0" fontId="38" fillId="0" borderId="0"/>
    <xf numFmtId="0" fontId="38" fillId="0" borderId="0"/>
  </cellStyleXfs>
  <cellXfs count="1794">
    <xf numFmtId="0" fontId="0" fillId="0" borderId="0" xfId="0"/>
    <xf numFmtId="0" fontId="3" fillId="0" borderId="0" xfId="1"/>
    <xf numFmtId="0" fontId="5" fillId="0" borderId="0" xfId="1" applyFont="1"/>
    <xf numFmtId="168" fontId="8" fillId="0" borderId="0" xfId="1" applyNumberFormat="1" applyFont="1" applyAlignment="1">
      <alignment horizontal="center" vertical="center"/>
    </xf>
    <xf numFmtId="0" fontId="7" fillId="0" borderId="0" xfId="1" applyFont="1" applyAlignment="1">
      <alignment horizontal="center" vertical="center" wrapText="1"/>
    </xf>
    <xf numFmtId="0" fontId="17" fillId="0" borderId="0" xfId="1" applyFont="1" applyAlignment="1">
      <alignment horizontal="center"/>
    </xf>
    <xf numFmtId="0" fontId="17" fillId="0" borderId="0" xfId="1" applyFont="1"/>
    <xf numFmtId="0" fontId="19" fillId="0" borderId="0" xfId="1" applyFont="1"/>
    <xf numFmtId="0" fontId="3" fillId="2" borderId="0" xfId="11" applyFill="1"/>
    <xf numFmtId="0" fontId="42" fillId="2" borderId="0" xfId="15" applyFont="1" applyFill="1" applyAlignment="1"/>
    <xf numFmtId="0" fontId="44" fillId="2" borderId="0" xfId="12" applyFont="1" applyFill="1" applyAlignment="1"/>
    <xf numFmtId="0" fontId="3" fillId="0" borderId="0" xfId="27"/>
    <xf numFmtId="0" fontId="15" fillId="0" borderId="0" xfId="27" applyFont="1" applyAlignment="1">
      <alignment vertical="center"/>
    </xf>
    <xf numFmtId="0" fontId="45" fillId="0" borderId="0" xfId="27" applyFont="1"/>
    <xf numFmtId="0" fontId="43" fillId="0" borderId="0" xfId="27" applyFont="1"/>
    <xf numFmtId="0" fontId="6" fillId="0" borderId="0" xfId="33" applyFont="1"/>
    <xf numFmtId="0" fontId="42" fillId="2" borderId="0" xfId="5" applyFont="1" applyFill="1" applyAlignment="1"/>
    <xf numFmtId="0" fontId="28" fillId="2" borderId="0" xfId="5" applyFont="1" applyFill="1" applyAlignment="1"/>
    <xf numFmtId="0" fontId="6" fillId="2" borderId="4" xfId="5" applyFont="1" applyFill="1" applyBorder="1" applyAlignment="1"/>
    <xf numFmtId="0" fontId="3" fillId="0" borderId="0" xfId="42"/>
    <xf numFmtId="0" fontId="5" fillId="0" borderId="0" xfId="42" applyFont="1"/>
    <xf numFmtId="0" fontId="3" fillId="0" borderId="0" xfId="42" applyAlignment="1">
      <alignment horizontal="center"/>
    </xf>
    <xf numFmtId="0" fontId="50" fillId="2" borderId="0" xfId="61" applyFont="1" applyFill="1"/>
    <xf numFmtId="0" fontId="29" fillId="0" borderId="0" xfId="42" applyFont="1"/>
    <xf numFmtId="0" fontId="6" fillId="0" borderId="0" xfId="67" applyFont="1"/>
    <xf numFmtId="0" fontId="20" fillId="0" borderId="0" xfId="0" applyFont="1"/>
    <xf numFmtId="0" fontId="20" fillId="2" borderId="0" xfId="0" applyFont="1" applyFill="1"/>
    <xf numFmtId="0" fontId="23" fillId="2" borderId="0" xfId="0" applyFont="1" applyFill="1" applyAlignment="1">
      <alignment vertical="center"/>
    </xf>
    <xf numFmtId="0" fontId="23" fillId="2" borderId="0" xfId="0" applyFont="1" applyFill="1"/>
    <xf numFmtId="0" fontId="15" fillId="2" borderId="0" xfId="0" applyFont="1" applyFill="1" applyAlignment="1">
      <alignment vertical="center"/>
    </xf>
    <xf numFmtId="0" fontId="53" fillId="2" borderId="0" xfId="0" applyFont="1" applyFill="1" applyAlignment="1">
      <alignment vertical="center"/>
    </xf>
    <xf numFmtId="0" fontId="53" fillId="2" borderId="0" xfId="0" applyFont="1" applyFill="1" applyAlignment="1" applyProtection="1">
      <alignment vertical="center"/>
      <protection locked="0"/>
    </xf>
    <xf numFmtId="0" fontId="20" fillId="2" borderId="0" xfId="0" applyFont="1" applyFill="1" applyAlignment="1">
      <alignment vertical="center"/>
    </xf>
    <xf numFmtId="0" fontId="9" fillId="2" borderId="0" xfId="5" applyFont="1" applyFill="1">
      <alignment vertical="top"/>
    </xf>
    <xf numFmtId="0" fontId="20" fillId="2" borderId="0" xfId="0" applyFont="1" applyFill="1" applyAlignment="1">
      <alignment horizontal="right"/>
    </xf>
    <xf numFmtId="0" fontId="6" fillId="2" borderId="4" xfId="5" applyFont="1" applyFill="1" applyBorder="1" applyAlignment="1">
      <alignment horizontal="left" vertical="center"/>
    </xf>
    <xf numFmtId="0" fontId="6" fillId="2" borderId="0" xfId="5" applyFont="1" applyFill="1" applyAlignment="1">
      <alignment horizontal="left" vertical="center"/>
    </xf>
    <xf numFmtId="168" fontId="20" fillId="0" borderId="0" xfId="0" applyNumberFormat="1" applyFont="1"/>
    <xf numFmtId="168" fontId="20" fillId="2" borderId="0" xfId="0" applyNumberFormat="1" applyFont="1" applyFill="1"/>
    <xf numFmtId="0" fontId="23" fillId="2" borderId="0" xfId="0" applyFont="1" applyFill="1" applyAlignment="1">
      <alignment horizontal="left"/>
    </xf>
    <xf numFmtId="168" fontId="0" fillId="0" borderId="0" xfId="0" applyNumberFormat="1"/>
    <xf numFmtId="0" fontId="20" fillId="2" borderId="0" xfId="0" applyFont="1" applyFill="1" applyAlignment="1">
      <alignment readingOrder="1"/>
    </xf>
    <xf numFmtId="3" fontId="0" fillId="0" borderId="0" xfId="0" applyNumberFormat="1"/>
    <xf numFmtId="0" fontId="4" fillId="0" borderId="0" xfId="0" applyFont="1"/>
    <xf numFmtId="0" fontId="20" fillId="0" borderId="0" xfId="27" applyFont="1" applyAlignment="1">
      <alignment vertical="center"/>
    </xf>
    <xf numFmtId="0" fontId="20" fillId="0" borderId="0" xfId="27" applyFont="1"/>
    <xf numFmtId="0" fontId="51" fillId="0" borderId="0" xfId="27" applyFont="1" applyAlignment="1">
      <alignment vertical="center"/>
    </xf>
    <xf numFmtId="0" fontId="3" fillId="0" borderId="0" xfId="43"/>
    <xf numFmtId="0" fontId="47" fillId="0" borderId="0" xfId="43" applyFont="1"/>
    <xf numFmtId="0" fontId="28" fillId="2" borderId="8" xfId="5" applyFont="1" applyFill="1" applyBorder="1" applyAlignment="1">
      <alignment horizontal="left" vertical="top"/>
    </xf>
    <xf numFmtId="0" fontId="0" fillId="0" borderId="8" xfId="0" applyBorder="1"/>
    <xf numFmtId="0" fontId="35" fillId="0" borderId="0" xfId="67" applyFont="1"/>
    <xf numFmtId="0" fontId="17" fillId="2" borderId="0" xfId="67" applyFont="1" applyFill="1" applyAlignment="1">
      <alignment horizontal="left"/>
    </xf>
    <xf numFmtId="3" fontId="17" fillId="2" borderId="0" xfId="67" applyNumberFormat="1" applyFont="1" applyFill="1" applyAlignment="1">
      <alignment horizontal="right" vertical="center" indent="1"/>
    </xf>
    <xf numFmtId="1" fontId="17" fillId="2" borderId="0" xfId="67" applyNumberFormat="1" applyFont="1" applyFill="1" applyAlignment="1">
      <alignment horizontal="right" vertical="center" indent="1"/>
    </xf>
    <xf numFmtId="1" fontId="9" fillId="2" borderId="0" xfId="67" applyNumberFormat="1" applyFont="1" applyFill="1" applyAlignment="1">
      <alignment horizontal="right" vertical="center" indent="1"/>
    </xf>
    <xf numFmtId="0" fontId="9" fillId="2" borderId="0" xfId="67" applyFont="1" applyFill="1" applyAlignment="1">
      <alignment horizontal="right" vertical="center" indent="1"/>
    </xf>
    <xf numFmtId="0" fontId="6" fillId="2" borderId="0" xfId="67" applyFont="1" applyFill="1"/>
    <xf numFmtId="1" fontId="6" fillId="2" borderId="0" xfId="67" applyNumberFormat="1" applyFont="1" applyFill="1" applyAlignment="1">
      <alignment horizontal="right" vertical="center" indent="1"/>
    </xf>
    <xf numFmtId="169" fontId="45" fillId="0" borderId="0" xfId="27" applyNumberFormat="1" applyFont="1" applyAlignment="1">
      <alignment horizontal="center" vertical="center"/>
    </xf>
    <xf numFmtId="0" fontId="12" fillId="0" borderId="0" xfId="72"/>
    <xf numFmtId="0" fontId="3" fillId="0" borderId="0" xfId="42" applyAlignment="1">
      <alignment horizontal="right"/>
    </xf>
    <xf numFmtId="0" fontId="61" fillId="0" borderId="0" xfId="42" applyFont="1" applyAlignment="1">
      <alignment horizontal="left" vertical="center" readingOrder="1"/>
    </xf>
    <xf numFmtId="9" fontId="49" fillId="0" borderId="0" xfId="3" applyFont="1"/>
    <xf numFmtId="3" fontId="49" fillId="0" borderId="0" xfId="42" applyNumberFormat="1" applyFont="1"/>
    <xf numFmtId="0" fontId="49" fillId="0" borderId="0" xfId="42" applyFont="1"/>
    <xf numFmtId="0" fontId="49" fillId="0" borderId="0" xfId="42" applyFont="1" applyAlignment="1">
      <alignment vertical="center"/>
    </xf>
    <xf numFmtId="0" fontId="15" fillId="0" borderId="0" xfId="42" applyFont="1" applyAlignment="1">
      <alignment vertical="center"/>
    </xf>
    <xf numFmtId="0" fontId="17" fillId="2" borderId="0" xfId="61" applyFont="1" applyFill="1"/>
    <xf numFmtId="169" fontId="6" fillId="2" borderId="0" xfId="61" applyNumberFormat="1" applyFont="1" applyFill="1" applyAlignment="1">
      <alignment horizontal="center"/>
    </xf>
    <xf numFmtId="0" fontId="39" fillId="2" borderId="0" xfId="61" applyFont="1" applyFill="1" applyAlignment="1">
      <alignment horizontal="right" indent="1"/>
    </xf>
    <xf numFmtId="0" fontId="39" fillId="2" borderId="0" xfId="61" quotePrefix="1" applyFont="1" applyFill="1" applyAlignment="1">
      <alignment horizontal="right" indent="1"/>
    </xf>
    <xf numFmtId="169" fontId="6" fillId="2" borderId="0" xfId="61" quotePrefix="1" applyNumberFormat="1" applyFont="1" applyFill="1" applyAlignment="1">
      <alignment horizontal="center"/>
    </xf>
    <xf numFmtId="168" fontId="23" fillId="2" borderId="0" xfId="0" applyNumberFormat="1" applyFont="1" applyFill="1" applyAlignment="1">
      <alignment vertical="top"/>
    </xf>
    <xf numFmtId="0" fontId="23" fillId="2" borderId="0" xfId="0" applyFont="1" applyFill="1" applyAlignment="1">
      <alignment vertical="top"/>
    </xf>
    <xf numFmtId="1" fontId="35" fillId="0" borderId="0" xfId="1" applyNumberFormat="1" applyFont="1" applyAlignment="1">
      <alignment horizontal="right" vertical="center" indent="1"/>
    </xf>
    <xf numFmtId="0" fontId="15" fillId="0" borderId="0" xfId="1" applyFont="1"/>
    <xf numFmtId="1" fontId="17" fillId="0" borderId="0" xfId="1" applyNumberFormat="1" applyFont="1" applyAlignment="1">
      <alignment horizontal="right" vertical="center" indent="1"/>
    </xf>
    <xf numFmtId="0" fontId="17" fillId="0" borderId="0" xfId="1" applyFont="1" applyAlignment="1">
      <alignment horizontal="center" vertical="center"/>
    </xf>
    <xf numFmtId="0" fontId="17" fillId="0" borderId="0" xfId="1" applyFont="1" applyAlignment="1">
      <alignment horizontal="right" vertical="center" indent="1"/>
    </xf>
    <xf numFmtId="0" fontId="46" fillId="0" borderId="0" xfId="1" applyFont="1" applyAlignment="1">
      <alignment horizontal="left" vertical="center" indent="1"/>
    </xf>
    <xf numFmtId="0" fontId="17" fillId="0" borderId="0" xfId="1" applyFont="1" applyAlignment="1">
      <alignment horizontal="left" indent="1"/>
    </xf>
    <xf numFmtId="0" fontId="35" fillId="0" borderId="0" xfId="1" applyFont="1" applyAlignment="1">
      <alignment horizontal="right" vertical="center" indent="1"/>
    </xf>
    <xf numFmtId="0" fontId="7" fillId="0" borderId="0" xfId="1" applyFont="1" applyAlignment="1">
      <alignment horizontal="left" vertical="center" indent="1"/>
    </xf>
    <xf numFmtId="0" fontId="8" fillId="0" borderId="0" xfId="1" applyFont="1" applyAlignment="1">
      <alignment horizontal="left" vertical="center" indent="1"/>
    </xf>
    <xf numFmtId="1" fontId="37" fillId="0" borderId="0" xfId="1" applyNumberFormat="1" applyFont="1" applyAlignment="1">
      <alignment horizontal="right" vertical="center" indent="1"/>
    </xf>
    <xf numFmtId="0" fontId="37" fillId="0" borderId="0" xfId="1" applyFont="1" applyAlignment="1">
      <alignment horizontal="right" vertical="center" indent="1"/>
    </xf>
    <xf numFmtId="0" fontId="17" fillId="0" borderId="0" xfId="1" applyFont="1" applyAlignment="1">
      <alignment horizontal="left" vertical="center" indent="1"/>
    </xf>
    <xf numFmtId="0" fontId="11" fillId="0" borderId="0" xfId="1" applyFont="1"/>
    <xf numFmtId="0" fontId="4" fillId="0" borderId="0" xfId="1" applyFont="1"/>
    <xf numFmtId="0" fontId="1" fillId="0" borderId="0" xfId="61" applyFont="1"/>
    <xf numFmtId="0" fontId="1" fillId="2" borderId="0" xfId="61" applyFont="1" applyFill="1"/>
    <xf numFmtId="0" fontId="1" fillId="2" borderId="0" xfId="0" applyFont="1" applyFill="1"/>
    <xf numFmtId="0" fontId="20" fillId="0" borderId="0" xfId="0" applyFont="1" applyAlignment="1">
      <alignment vertical="center"/>
    </xf>
    <xf numFmtId="0" fontId="1" fillId="0" borderId="0" xfId="1" applyFont="1" applyAlignment="1">
      <alignment horizontal="left" vertical="center" indent="1"/>
    </xf>
    <xf numFmtId="0" fontId="1" fillId="0" borderId="0" xfId="1" applyFont="1"/>
    <xf numFmtId="0" fontId="1" fillId="0" borderId="0" xfId="1" applyFont="1" applyAlignment="1">
      <alignment horizontal="center"/>
    </xf>
    <xf numFmtId="3" fontId="1" fillId="0" borderId="0" xfId="42" applyNumberFormat="1" applyFont="1" applyAlignment="1">
      <alignment horizontal="center" vertical="center"/>
    </xf>
    <xf numFmtId="0" fontId="1" fillId="0" borderId="0" xfId="67" applyFont="1"/>
    <xf numFmtId="0" fontId="1" fillId="0" borderId="0" xfId="67" applyFont="1" applyAlignment="1">
      <alignment horizontal="left"/>
    </xf>
    <xf numFmtId="0" fontId="1" fillId="0" borderId="0" xfId="67" applyFont="1" applyAlignment="1">
      <alignment wrapText="1"/>
    </xf>
    <xf numFmtId="0" fontId="1" fillId="0" borderId="0" xfId="27" applyFont="1" applyAlignment="1">
      <alignment horizontal="right" vertical="center" indent="1"/>
    </xf>
    <xf numFmtId="0" fontId="1" fillId="0" borderId="0" xfId="0" applyFont="1"/>
    <xf numFmtId="0" fontId="1" fillId="2" borderId="4" xfId="12" applyFont="1" applyFill="1" applyBorder="1" applyAlignment="1">
      <alignment horizontal="right" vertical="center"/>
    </xf>
    <xf numFmtId="3" fontId="1" fillId="2" borderId="0" xfId="12" applyNumberFormat="1" applyFont="1" applyFill="1" applyAlignment="1">
      <alignment horizontal="right" vertical="center"/>
    </xf>
    <xf numFmtId="3" fontId="1" fillId="2" borderId="0" xfId="0" applyNumberFormat="1" applyFont="1" applyFill="1" applyAlignment="1">
      <alignment horizontal="right" vertical="center"/>
    </xf>
    <xf numFmtId="0" fontId="1" fillId="2" borderId="0" xfId="0" applyFont="1" applyFill="1" applyAlignment="1">
      <alignment vertical="center"/>
    </xf>
    <xf numFmtId="3" fontId="6" fillId="0" borderId="0" xfId="87" applyNumberFormat="1" applyFont="1" applyAlignment="1">
      <alignment horizontal="left" vertical="top" indent="2"/>
    </xf>
    <xf numFmtId="0" fontId="74" fillId="0" borderId="0" xfId="0" applyFont="1"/>
    <xf numFmtId="0" fontId="1" fillId="2" borderId="0" xfId="0" applyFont="1" applyFill="1" applyAlignment="1">
      <alignment vertical="center" readingOrder="1"/>
    </xf>
    <xf numFmtId="3" fontId="1" fillId="2" borderId="0" xfId="0" applyNumberFormat="1" applyFont="1" applyFill="1" applyAlignment="1">
      <alignment horizontal="right"/>
    </xf>
    <xf numFmtId="0" fontId="1" fillId="0" borderId="0" xfId="27" applyFont="1" applyAlignment="1">
      <alignment horizontal="left" vertical="center" indent="1"/>
    </xf>
    <xf numFmtId="0" fontId="1" fillId="0" borderId="0" xfId="27" applyFont="1" applyAlignment="1">
      <alignment horizontal="left" vertical="center" wrapText="1" indent="1"/>
    </xf>
    <xf numFmtId="169" fontId="1" fillId="0" borderId="0" xfId="52" applyNumberFormat="1" applyFont="1" applyAlignment="1">
      <alignment horizontal="center" vertical="center"/>
    </xf>
    <xf numFmtId="0" fontId="1" fillId="0" borderId="0" xfId="27" applyFont="1"/>
    <xf numFmtId="169" fontId="1" fillId="0" borderId="0" xfId="27" applyNumberFormat="1" applyFont="1" applyAlignment="1">
      <alignment horizontal="center" vertical="center"/>
    </xf>
    <xf numFmtId="168" fontId="1" fillId="0" borderId="0" xfId="27" applyNumberFormat="1" applyFont="1" applyAlignment="1">
      <alignment horizontal="center" vertical="center"/>
    </xf>
    <xf numFmtId="0" fontId="1" fillId="0" borderId="0" xfId="27" applyFont="1" applyAlignment="1">
      <alignment vertical="center"/>
    </xf>
    <xf numFmtId="174" fontId="1" fillId="0" borderId="0" xfId="52" applyNumberFormat="1" applyFont="1" applyAlignment="1">
      <alignment horizontal="right" vertical="center" indent="1"/>
    </xf>
    <xf numFmtId="0" fontId="1" fillId="0" borderId="0" xfId="43" applyFont="1"/>
    <xf numFmtId="0" fontId="1" fillId="0" borderId="0" xfId="4" applyFont="1"/>
    <xf numFmtId="0" fontId="1" fillId="0" borderId="0" xfId="4" applyFont="1" applyAlignment="1">
      <alignment wrapText="1"/>
    </xf>
    <xf numFmtId="3" fontId="77" fillId="0" borderId="0" xfId="0" applyNumberFormat="1" applyFont="1"/>
    <xf numFmtId="0" fontId="1" fillId="0" borderId="0" xfId="1" applyFont="1" applyAlignment="1">
      <alignment horizontal="left" vertical="center" wrapText="1" indent="1"/>
    </xf>
    <xf numFmtId="0" fontId="1" fillId="0" borderId="0" xfId="42" applyFont="1"/>
    <xf numFmtId="0" fontId="0" fillId="0" borderId="0" xfId="0" applyAlignment="1">
      <alignment vertical="center" wrapText="1"/>
    </xf>
    <xf numFmtId="0" fontId="45" fillId="0" borderId="0" xfId="0" applyFont="1"/>
    <xf numFmtId="0" fontId="6" fillId="0" borderId="0" xfId="95" applyFont="1"/>
    <xf numFmtId="0" fontId="1" fillId="0" borderId="0" xfId="95" applyFont="1"/>
    <xf numFmtId="3" fontId="6" fillId="0" borderId="0" xfId="95" applyNumberFormat="1" applyFont="1"/>
    <xf numFmtId="3" fontId="1" fillId="0" borderId="0" xfId="95" applyNumberFormat="1" applyFont="1"/>
    <xf numFmtId="0" fontId="1" fillId="0" borderId="0" xfId="95" applyFont="1" applyAlignment="1">
      <alignment horizontal="right"/>
    </xf>
    <xf numFmtId="0" fontId="11" fillId="0" borderId="0" xfId="95" applyFont="1"/>
    <xf numFmtId="0" fontId="35" fillId="0" borderId="0" xfId="95" applyFont="1"/>
    <xf numFmtId="3" fontId="6" fillId="0" borderId="0" xfId="95" applyNumberFormat="1" applyFont="1" applyAlignment="1">
      <alignment horizontal="left"/>
    </xf>
    <xf numFmtId="0" fontId="1" fillId="0" borderId="0" xfId="88"/>
    <xf numFmtId="3" fontId="73" fillId="0" borderId="0" xfId="0" applyNumberFormat="1" applyFont="1"/>
    <xf numFmtId="3" fontId="84" fillId="0" borderId="0" xfId="0" applyNumberFormat="1" applyFont="1" applyAlignment="1">
      <alignment horizontal="right"/>
    </xf>
    <xf numFmtId="0" fontId="73" fillId="0" borderId="0" xfId="0" applyFont="1"/>
    <xf numFmtId="0" fontId="82" fillId="0" borderId="0" xfId="95" applyFont="1"/>
    <xf numFmtId="0" fontId="1" fillId="0" borderId="0" xfId="1" applyFont="1" applyAlignment="1">
      <alignment horizontal="center" vertical="center"/>
    </xf>
    <xf numFmtId="0" fontId="42" fillId="2" borderId="0" xfId="0" applyFont="1" applyFill="1"/>
    <xf numFmtId="0" fontId="20" fillId="0" borderId="0" xfId="61" applyFont="1"/>
    <xf numFmtId="0" fontId="6" fillId="0" borderId="0" xfId="90" applyFont="1" applyAlignment="1" applyProtection="1">
      <alignment vertical="center"/>
      <protection hidden="1"/>
    </xf>
    <xf numFmtId="0" fontId="9" fillId="0" borderId="0" xfId="90" applyFont="1" applyAlignment="1" applyProtection="1">
      <alignment vertical="center"/>
      <protection hidden="1"/>
    </xf>
    <xf numFmtId="3" fontId="6" fillId="0" borderId="0" xfId="34" applyNumberFormat="1" applyFont="1"/>
    <xf numFmtId="0" fontId="6" fillId="0" borderId="0" xfId="4" applyFont="1"/>
    <xf numFmtId="0" fontId="1" fillId="0" borderId="0" xfId="42" applyFont="1" applyAlignment="1">
      <alignment horizontal="left" vertical="center" wrapText="1"/>
    </xf>
    <xf numFmtId="0" fontId="1" fillId="0" borderId="0" xfId="42" applyFont="1" applyAlignment="1">
      <alignment vertical="center"/>
    </xf>
    <xf numFmtId="0" fontId="12" fillId="0" borderId="0" xfId="42" applyFont="1"/>
    <xf numFmtId="0" fontId="14" fillId="0" borderId="0" xfId="42" applyFont="1" applyAlignment="1">
      <alignment vertical="center"/>
    </xf>
    <xf numFmtId="3" fontId="15" fillId="0" borderId="0" xfId="36" applyNumberFormat="1" applyFont="1" applyAlignment="1">
      <alignment horizontal="left"/>
    </xf>
    <xf numFmtId="0" fontId="1" fillId="0" borderId="0" xfId="42" applyFont="1" applyAlignment="1">
      <alignment horizontal="left" vertical="center" wrapText="1" indent="1"/>
    </xf>
    <xf numFmtId="169" fontId="1" fillId="0" borderId="0" xfId="42" applyNumberFormat="1" applyFont="1" applyAlignment="1">
      <alignment horizontal="center" vertical="center"/>
    </xf>
    <xf numFmtId="0" fontId="1" fillId="0" borderId="0" xfId="42" applyFont="1" applyAlignment="1">
      <alignment horizontal="left" vertical="center" indent="1"/>
    </xf>
    <xf numFmtId="0" fontId="18" fillId="0" borderId="0" xfId="42" applyFont="1" applyAlignment="1">
      <alignment horizontal="left" vertical="center" wrapText="1" indent="1" readingOrder="1"/>
    </xf>
    <xf numFmtId="0" fontId="18" fillId="0" borderId="0" xfId="42" applyFont="1" applyAlignment="1">
      <alignment horizontal="center" vertical="center" wrapText="1" readingOrder="1"/>
    </xf>
    <xf numFmtId="0" fontId="18" fillId="0" borderId="0" xfId="42" applyFont="1" applyAlignment="1">
      <alignment vertical="center" readingOrder="1"/>
    </xf>
    <xf numFmtId="0" fontId="1" fillId="0" borderId="0" xfId="42" applyFont="1" applyAlignment="1">
      <alignment horizontal="left" vertical="top" wrapText="1"/>
    </xf>
    <xf numFmtId="0" fontId="1" fillId="0" borderId="0" xfId="42" applyFont="1" applyAlignment="1">
      <alignment vertical="top"/>
    </xf>
    <xf numFmtId="3" fontId="1" fillId="0" borderId="0" xfId="42" applyNumberFormat="1" applyFont="1" applyAlignment="1">
      <alignment vertical="center"/>
    </xf>
    <xf numFmtId="0" fontId="18" fillId="0" borderId="0" xfId="42" applyFont="1" applyAlignment="1">
      <alignment horizontal="left" vertical="center" wrapText="1" readingOrder="1"/>
    </xf>
    <xf numFmtId="0" fontId="18" fillId="0" borderId="0" xfId="42" applyFont="1" applyAlignment="1">
      <alignment horizontal="center" vertical="center" readingOrder="1"/>
    </xf>
    <xf numFmtId="0" fontId="18" fillId="0" borderId="0" xfId="42" applyFont="1" applyAlignment="1">
      <alignment horizontal="left" vertical="center" readingOrder="1"/>
    </xf>
    <xf numFmtId="0" fontId="6" fillId="0" borderId="0" xfId="42" applyFont="1" applyAlignment="1">
      <alignment horizontal="center" vertical="center" wrapText="1" readingOrder="1"/>
    </xf>
    <xf numFmtId="0" fontId="6" fillId="0" borderId="0" xfId="42" applyFont="1" applyAlignment="1">
      <alignment horizontal="left" vertical="center" wrapText="1" readingOrder="1"/>
    </xf>
    <xf numFmtId="0" fontId="6" fillId="0" borderId="0" xfId="42" applyFont="1" applyAlignment="1">
      <alignment vertical="center" readingOrder="1"/>
    </xf>
    <xf numFmtId="0" fontId="6" fillId="0" borderId="0" xfId="42" applyFont="1" applyAlignment="1">
      <alignment horizontal="center" vertical="center" readingOrder="1"/>
    </xf>
    <xf numFmtId="0" fontId="6" fillId="0" borderId="0" xfId="42" applyFont="1" applyAlignment="1">
      <alignment horizontal="left" vertical="center" readingOrder="1"/>
    </xf>
    <xf numFmtId="3" fontId="1" fillId="0" borderId="0" xfId="42" applyNumberFormat="1" applyFont="1" applyAlignment="1">
      <alignment horizontal="left" vertical="center"/>
    </xf>
    <xf numFmtId="3" fontId="1" fillId="0" borderId="0" xfId="42" applyNumberFormat="1" applyFont="1"/>
    <xf numFmtId="3" fontId="1" fillId="0" borderId="0" xfId="42" applyNumberFormat="1" applyFont="1" applyAlignment="1">
      <alignment horizontal="center"/>
    </xf>
    <xf numFmtId="0" fontId="6" fillId="0" borderId="0" xfId="42" applyFont="1" applyAlignment="1">
      <alignment horizontal="left" wrapText="1" indent="1" readingOrder="1"/>
    </xf>
    <xf numFmtId="0" fontId="18" fillId="0" borderId="0" xfId="42" applyFont="1" applyAlignment="1">
      <alignment vertical="center" wrapText="1" readingOrder="1"/>
    </xf>
    <xf numFmtId="0" fontId="6" fillId="0" borderId="0" xfId="42" applyFont="1" applyAlignment="1">
      <alignment horizontal="left" vertical="center" wrapText="1" indent="1" readingOrder="1"/>
    </xf>
    <xf numFmtId="0" fontId="21" fillId="0" borderId="0" xfId="42" applyFont="1" applyAlignment="1">
      <alignment horizontal="left" vertical="center" readingOrder="1"/>
    </xf>
    <xf numFmtId="0" fontId="23" fillId="0" borderId="0" xfId="67" applyFont="1"/>
    <xf numFmtId="0" fontId="24" fillId="2" borderId="0" xfId="67" applyFont="1" applyFill="1" applyAlignment="1">
      <alignment vertical="top"/>
    </xf>
    <xf numFmtId="9" fontId="69" fillId="2" borderId="0" xfId="9" applyFont="1" applyFill="1" applyAlignment="1">
      <alignment horizontal="right" vertical="center"/>
    </xf>
    <xf numFmtId="169" fontId="27" fillId="2" borderId="0" xfId="67" applyNumberFormat="1" applyFont="1" applyFill="1" applyAlignment="1">
      <alignment vertical="center"/>
    </xf>
    <xf numFmtId="168" fontId="27" fillId="2" borderId="0" xfId="67" applyNumberFormat="1" applyFont="1" applyFill="1" applyAlignment="1">
      <alignment vertical="center"/>
    </xf>
    <xf numFmtId="1" fontId="1" fillId="0" borderId="0" xfId="67" applyNumberFormat="1" applyFont="1" applyAlignment="1">
      <alignment horizontal="right" vertical="center" indent="1"/>
    </xf>
    <xf numFmtId="9" fontId="70" fillId="2" borderId="0" xfId="9" applyFont="1" applyFill="1" applyAlignment="1">
      <alignment horizontal="right" vertical="center"/>
    </xf>
    <xf numFmtId="168" fontId="23" fillId="2" borderId="0" xfId="67" applyNumberFormat="1" applyFont="1" applyFill="1" applyAlignment="1">
      <alignment vertical="center"/>
    </xf>
    <xf numFmtId="9" fontId="70" fillId="2" borderId="0" xfId="9" applyFont="1" applyFill="1" applyAlignment="1">
      <alignment vertical="center"/>
    </xf>
    <xf numFmtId="9" fontId="69" fillId="2" borderId="0" xfId="9" applyFont="1" applyFill="1" applyAlignment="1">
      <alignment vertical="center"/>
    </xf>
    <xf numFmtId="3" fontId="23" fillId="2" borderId="0" xfId="8" applyNumberFormat="1" applyFont="1" applyFill="1" applyAlignment="1">
      <alignment vertical="center"/>
    </xf>
    <xf numFmtId="168" fontId="70" fillId="2" borderId="0" xfId="9" applyNumberFormat="1" applyFont="1" applyFill="1" applyAlignment="1">
      <alignment vertical="center"/>
    </xf>
    <xf numFmtId="1" fontId="23" fillId="2" borderId="0" xfId="67" applyNumberFormat="1" applyFont="1" applyFill="1" applyAlignment="1">
      <alignment vertical="center"/>
    </xf>
    <xf numFmtId="1" fontId="23" fillId="5" borderId="0" xfId="7" applyNumberFormat="1" applyFont="1" applyFill="1" applyAlignment="1">
      <alignment vertical="center"/>
    </xf>
    <xf numFmtId="3" fontId="27" fillId="2" borderId="0" xfId="67" applyNumberFormat="1" applyFont="1" applyFill="1" applyAlignment="1">
      <alignment vertical="center"/>
    </xf>
    <xf numFmtId="3" fontId="23" fillId="2" borderId="0" xfId="67" applyNumberFormat="1" applyFont="1" applyFill="1" applyAlignment="1">
      <alignment vertical="center"/>
    </xf>
    <xf numFmtId="0" fontId="23" fillId="2" borderId="0" xfId="67" applyFont="1" applyFill="1" applyAlignment="1">
      <alignment vertical="center"/>
    </xf>
    <xf numFmtId="0" fontId="17" fillId="0" borderId="0" xfId="67" applyFont="1" applyAlignment="1">
      <alignment horizontal="right" vertical="center" indent="1"/>
    </xf>
    <xf numFmtId="0" fontId="1" fillId="0" borderId="0" xfId="67" applyFont="1" applyAlignment="1">
      <alignment horizontal="right" vertical="center" indent="1"/>
    </xf>
    <xf numFmtId="0" fontId="27" fillId="2" borderId="0" xfId="67" applyFont="1" applyFill="1" applyAlignment="1">
      <alignment horizontal="right"/>
    </xf>
    <xf numFmtId="0" fontId="23" fillId="2" borderId="0" xfId="67" applyFont="1" applyFill="1"/>
    <xf numFmtId="169" fontId="70" fillId="2" borderId="0" xfId="9" applyNumberFormat="1" applyFont="1" applyFill="1" applyAlignment="1">
      <alignment vertical="center"/>
    </xf>
    <xf numFmtId="9" fontId="69" fillId="3" borderId="0" xfId="9" applyFont="1" applyFill="1" applyAlignment="1">
      <alignment vertical="center"/>
    </xf>
    <xf numFmtId="0" fontId="17" fillId="0" borderId="0" xfId="67" applyFont="1" applyAlignment="1">
      <alignment horizontal="center" vertical="center"/>
    </xf>
    <xf numFmtId="9" fontId="70" fillId="3" borderId="0" xfId="9" applyFont="1" applyFill="1" applyAlignment="1">
      <alignment vertical="center"/>
    </xf>
    <xf numFmtId="0" fontId="1" fillId="0" borderId="0" xfId="67" applyFont="1" applyAlignment="1">
      <alignment horizontal="right" indent="1"/>
    </xf>
    <xf numFmtId="0" fontId="36" fillId="0" borderId="0" xfId="67" applyFont="1"/>
    <xf numFmtId="0" fontId="36" fillId="0" borderId="0" xfId="67" applyFont="1" applyAlignment="1">
      <alignment horizontal="right" vertical="center" indent="1"/>
    </xf>
    <xf numFmtId="0" fontId="35" fillId="0" borderId="0" xfId="67" applyFont="1" applyAlignment="1">
      <alignment horizontal="right" vertical="center" indent="1"/>
    </xf>
    <xf numFmtId="9" fontId="70" fillId="3" borderId="0" xfId="67" applyNumberFormat="1" applyFont="1" applyFill="1" applyAlignment="1">
      <alignment horizontal="right" vertical="center"/>
    </xf>
    <xf numFmtId="0" fontId="23" fillId="3" borderId="0" xfId="67" applyFont="1" applyFill="1" applyAlignment="1">
      <alignment horizontal="right" vertical="center"/>
    </xf>
    <xf numFmtId="10" fontId="35" fillId="0" borderId="0" xfId="67" applyNumberFormat="1" applyFont="1"/>
    <xf numFmtId="0" fontId="70" fillId="0" borderId="0" xfId="67" applyFont="1" applyAlignment="1">
      <alignment horizontal="center" vertical="top"/>
    </xf>
    <xf numFmtId="0" fontId="27" fillId="3" borderId="0" xfId="67" applyFont="1" applyFill="1" applyAlignment="1">
      <alignment horizontal="right" vertical="center"/>
    </xf>
    <xf numFmtId="0" fontId="1" fillId="2" borderId="0" xfId="67" applyFont="1" applyFill="1"/>
    <xf numFmtId="0" fontId="25" fillId="2" borderId="0" xfId="67" applyFont="1" applyFill="1" applyAlignment="1">
      <alignment horizontal="center" vertical="top"/>
    </xf>
    <xf numFmtId="0" fontId="25" fillId="2" borderId="0" xfId="67" applyFont="1" applyFill="1" applyAlignment="1">
      <alignment horizontal="left" vertical="top"/>
    </xf>
    <xf numFmtId="0" fontId="25" fillId="3" borderId="0" xfId="67" applyFont="1" applyFill="1" applyAlignment="1">
      <alignment horizontal="center" vertical="center"/>
    </xf>
    <xf numFmtId="0" fontId="37" fillId="0" borderId="0" xfId="67" applyFont="1" applyAlignment="1">
      <alignment horizontal="center" vertical="center"/>
    </xf>
    <xf numFmtId="169" fontId="20" fillId="0" borderId="0" xfId="27" applyNumberFormat="1" applyFont="1" applyAlignment="1">
      <alignment vertical="center"/>
    </xf>
    <xf numFmtId="0" fontId="6" fillId="0" borderId="0" xfId="27" applyFont="1" applyAlignment="1">
      <alignment horizontal="left" vertical="center" wrapText="1" indent="1" readingOrder="1"/>
    </xf>
    <xf numFmtId="169" fontId="17" fillId="0" borderId="0" xfId="27" applyNumberFormat="1" applyFont="1" applyAlignment="1">
      <alignment horizontal="right" vertical="center" indent="1"/>
    </xf>
    <xf numFmtId="0" fontId="29" fillId="0" borderId="0" xfId="27" applyFont="1" applyAlignment="1">
      <alignment wrapText="1" readingOrder="1"/>
    </xf>
    <xf numFmtId="169" fontId="1" fillId="0" borderId="0" xfId="27" applyNumberFormat="1" applyFont="1" applyAlignment="1">
      <alignment horizontal="right" vertical="center" indent="1"/>
    </xf>
    <xf numFmtId="3" fontId="1" fillId="0" borderId="0" xfId="0" applyNumberFormat="1" applyFont="1" applyAlignment="1">
      <alignment vertical="top" wrapText="1"/>
    </xf>
    <xf numFmtId="3" fontId="17" fillId="0" borderId="0" xfId="0" applyNumberFormat="1" applyFont="1" applyAlignment="1">
      <alignment vertical="top" wrapText="1"/>
    </xf>
    <xf numFmtId="3" fontId="1" fillId="0" borderId="0" xfId="0" applyNumberFormat="1" applyFont="1" applyAlignment="1">
      <alignment vertical="top"/>
    </xf>
    <xf numFmtId="3" fontId="6" fillId="2" borderId="0" xfId="5" applyNumberFormat="1" applyFont="1" applyFill="1" applyAlignment="1" applyProtection="1">
      <alignment horizontal="right" vertical="center"/>
      <protection locked="0"/>
    </xf>
    <xf numFmtId="169" fontId="6" fillId="2" borderId="0" xfId="5" applyNumberFormat="1" applyFont="1" applyFill="1" applyAlignment="1">
      <alignment horizontal="right" vertical="center"/>
    </xf>
    <xf numFmtId="3" fontId="6" fillId="2" borderId="0" xfId="0" applyNumberFormat="1" applyFont="1" applyFill="1" applyAlignment="1">
      <alignment horizontal="right" vertical="center"/>
    </xf>
    <xf numFmtId="3" fontId="6" fillId="2" borderId="0" xfId="5" applyNumberFormat="1" applyFont="1" applyFill="1" applyAlignment="1" applyProtection="1">
      <alignment horizontal="right"/>
      <protection locked="0"/>
    </xf>
    <xf numFmtId="3" fontId="10" fillId="2" borderId="0" xfId="5" applyNumberFormat="1" applyFont="1" applyFill="1" applyAlignment="1">
      <alignment horizontal="right"/>
    </xf>
    <xf numFmtId="0" fontId="28" fillId="2" borderId="0" xfId="5" applyFont="1" applyFill="1" applyAlignment="1">
      <alignment horizontal="left" vertical="top" wrapText="1"/>
    </xf>
    <xf numFmtId="0" fontId="28" fillId="2" borderId="0" xfId="5" applyFont="1" applyFill="1" applyAlignment="1">
      <alignment horizontal="left" vertical="top"/>
    </xf>
    <xf numFmtId="0" fontId="28" fillId="6" borderId="0" xfId="5" applyFont="1" applyFill="1" applyAlignment="1" applyProtection="1">
      <alignment vertical="center"/>
      <protection locked="0"/>
    </xf>
    <xf numFmtId="168" fontId="6" fillId="2" borderId="0" xfId="5" applyNumberFormat="1" applyFont="1" applyFill="1" applyAlignment="1" applyProtection="1">
      <alignment horizontal="right"/>
      <protection locked="0"/>
    </xf>
    <xf numFmtId="0" fontId="6" fillId="2" borderId="0" xfId="5" quotePrefix="1" applyFont="1" applyFill="1" applyAlignment="1">
      <alignment horizontal="left" indent="1"/>
    </xf>
    <xf numFmtId="0" fontId="52" fillId="2" borderId="0" xfId="5" applyFont="1" applyFill="1" applyAlignment="1"/>
    <xf numFmtId="0" fontId="6" fillId="2" borderId="0" xfId="5" applyFont="1" applyFill="1" applyAlignment="1"/>
    <xf numFmtId="3" fontId="17" fillId="2" borderId="0" xfId="0" applyNumberFormat="1" applyFont="1" applyFill="1" applyAlignment="1">
      <alignment horizontal="right" vertical="center"/>
    </xf>
    <xf numFmtId="0" fontId="9" fillId="2" borderId="0" xfId="0" applyFont="1" applyFill="1" applyAlignment="1">
      <alignment horizontal="left" vertical="center" readingOrder="1"/>
    </xf>
    <xf numFmtId="3" fontId="1" fillId="0" borderId="0" xfId="0" applyNumberFormat="1" applyFont="1" applyAlignment="1">
      <alignment horizontal="right" vertical="center"/>
    </xf>
    <xf numFmtId="0" fontId="6" fillId="2" borderId="0" xfId="0" applyFont="1" applyFill="1" applyAlignment="1">
      <alignment horizontal="left" vertical="center" readingOrder="1"/>
    </xf>
    <xf numFmtId="0" fontId="9" fillId="2" borderId="0" xfId="0" applyFont="1" applyFill="1" applyAlignment="1" applyProtection="1">
      <alignment horizontal="left" vertical="center" readingOrder="1"/>
      <protection locked="0"/>
    </xf>
    <xf numFmtId="0" fontId="6" fillId="2" borderId="0" xfId="0" applyFont="1" applyFill="1" applyAlignment="1" applyProtection="1">
      <alignment horizontal="left" vertical="center" indent="1" readingOrder="1"/>
      <protection locked="0"/>
    </xf>
    <xf numFmtId="0" fontId="54" fillId="0" borderId="0" xfId="0" applyFont="1"/>
    <xf numFmtId="3" fontId="9" fillId="0" borderId="0" xfId="95" applyNumberFormat="1" applyFont="1"/>
    <xf numFmtId="3" fontId="6" fillId="0" borderId="0" xfId="5" applyNumberFormat="1" applyFont="1" applyAlignment="1" applyProtection="1">
      <alignment horizontal="right"/>
      <protection locked="0"/>
    </xf>
    <xf numFmtId="171" fontId="6" fillId="0" borderId="0" xfId="5" applyNumberFormat="1" applyFont="1" applyAlignment="1" applyProtection="1">
      <alignment horizontal="right"/>
      <protection locked="0"/>
    </xf>
    <xf numFmtId="3" fontId="6" fillId="0" borderId="0" xfId="38" applyNumberFormat="1" applyFont="1" applyAlignment="1" applyProtection="1">
      <alignment horizontal="right" wrapText="1"/>
      <protection locked="0"/>
    </xf>
    <xf numFmtId="3" fontId="9" fillId="0" borderId="0" xfId="5" applyNumberFormat="1" applyFont="1" applyAlignment="1" applyProtection="1">
      <alignment horizontal="right"/>
      <protection locked="0"/>
    </xf>
    <xf numFmtId="3" fontId="83" fillId="0" borderId="0" xfId="5" applyNumberFormat="1" applyFont="1" applyAlignment="1" applyProtection="1">
      <alignment horizontal="right"/>
      <protection locked="0"/>
    </xf>
    <xf numFmtId="3" fontId="9" fillId="0" borderId="0" xfId="38" applyNumberFormat="1" applyFont="1" applyAlignment="1" applyProtection="1">
      <alignment horizontal="left"/>
      <protection locked="0"/>
    </xf>
    <xf numFmtId="3" fontId="6" fillId="0" borderId="0" xfId="38" applyNumberFormat="1" applyFont="1" applyAlignment="1" applyProtection="1">
      <alignment horizontal="left" wrapText="1"/>
      <protection locked="0"/>
    </xf>
    <xf numFmtId="168" fontId="6" fillId="0" borderId="0" xfId="38" applyNumberFormat="1" applyFont="1" applyAlignment="1" applyProtection="1">
      <alignment horizontal="left" wrapText="1"/>
      <protection locked="0"/>
    </xf>
    <xf numFmtId="3" fontId="9" fillId="0" borderId="0" xfId="38" applyNumberFormat="1" applyFont="1" applyAlignment="1" applyProtection="1">
      <alignment horizontal="left" wrapText="1"/>
      <protection locked="0"/>
    </xf>
    <xf numFmtId="169" fontId="6" fillId="0" borderId="0" xfId="95" applyNumberFormat="1" applyFont="1" applyAlignment="1">
      <alignment horizontal="right" vertical="center"/>
    </xf>
    <xf numFmtId="0" fontId="1" fillId="0" borderId="0" xfId="95" applyFont="1" applyAlignment="1">
      <alignment vertical="center"/>
    </xf>
    <xf numFmtId="1" fontId="6" fillId="0" borderId="0" xfId="95" applyNumberFormat="1" applyFont="1"/>
    <xf numFmtId="0" fontId="11" fillId="0" borderId="0" xfId="61" applyFont="1"/>
    <xf numFmtId="0" fontId="17" fillId="0" borderId="0" xfId="61" applyFont="1"/>
    <xf numFmtId="0" fontId="51" fillId="0" borderId="0" xfId="61" applyFont="1"/>
    <xf numFmtId="0" fontId="76" fillId="0" borderId="0" xfId="0" applyFont="1"/>
    <xf numFmtId="0" fontId="76" fillId="2" borderId="0" xfId="0" applyFont="1" applyFill="1"/>
    <xf numFmtId="0" fontId="23" fillId="0" borderId="0" xfId="61" applyFont="1"/>
    <xf numFmtId="0" fontId="6" fillId="0" borderId="0" xfId="61" applyFont="1"/>
    <xf numFmtId="2" fontId="48" fillId="0" borderId="0" xfId="61" applyNumberFormat="1" applyFont="1" applyAlignment="1">
      <alignment horizontal="center" wrapText="1" readingOrder="1"/>
    </xf>
    <xf numFmtId="2" fontId="29" fillId="0" borderId="0" xfId="61" applyNumberFormat="1" applyFont="1" applyAlignment="1">
      <alignment horizontal="center" wrapText="1" readingOrder="1"/>
    </xf>
    <xf numFmtId="0" fontId="29" fillId="0" borderId="0" xfId="61" applyFont="1" applyAlignment="1">
      <alignment horizontal="left" vertical="center" wrapText="1" indent="1" readingOrder="1"/>
    </xf>
    <xf numFmtId="169" fontId="6" fillId="0" borderId="0" xfId="61" applyNumberFormat="1" applyFont="1" applyAlignment="1">
      <alignment horizontal="center"/>
    </xf>
    <xf numFmtId="0" fontId="39" fillId="2" borderId="0" xfId="61" applyFont="1" applyFill="1"/>
    <xf numFmtId="3" fontId="1" fillId="2" borderId="0" xfId="67" applyNumberFormat="1" applyFont="1" applyFill="1"/>
    <xf numFmtId="0" fontId="17" fillId="2" borderId="0" xfId="67" applyFont="1" applyFill="1" applyAlignment="1">
      <alignment horizontal="left" indent="1"/>
    </xf>
    <xf numFmtId="1" fontId="6" fillId="0" borderId="0" xfId="67" applyNumberFormat="1" applyFont="1" applyAlignment="1">
      <alignment horizontal="right" vertical="center" indent="1"/>
    </xf>
    <xf numFmtId="0" fontId="6" fillId="2" borderId="0" xfId="12" applyFont="1" applyFill="1" applyAlignment="1">
      <alignment horizontal="right" vertical="center"/>
    </xf>
    <xf numFmtId="0" fontId="6" fillId="0" borderId="0" xfId="4" applyFont="1" applyAlignment="1">
      <alignment horizontal="right"/>
    </xf>
    <xf numFmtId="0" fontId="11" fillId="0" borderId="0" xfId="4" applyFont="1"/>
    <xf numFmtId="0" fontId="16" fillId="0" borderId="0" xfId="4" applyFont="1" applyAlignment="1">
      <alignment vertical="top"/>
    </xf>
    <xf numFmtId="0" fontId="17" fillId="0" borderId="0" xfId="4" applyFont="1" applyAlignment="1">
      <alignment horizontal="left" vertical="center" indent="1"/>
    </xf>
    <xf numFmtId="0" fontId="80" fillId="0" borderId="0" xfId="5" applyFont="1" applyAlignment="1"/>
    <xf numFmtId="0" fontId="81" fillId="0" borderId="0" xfId="5" applyFont="1" applyAlignment="1"/>
    <xf numFmtId="0" fontId="1" fillId="0" borderId="0" xfId="4" applyFont="1" applyAlignment="1">
      <alignment horizontal="left" indent="1"/>
    </xf>
    <xf numFmtId="0" fontId="11" fillId="0" borderId="0" xfId="4" applyFont="1" applyAlignment="1">
      <alignment horizontal="left" indent="1"/>
    </xf>
    <xf numFmtId="3" fontId="1" fillId="0" borderId="0" xfId="4" applyNumberFormat="1" applyFont="1"/>
    <xf numFmtId="0" fontId="1" fillId="0" borderId="0" xfId="4" applyFont="1" applyAlignment="1">
      <alignment horizontal="left" vertical="center" indent="1"/>
    </xf>
    <xf numFmtId="0" fontId="11" fillId="0" borderId="0" xfId="4" applyFont="1" applyAlignment="1">
      <alignment horizontal="left" vertical="center" indent="1"/>
    </xf>
    <xf numFmtId="0" fontId="11" fillId="0" borderId="0" xfId="4" applyFont="1" applyAlignment="1">
      <alignment vertical="top"/>
    </xf>
    <xf numFmtId="0" fontId="30" fillId="0" borderId="0" xfId="4" applyFont="1" applyAlignment="1">
      <alignment vertical="center"/>
    </xf>
    <xf numFmtId="169" fontId="28" fillId="0" borderId="0" xfId="4" applyNumberFormat="1" applyFont="1" applyAlignment="1">
      <alignment horizontal="right" vertical="center"/>
    </xf>
    <xf numFmtId="0" fontId="59" fillId="0" borderId="0" xfId="4" applyFont="1" applyAlignment="1">
      <alignment vertical="center"/>
    </xf>
    <xf numFmtId="0" fontId="6" fillId="0" borderId="0" xfId="4" applyFont="1" applyAlignment="1">
      <alignment horizontal="right" vertical="center"/>
    </xf>
    <xf numFmtId="0" fontId="30" fillId="0" borderId="0" xfId="4" applyFont="1" applyAlignment="1">
      <alignment horizontal="left" vertical="center"/>
    </xf>
    <xf numFmtId="0" fontId="6" fillId="0" borderId="0" xfId="4" applyFont="1" applyAlignment="1">
      <alignment horizontal="left"/>
    </xf>
    <xf numFmtId="0" fontId="6" fillId="0" borderId="0" xfId="4" applyFont="1" applyAlignment="1">
      <alignment vertical="center"/>
    </xf>
    <xf numFmtId="0" fontId="9" fillId="0" borderId="0" xfId="4" applyFont="1" applyAlignment="1">
      <alignment vertical="center"/>
    </xf>
    <xf numFmtId="0" fontId="50" fillId="0" borderId="0" xfId="67" applyFont="1" applyAlignment="1">
      <alignment horizontal="right" vertical="center" indent="1"/>
    </xf>
    <xf numFmtId="0" fontId="50" fillId="0" borderId="0" xfId="67" applyFont="1" applyAlignment="1">
      <alignment horizontal="left" indent="1"/>
    </xf>
    <xf numFmtId="1" fontId="11" fillId="0" borderId="0" xfId="67" applyNumberFormat="1" applyFont="1" applyAlignment="1">
      <alignment horizontal="right" vertical="center" indent="1"/>
    </xf>
    <xf numFmtId="0" fontId="11" fillId="0" borderId="0" xfId="67" applyFont="1" applyAlignment="1">
      <alignment horizontal="left"/>
    </xf>
    <xf numFmtId="1" fontId="50" fillId="0" borderId="0" xfId="67" applyNumberFormat="1" applyFont="1" applyAlignment="1">
      <alignment horizontal="right" vertical="center" indent="1"/>
    </xf>
    <xf numFmtId="0" fontId="50" fillId="0" borderId="0" xfId="67" applyFont="1" applyAlignment="1">
      <alignment horizontal="left"/>
    </xf>
    <xf numFmtId="0" fontId="50" fillId="0" borderId="0" xfId="67" applyFont="1" applyAlignment="1">
      <alignment horizontal="center"/>
    </xf>
    <xf numFmtId="0" fontId="50" fillId="0" borderId="0" xfId="67" applyFont="1"/>
    <xf numFmtId="3" fontId="11" fillId="0" borderId="0" xfId="67" applyNumberFormat="1" applyFont="1"/>
    <xf numFmtId="0" fontId="11" fillId="0" borderId="0" xfId="67" applyFont="1"/>
    <xf numFmtId="0" fontId="6" fillId="2" borderId="4" xfId="12" applyFont="1" applyFill="1" applyBorder="1" applyAlignment="1">
      <alignment horizontal="right" vertical="center"/>
    </xf>
    <xf numFmtId="0" fontId="1" fillId="2" borderId="0" xfId="12" applyFont="1" applyFill="1" applyAlignment="1">
      <alignment horizontal="right" vertical="center"/>
    </xf>
    <xf numFmtId="0" fontId="1" fillId="2" borderId="0" xfId="12" applyFont="1" applyFill="1" applyAlignment="1">
      <alignment horizontal="left" vertical="center"/>
    </xf>
    <xf numFmtId="3" fontId="9" fillId="0" borderId="0" xfId="90" applyNumberFormat="1" applyFont="1" applyAlignment="1" applyProtection="1">
      <alignment horizontal="left" vertical="center"/>
      <protection hidden="1"/>
    </xf>
    <xf numFmtId="3" fontId="6" fillId="0" borderId="0" xfId="90" applyNumberFormat="1" applyFont="1" applyAlignment="1" applyProtection="1">
      <alignment horizontal="right" vertical="center"/>
      <protection hidden="1"/>
    </xf>
    <xf numFmtId="0" fontId="6" fillId="0" borderId="0" xfId="90" applyFont="1" applyAlignment="1">
      <alignment vertical="center"/>
    </xf>
    <xf numFmtId="3" fontId="9" fillId="0" borderId="0" xfId="90" applyNumberFormat="1" applyFont="1" applyAlignment="1" applyProtection="1">
      <alignment horizontal="right" vertical="center"/>
      <protection hidden="1"/>
    </xf>
    <xf numFmtId="3" fontId="6" fillId="0" borderId="0" xfId="90" applyNumberFormat="1" applyFont="1" applyAlignment="1" applyProtection="1">
      <alignment vertical="center"/>
      <protection hidden="1"/>
    </xf>
    <xf numFmtId="168" fontId="6" fillId="0" borderId="0" xfId="90" applyNumberFormat="1" applyFont="1" applyAlignment="1" applyProtection="1">
      <alignment horizontal="right" vertical="center"/>
      <protection hidden="1"/>
    </xf>
    <xf numFmtId="0" fontId="9" fillId="0" borderId="0" xfId="90" applyFont="1" applyAlignment="1" applyProtection="1">
      <alignment horizontal="right" vertical="center" wrapText="1"/>
      <protection hidden="1"/>
    </xf>
    <xf numFmtId="169" fontId="6" fillId="0" borderId="0" xfId="90" applyNumberFormat="1" applyFont="1" applyAlignment="1" applyProtection="1">
      <alignment horizontal="right" vertical="center" wrapText="1"/>
      <protection hidden="1"/>
    </xf>
    <xf numFmtId="0" fontId="6" fillId="0" borderId="0" xfId="90" applyFont="1" applyAlignment="1" applyProtection="1">
      <alignment horizontal="left" vertical="center" wrapText="1"/>
      <protection hidden="1"/>
    </xf>
    <xf numFmtId="2" fontId="9" fillId="0" borderId="0" xfId="90" applyNumberFormat="1" applyFont="1" applyAlignment="1" applyProtection="1">
      <alignment horizontal="right" vertical="center" wrapText="1"/>
      <protection hidden="1"/>
    </xf>
    <xf numFmtId="3" fontId="6" fillId="0" borderId="0" xfId="90" applyNumberFormat="1" applyFont="1" applyAlignment="1" applyProtection="1">
      <alignment horizontal="right" vertical="center" wrapText="1"/>
      <protection hidden="1"/>
    </xf>
    <xf numFmtId="0" fontId="6" fillId="0" borderId="0" xfId="72" applyFont="1" applyAlignment="1">
      <alignment horizontal="left" vertical="center" wrapText="1" readingOrder="1"/>
    </xf>
    <xf numFmtId="0" fontId="9" fillId="0" borderId="0" xfId="72" applyFont="1" applyAlignment="1">
      <alignment vertical="center" wrapText="1" readingOrder="1"/>
    </xf>
    <xf numFmtId="0" fontId="88" fillId="0" borderId="0" xfId="1" applyFont="1"/>
    <xf numFmtId="3" fontId="6" fillId="0" borderId="0" xfId="5" applyNumberFormat="1" applyFont="1" applyAlignment="1" applyProtection="1">
      <alignment horizontal="left"/>
      <protection locked="0"/>
    </xf>
    <xf numFmtId="3" fontId="9" fillId="0" borderId="0" xfId="95" applyNumberFormat="1" applyFont="1" applyAlignment="1">
      <alignment horizontal="right"/>
    </xf>
    <xf numFmtId="0" fontId="1" fillId="0" borderId="0" xfId="1" applyFont="1" applyAlignment="1">
      <alignment vertical="center"/>
    </xf>
    <xf numFmtId="0" fontId="0" fillId="0" borderId="0" xfId="1" applyFont="1"/>
    <xf numFmtId="0" fontId="17" fillId="0" borderId="0" xfId="43" applyFont="1" applyAlignment="1">
      <alignment horizontal="center"/>
    </xf>
    <xf numFmtId="0" fontId="17" fillId="0" borderId="0" xfId="43" applyFont="1" applyAlignment="1">
      <alignment horizontal="left" indent="1"/>
    </xf>
    <xf numFmtId="1" fontId="1" fillId="0" borderId="0" xfId="43" applyNumberFormat="1" applyFont="1" applyAlignment="1">
      <alignment horizontal="right" vertical="center" indent="1"/>
    </xf>
    <xf numFmtId="0" fontId="1" fillId="0" borderId="0" xfId="43" applyFont="1" applyAlignment="1">
      <alignment horizontal="right" vertical="center" indent="1"/>
    </xf>
    <xf numFmtId="9" fontId="6" fillId="2" borderId="0" xfId="0" applyNumberFormat="1" applyFont="1" applyFill="1" applyAlignment="1">
      <alignment horizontal="right" vertical="center" wrapText="1" readingOrder="1"/>
    </xf>
    <xf numFmtId="9" fontId="6" fillId="2" borderId="0" xfId="0" applyNumberFormat="1" applyFont="1" applyFill="1" applyAlignment="1" applyProtection="1">
      <alignment horizontal="right" vertical="center" wrapText="1" readingOrder="1"/>
      <protection locked="0"/>
    </xf>
    <xf numFmtId="178" fontId="6" fillId="2" borderId="4" xfId="98" applyNumberFormat="1" applyFont="1" applyFill="1" applyBorder="1" applyAlignment="1">
      <alignment horizontal="right" vertical="center"/>
    </xf>
    <xf numFmtId="169" fontId="42" fillId="2" borderId="0" xfId="5" applyNumberFormat="1" applyFont="1" applyFill="1" applyAlignment="1" applyProtection="1">
      <protection locked="0"/>
    </xf>
    <xf numFmtId="173" fontId="6" fillId="0" borderId="4" xfId="0" applyNumberFormat="1" applyFont="1" applyBorder="1" applyAlignment="1">
      <alignment vertical="center"/>
    </xf>
    <xf numFmtId="173" fontId="6" fillId="0" borderId="4" xfId="0" applyNumberFormat="1" applyFont="1" applyBorder="1" applyAlignment="1" applyProtection="1">
      <alignment vertical="center"/>
      <protection locked="0"/>
    </xf>
    <xf numFmtId="173" fontId="6" fillId="0" borderId="0" xfId="0" applyNumberFormat="1" applyFont="1" applyAlignment="1">
      <alignment vertical="center"/>
    </xf>
    <xf numFmtId="173" fontId="6" fillId="0" borderId="0" xfId="0" applyNumberFormat="1" applyFont="1" applyAlignment="1" applyProtection="1">
      <alignment vertical="center"/>
      <protection locked="0"/>
    </xf>
    <xf numFmtId="173" fontId="6" fillId="2" borderId="0" xfId="0" applyNumberFormat="1" applyFont="1" applyFill="1" applyAlignment="1">
      <alignment vertical="center"/>
    </xf>
    <xf numFmtId="173" fontId="6" fillId="2" borderId="0" xfId="0" applyNumberFormat="1" applyFont="1" applyFill="1" applyAlignment="1" applyProtection="1">
      <alignment vertical="center"/>
      <protection locked="0"/>
    </xf>
    <xf numFmtId="169" fontId="1" fillId="0" borderId="0" xfId="52" applyNumberFormat="1" applyFont="1" applyFill="1" applyAlignment="1">
      <alignment horizontal="center" vertical="center"/>
    </xf>
    <xf numFmtId="174" fontId="1" fillId="0" borderId="0" xfId="52" applyNumberFormat="1" applyFont="1" applyFill="1" applyBorder="1" applyAlignment="1">
      <alignment horizontal="right" vertical="center" indent="1"/>
    </xf>
    <xf numFmtId="169" fontId="1" fillId="0" borderId="0" xfId="52" applyNumberFormat="1" applyFont="1" applyFill="1" applyBorder="1" applyAlignment="1">
      <alignment horizontal="center" vertical="center"/>
    </xf>
    <xf numFmtId="174" fontId="23" fillId="0" borderId="0" xfId="52" applyNumberFormat="1" applyFont="1" applyFill="1" applyBorder="1" applyAlignment="1">
      <alignment horizontal="right" vertical="center" indent="1"/>
    </xf>
    <xf numFmtId="173" fontId="6" fillId="0" borderId="0" xfId="49" applyNumberFormat="1" applyFont="1" applyFill="1" applyBorder="1" applyAlignment="1">
      <alignment horizontal="right" vertical="center"/>
    </xf>
    <xf numFmtId="173" fontId="9" fillId="0" borderId="0" xfId="49" applyNumberFormat="1" applyFont="1" applyFill="1" applyBorder="1" applyAlignment="1">
      <alignment vertical="center"/>
    </xf>
    <xf numFmtId="173" fontId="6" fillId="0" borderId="0" xfId="49" applyNumberFormat="1" applyFont="1" applyFill="1" applyBorder="1" applyAlignment="1">
      <alignment vertical="center"/>
    </xf>
    <xf numFmtId="173" fontId="6" fillId="2" borderId="0" xfId="49" applyNumberFormat="1" applyFont="1" applyFill="1" applyBorder="1" applyAlignment="1">
      <alignment horizontal="right" vertical="center"/>
    </xf>
    <xf numFmtId="173" fontId="6" fillId="2" borderId="0" xfId="49" applyNumberFormat="1" applyFont="1" applyFill="1" applyBorder="1" applyAlignment="1">
      <alignment vertical="center"/>
    </xf>
    <xf numFmtId="173" fontId="9" fillId="2" borderId="0" xfId="49" applyNumberFormat="1" applyFont="1" applyFill="1" applyBorder="1" applyAlignment="1">
      <alignment vertical="center"/>
    </xf>
    <xf numFmtId="178" fontId="6" fillId="2" borderId="0" xfId="98" applyNumberFormat="1" applyFont="1" applyFill="1" applyBorder="1" applyAlignment="1">
      <alignment horizontal="right" vertical="center"/>
    </xf>
    <xf numFmtId="173" fontId="6" fillId="2" borderId="0" xfId="49" applyNumberFormat="1" applyFont="1" applyFill="1" applyBorder="1" applyAlignment="1" applyProtection="1">
      <alignment vertical="center"/>
      <protection locked="0"/>
    </xf>
    <xf numFmtId="173" fontId="9" fillId="2" borderId="0" xfId="49" applyNumberFormat="1" applyFont="1" applyFill="1" applyBorder="1" applyAlignment="1" applyProtection="1">
      <alignment vertical="center"/>
      <protection locked="0"/>
    </xf>
    <xf numFmtId="0" fontId="0" fillId="2" borderId="0" xfId="0" applyFill="1"/>
    <xf numFmtId="0" fontId="12" fillId="2" borderId="0" xfId="72" applyFill="1"/>
    <xf numFmtId="0" fontId="93" fillId="0" borderId="0" xfId="1" applyFont="1"/>
    <xf numFmtId="3" fontId="43" fillId="0" borderId="0" xfId="0" applyNumberFormat="1" applyFont="1"/>
    <xf numFmtId="3" fontId="1" fillId="0" borderId="0" xfId="95" applyNumberFormat="1" applyFont="1" applyAlignment="1">
      <alignment horizontal="left"/>
    </xf>
    <xf numFmtId="3" fontId="50" fillId="0" borderId="0" xfId="95" applyNumberFormat="1" applyFont="1"/>
    <xf numFmtId="0" fontId="0" fillId="0" borderId="0" xfId="0" quotePrefix="1"/>
    <xf numFmtId="3" fontId="9" fillId="0" borderId="0" xfId="34" applyNumberFormat="1" applyFont="1"/>
    <xf numFmtId="0" fontId="96" fillId="0" borderId="0" xfId="0" applyFont="1"/>
    <xf numFmtId="0" fontId="96" fillId="0" borderId="0" xfId="0" applyFont="1" applyAlignment="1">
      <alignment horizontal="left"/>
    </xf>
    <xf numFmtId="0" fontId="97" fillId="0" borderId="0" xfId="0" applyFont="1"/>
    <xf numFmtId="169" fontId="6" fillId="0" borderId="0" xfId="92" applyNumberFormat="1" applyFont="1" applyAlignment="1">
      <alignment vertical="center"/>
    </xf>
    <xf numFmtId="169" fontId="6" fillId="0" borderId="0" xfId="90" applyNumberFormat="1" applyFont="1" applyAlignment="1" applyProtection="1">
      <alignment horizontal="right" vertical="center"/>
      <protection hidden="1"/>
    </xf>
    <xf numFmtId="169" fontId="6" fillId="0" borderId="0" xfId="92" applyNumberFormat="1" applyFont="1" applyAlignment="1">
      <alignment horizontal="right" vertical="center"/>
    </xf>
    <xf numFmtId="9" fontId="14" fillId="0" borderId="0" xfId="3" applyFont="1" applyFill="1" applyBorder="1" applyAlignment="1">
      <alignment vertical="center"/>
    </xf>
    <xf numFmtId="172" fontId="1" fillId="0" borderId="0" xfId="50" applyNumberFormat="1" applyFont="1" applyFill="1" applyBorder="1" applyAlignment="1">
      <alignment horizontal="center" vertical="center"/>
    </xf>
    <xf numFmtId="174" fontId="1" fillId="0" borderId="0" xfId="50" applyNumberFormat="1" applyFont="1" applyFill="1" applyBorder="1" applyAlignment="1">
      <alignment horizontal="right" vertical="center" indent="1"/>
    </xf>
    <xf numFmtId="169" fontId="1" fillId="0" borderId="0" xfId="50" applyNumberFormat="1" applyFont="1" applyFill="1" applyBorder="1" applyAlignment="1">
      <alignment horizontal="center" vertical="center"/>
    </xf>
    <xf numFmtId="9" fontId="49" fillId="0" borderId="0" xfId="3" applyFont="1" applyFill="1" applyBorder="1"/>
    <xf numFmtId="9" fontId="18" fillId="0" borderId="0" xfId="3" applyFont="1" applyFill="1" applyBorder="1" applyAlignment="1">
      <alignment horizontal="center" vertical="center" wrapText="1" readingOrder="1"/>
    </xf>
    <xf numFmtId="9" fontId="18" fillId="0" borderId="0" xfId="3" applyFont="1" applyFill="1" applyBorder="1" applyAlignment="1">
      <alignment vertical="center" readingOrder="1"/>
    </xf>
    <xf numFmtId="0" fontId="6" fillId="0" borderId="0" xfId="4" applyFont="1" applyAlignment="1">
      <alignment vertical="top"/>
    </xf>
    <xf numFmtId="0" fontId="6" fillId="0" borderId="0" xfId="5" applyFont="1">
      <alignment vertical="top"/>
    </xf>
    <xf numFmtId="0" fontId="6" fillId="0" borderId="0" xfId="5" applyFont="1" applyAlignment="1"/>
    <xf numFmtId="2" fontId="33" fillId="0" borderId="0" xfId="5" applyNumberFormat="1" applyFont="1" applyAlignment="1"/>
    <xf numFmtId="0" fontId="6" fillId="0" borderId="0" xfId="5" applyFont="1" applyAlignment="1">
      <alignment horizontal="left" vertical="top" wrapText="1"/>
    </xf>
    <xf numFmtId="0" fontId="33" fillId="0" borderId="0" xfId="5" applyFont="1" applyAlignment="1"/>
    <xf numFmtId="0" fontId="28" fillId="0" borderId="0" xfId="4" applyFont="1" applyAlignment="1">
      <alignment vertical="center"/>
    </xf>
    <xf numFmtId="0" fontId="28" fillId="0" borderId="0" xfId="4" applyFont="1" applyAlignment="1">
      <alignment horizontal="left"/>
    </xf>
    <xf numFmtId="0" fontId="28" fillId="0" borderId="0" xfId="4" applyFont="1" applyAlignment="1">
      <alignment horizontal="left" vertical="center" indent="1"/>
    </xf>
    <xf numFmtId="0" fontId="28" fillId="0" borderId="0" xfId="4" applyFont="1" applyAlignment="1">
      <alignment horizontal="right" vertical="center"/>
    </xf>
    <xf numFmtId="0" fontId="28" fillId="0" borderId="0" xfId="4" applyFont="1" applyAlignment="1">
      <alignment horizontal="left" vertical="center"/>
    </xf>
    <xf numFmtId="169" fontId="6" fillId="0" borderId="0" xfId="90" applyNumberFormat="1" applyFont="1" applyAlignment="1" applyProtection="1">
      <alignment horizontal="right" vertical="center"/>
      <protection locked="0"/>
    </xf>
    <xf numFmtId="3" fontId="6" fillId="0" borderId="0" xfId="72" applyNumberFormat="1" applyFont="1" applyAlignment="1">
      <alignment horizontal="right" vertical="center" wrapText="1" readingOrder="1"/>
    </xf>
    <xf numFmtId="3" fontId="98" fillId="0" borderId="0" xfId="0" applyNumberFormat="1" applyFont="1"/>
    <xf numFmtId="0" fontId="7" fillId="0" borderId="0" xfId="95" applyFont="1" applyAlignment="1">
      <alignment horizontal="center" vertical="center"/>
    </xf>
    <xf numFmtId="3" fontId="4" fillId="0" borderId="0" xfId="0" applyNumberFormat="1" applyFont="1"/>
    <xf numFmtId="0" fontId="101" fillId="0" borderId="0" xfId="0" applyFont="1"/>
    <xf numFmtId="0" fontId="102" fillId="0" borderId="0" xfId="0" applyFont="1"/>
    <xf numFmtId="3" fontId="11" fillId="0" borderId="0" xfId="95" applyNumberFormat="1" applyFont="1"/>
    <xf numFmtId="3" fontId="11" fillId="0" borderId="0" xfId="95" applyNumberFormat="1" applyFont="1" applyAlignment="1">
      <alignment horizontal="left"/>
    </xf>
    <xf numFmtId="3" fontId="1" fillId="0" borderId="0" xfId="95" applyNumberFormat="1" applyFont="1" applyAlignment="1">
      <alignment horizontal="right"/>
    </xf>
    <xf numFmtId="3" fontId="27" fillId="0" borderId="0" xfId="95" applyNumberFormat="1" applyFont="1" applyAlignment="1">
      <alignment horizontal="right"/>
    </xf>
    <xf numFmtId="3" fontId="11" fillId="0" borderId="0" xfId="95" applyNumberFormat="1" applyFont="1" applyAlignment="1">
      <alignment horizontal="right"/>
    </xf>
    <xf numFmtId="168" fontId="1" fillId="0" borderId="0" xfId="95" applyNumberFormat="1" applyFont="1" applyAlignment="1">
      <alignment horizontal="right"/>
    </xf>
    <xf numFmtId="9" fontId="0" fillId="0" borderId="0" xfId="0" applyNumberFormat="1"/>
    <xf numFmtId="168" fontId="11" fillId="0" borderId="0" xfId="95" applyNumberFormat="1" applyFont="1"/>
    <xf numFmtId="3" fontId="92" fillId="0" borderId="0" xfId="0" applyNumberFormat="1" applyFont="1"/>
    <xf numFmtId="0" fontId="77" fillId="0" borderId="0" xfId="0" applyFont="1"/>
    <xf numFmtId="3" fontId="104" fillId="0" borderId="0" xfId="0" applyNumberFormat="1" applyFont="1"/>
    <xf numFmtId="3" fontId="103" fillId="0" borderId="0" xfId="95" applyNumberFormat="1" applyFont="1"/>
    <xf numFmtId="0" fontId="43" fillId="0" borderId="0" xfId="95" applyFont="1"/>
    <xf numFmtId="3" fontId="17" fillId="0" borderId="0" xfId="95" applyNumberFormat="1" applyFont="1" applyAlignment="1">
      <alignment horizontal="right"/>
    </xf>
    <xf numFmtId="3" fontId="105" fillId="0" borderId="0" xfId="95" applyNumberFormat="1" applyFont="1" applyAlignment="1">
      <alignment horizontal="right"/>
    </xf>
    <xf numFmtId="3" fontId="82" fillId="0" borderId="0" xfId="95" applyNumberFormat="1" applyFont="1" applyAlignment="1">
      <alignment horizontal="right"/>
    </xf>
    <xf numFmtId="0" fontId="17" fillId="0" borderId="0" xfId="95" applyFont="1" applyAlignment="1">
      <alignment horizontal="center"/>
    </xf>
    <xf numFmtId="3" fontId="17" fillId="0" borderId="0" xfId="95" applyNumberFormat="1" applyFont="1" applyAlignment="1">
      <alignment horizontal="left"/>
    </xf>
    <xf numFmtId="3" fontId="104" fillId="0" borderId="0" xfId="0" applyNumberFormat="1" applyFont="1" applyAlignment="1">
      <alignment horizontal="center"/>
    </xf>
    <xf numFmtId="0" fontId="1" fillId="0" borderId="0" xfId="34" applyFont="1"/>
    <xf numFmtId="3" fontId="1" fillId="0" borderId="0" xfId="34" applyNumberFormat="1" applyFont="1"/>
    <xf numFmtId="1" fontId="1" fillId="0" borderId="0" xfId="95" applyNumberFormat="1" applyFont="1"/>
    <xf numFmtId="0" fontId="1" fillId="0" borderId="0" xfId="95" applyFont="1" applyAlignment="1">
      <alignment horizontal="left" vertical="center" indent="1"/>
    </xf>
    <xf numFmtId="1" fontId="1" fillId="0" borderId="0" xfId="95" applyNumberFormat="1" applyFont="1" applyAlignment="1">
      <alignment horizontal="right"/>
    </xf>
    <xf numFmtId="1" fontId="17" fillId="0" borderId="0" xfId="95" applyNumberFormat="1" applyFont="1" applyAlignment="1">
      <alignment horizontal="right"/>
    </xf>
    <xf numFmtId="0" fontId="12" fillId="0" borderId="0" xfId="72" applyAlignment="1">
      <alignment vertical="center"/>
    </xf>
    <xf numFmtId="168" fontId="9" fillId="0" borderId="0" xfId="90" applyNumberFormat="1" applyFont="1" applyAlignment="1" applyProtection="1">
      <alignment horizontal="right" vertical="center"/>
      <protection hidden="1"/>
    </xf>
    <xf numFmtId="0" fontId="6" fillId="0" borderId="0" xfId="92" applyFont="1" applyAlignment="1">
      <alignment vertical="center"/>
    </xf>
    <xf numFmtId="0" fontId="3" fillId="0" borderId="0" xfId="72" applyFont="1" applyAlignment="1">
      <alignment vertical="center"/>
    </xf>
    <xf numFmtId="3" fontId="12" fillId="2" borderId="0" xfId="72" applyNumberFormat="1" applyFill="1"/>
    <xf numFmtId="0" fontId="11" fillId="0" borderId="0" xfId="5" applyFont="1">
      <alignment vertical="top"/>
    </xf>
    <xf numFmtId="1" fontId="1" fillId="0" borderId="0" xfId="72" applyNumberFormat="1" applyFont="1" applyAlignment="1">
      <alignment horizontal="right" vertical="center"/>
    </xf>
    <xf numFmtId="1" fontId="17" fillId="0" borderId="0" xfId="72" applyNumberFormat="1" applyFont="1" applyAlignment="1">
      <alignment horizontal="right" vertical="center"/>
    </xf>
    <xf numFmtId="9" fontId="6" fillId="0" borderId="0" xfId="91" applyFont="1" applyFill="1" applyBorder="1" applyAlignment="1" applyProtection="1">
      <alignment horizontal="right" vertical="center"/>
      <protection hidden="1"/>
    </xf>
    <xf numFmtId="168" fontId="6" fillId="0" borderId="0" xfId="5" applyNumberFormat="1" applyFont="1" applyAlignment="1" applyProtection="1">
      <alignment horizontal="right"/>
      <protection locked="0"/>
    </xf>
    <xf numFmtId="168" fontId="6" fillId="0" borderId="0" xfId="95" applyNumberFormat="1" applyFont="1"/>
    <xf numFmtId="0" fontId="1" fillId="0" borderId="0" xfId="95" applyFont="1" applyAlignment="1">
      <alignment vertical="center" wrapText="1"/>
    </xf>
    <xf numFmtId="1" fontId="73" fillId="0" borderId="0" xfId="0" applyNumberFormat="1" applyFont="1"/>
    <xf numFmtId="0" fontId="17" fillId="0" borderId="0" xfId="95" applyFont="1" applyAlignment="1">
      <alignment vertical="center"/>
    </xf>
    <xf numFmtId="3" fontId="6" fillId="0" borderId="0" xfId="67" applyNumberFormat="1" applyFont="1"/>
    <xf numFmtId="1" fontId="1" fillId="0" borderId="0" xfId="67" applyNumberFormat="1" applyFont="1" applyAlignment="1">
      <alignment vertical="center"/>
    </xf>
    <xf numFmtId="169" fontId="45" fillId="0" borderId="0" xfId="27" applyNumberFormat="1" applyFont="1"/>
    <xf numFmtId="168" fontId="1" fillId="0" borderId="0" xfId="85" applyNumberFormat="1" applyFont="1" applyAlignment="1">
      <alignment horizontal="center" vertical="center"/>
    </xf>
    <xf numFmtId="168" fontId="1" fillId="0" borderId="0" xfId="85" applyNumberFormat="1" applyFont="1" applyAlignment="1"/>
    <xf numFmtId="9" fontId="4" fillId="0" borderId="0" xfId="68" applyFont="1" applyAlignment="1"/>
    <xf numFmtId="0" fontId="6" fillId="0" borderId="0" xfId="90" applyFont="1" applyAlignment="1" applyProtection="1">
      <alignment horizontal="right" vertical="center"/>
      <protection hidden="1"/>
    </xf>
    <xf numFmtId="0" fontId="55" fillId="0" borderId="0" xfId="90" applyFont="1" applyAlignment="1" applyProtection="1">
      <alignment vertical="center"/>
      <protection hidden="1"/>
    </xf>
    <xf numFmtId="0" fontId="6" fillId="0" borderId="0" xfId="72" applyFont="1" applyAlignment="1">
      <alignment vertical="center" wrapText="1" readingOrder="1"/>
    </xf>
    <xf numFmtId="0" fontId="39" fillId="0" borderId="0" xfId="90" applyFont="1" applyAlignment="1" applyProtection="1">
      <alignment vertical="center"/>
      <protection hidden="1"/>
    </xf>
    <xf numFmtId="0" fontId="4" fillId="0" borderId="0" xfId="0" applyFont="1" applyAlignment="1">
      <alignment vertical="center"/>
    </xf>
    <xf numFmtId="0" fontId="16" fillId="0" borderId="0" xfId="1" applyFont="1" applyAlignment="1">
      <alignment horizontal="left"/>
    </xf>
    <xf numFmtId="0" fontId="17" fillId="0" borderId="0" xfId="95" applyFont="1" applyAlignment="1">
      <alignment horizontal="right"/>
    </xf>
    <xf numFmtId="3" fontId="108" fillId="0" borderId="0" xfId="0" applyNumberFormat="1" applyFont="1" applyAlignment="1">
      <alignment horizontal="left"/>
    </xf>
    <xf numFmtId="0" fontId="1" fillId="0" borderId="0" xfId="43" applyFont="1" applyAlignment="1">
      <alignment vertical="center"/>
    </xf>
    <xf numFmtId="0" fontId="0" fillId="0" borderId="0" xfId="0" applyAlignment="1">
      <alignment wrapText="1"/>
    </xf>
    <xf numFmtId="0" fontId="1" fillId="2" borderId="0" xfId="0" applyFont="1" applyFill="1" applyProtection="1">
      <protection locked="0"/>
    </xf>
    <xf numFmtId="0" fontId="6" fillId="2" borderId="0" xfId="5" applyFont="1" applyFill="1" applyAlignment="1">
      <alignment horizontal="left" vertical="center" indent="1"/>
    </xf>
    <xf numFmtId="0" fontId="6" fillId="2" borderId="4" xfId="5" applyFont="1" applyFill="1" applyBorder="1" applyAlignment="1">
      <alignment horizontal="left" vertical="center" indent="1"/>
    </xf>
    <xf numFmtId="0" fontId="6" fillId="2" borderId="0" xfId="5" applyFont="1" applyFill="1" applyAlignment="1">
      <alignment horizontal="left" vertical="top" indent="1"/>
    </xf>
    <xf numFmtId="3" fontId="17" fillId="2" borderId="0" xfId="68" applyNumberFormat="1" applyFont="1" applyFill="1" applyAlignment="1" applyProtection="1">
      <alignment horizontal="right"/>
      <protection locked="0"/>
    </xf>
    <xf numFmtId="0" fontId="6" fillId="2" borderId="4" xfId="0" applyFont="1" applyFill="1" applyBorder="1" applyAlignment="1">
      <alignment horizontal="left" vertical="center" wrapText="1" indent="1" readingOrder="1"/>
    </xf>
    <xf numFmtId="3" fontId="6" fillId="2" borderId="0" xfId="0" applyNumberFormat="1" applyFont="1" applyFill="1" applyAlignment="1" applyProtection="1">
      <alignment horizontal="right" wrapText="1"/>
      <protection locked="0"/>
    </xf>
    <xf numFmtId="0" fontId="6" fillId="2" borderId="0" xfId="0" applyFont="1" applyFill="1" applyAlignment="1">
      <alignment horizontal="left" vertical="center" wrapText="1" indent="1" readingOrder="1"/>
    </xf>
    <xf numFmtId="9" fontId="11" fillId="0" borderId="0" xfId="0" applyNumberFormat="1" applyFont="1" applyAlignment="1">
      <alignment horizontal="right" vertical="center" wrapText="1" readingOrder="1"/>
    </xf>
    <xf numFmtId="9" fontId="6" fillId="0" borderId="0" xfId="0" applyNumberFormat="1" applyFont="1" applyAlignment="1">
      <alignment horizontal="right" vertical="center" wrapText="1" readingOrder="1"/>
    </xf>
    <xf numFmtId="0" fontId="6" fillId="0" borderId="0" xfId="0" applyFont="1" applyAlignment="1">
      <alignment horizontal="left" vertical="center" wrapText="1" indent="1" readingOrder="1"/>
    </xf>
    <xf numFmtId="0" fontId="9" fillId="2" borderId="0" xfId="0" applyFont="1" applyFill="1" applyAlignment="1">
      <alignment horizontal="left" vertical="center" wrapText="1" indent="1" readingOrder="1"/>
    </xf>
    <xf numFmtId="0" fontId="50" fillId="2" borderId="0" xfId="0" applyFont="1" applyFill="1"/>
    <xf numFmtId="0" fontId="50" fillId="2" borderId="0" xfId="0" applyFont="1" applyFill="1" applyProtection="1">
      <protection locked="0"/>
    </xf>
    <xf numFmtId="0" fontId="20" fillId="2" borderId="0" xfId="0" applyFont="1" applyFill="1" applyProtection="1">
      <protection locked="0"/>
    </xf>
    <xf numFmtId="0" fontId="6" fillId="2" borderId="0" xfId="5" applyFont="1" applyFill="1" applyAlignment="1">
      <alignment horizontal="left"/>
    </xf>
    <xf numFmtId="0" fontId="6" fillId="2" borderId="0" xfId="5" quotePrefix="1" applyFont="1" applyFill="1" applyAlignment="1">
      <alignment horizontal="left" vertical="top" indent="1"/>
    </xf>
    <xf numFmtId="0" fontId="9" fillId="2" borderId="0" xfId="5" applyFont="1" applyFill="1" applyAlignment="1">
      <alignment horizontal="left" vertical="center" indent="1"/>
    </xf>
    <xf numFmtId="0" fontId="6" fillId="2" borderId="0" xfId="5" applyFont="1" applyFill="1" applyAlignment="1">
      <alignment horizontal="left" vertical="center" wrapText="1" indent="1"/>
    </xf>
    <xf numFmtId="0" fontId="52" fillId="0" borderId="0" xfId="5" applyFont="1" applyAlignment="1" applyProtection="1">
      <alignment horizontal="left" vertical="top" indent="1"/>
      <protection locked="0"/>
    </xf>
    <xf numFmtId="173" fontId="1" fillId="0" borderId="0" xfId="0" applyNumberFormat="1" applyFont="1"/>
    <xf numFmtId="0" fontId="9" fillId="0" borderId="0" xfId="5" applyFont="1" applyAlignment="1">
      <alignment horizontal="left" vertical="center" indent="1"/>
    </xf>
    <xf numFmtId="0" fontId="6" fillId="0" borderId="0" xfId="5" applyFont="1" applyAlignment="1">
      <alignment horizontal="left" vertical="center" indent="1"/>
    </xf>
    <xf numFmtId="0" fontId="9" fillId="2" borderId="0" xfId="5" quotePrefix="1" applyFont="1" applyFill="1" applyAlignment="1">
      <alignment horizontal="left" vertical="center" indent="1"/>
    </xf>
    <xf numFmtId="0" fontId="6" fillId="2" borderId="0" xfId="5" quotePrefix="1" applyFont="1" applyFill="1" applyAlignment="1">
      <alignment horizontal="left" vertical="center" indent="1"/>
    </xf>
    <xf numFmtId="173" fontId="0" fillId="0" borderId="0" xfId="0" applyNumberFormat="1"/>
    <xf numFmtId="0" fontId="6" fillId="2" borderId="4" xfId="5" applyFont="1" applyFill="1" applyBorder="1" applyAlignment="1">
      <alignment horizontal="left"/>
    </xf>
    <xf numFmtId="3" fontId="56" fillId="2" borderId="0" xfId="5" applyNumberFormat="1" applyFont="1" applyFill="1" applyAlignment="1">
      <alignment horizontal="right"/>
    </xf>
    <xf numFmtId="0" fontId="57" fillId="2" borderId="0" xfId="5" applyFont="1" applyFill="1" applyAlignment="1"/>
    <xf numFmtId="168" fontId="6" fillId="2" borderId="0" xfId="5" applyNumberFormat="1" applyFont="1" applyFill="1" applyAlignment="1" applyProtection="1">
      <alignment horizontal="center"/>
      <protection locked="0"/>
    </xf>
    <xf numFmtId="0" fontId="18" fillId="2" borderId="0" xfId="0" applyFont="1" applyFill="1" applyAlignment="1">
      <alignment horizontal="right" wrapText="1"/>
    </xf>
    <xf numFmtId="16" fontId="9" fillId="2" borderId="0" xfId="5" quotePrefix="1" applyNumberFormat="1" applyFont="1" applyFill="1" applyAlignment="1">
      <alignment horizontal="right"/>
    </xf>
    <xf numFmtId="0" fontId="15" fillId="2" borderId="0" xfId="5" applyFont="1" applyFill="1">
      <alignment vertical="top"/>
    </xf>
    <xf numFmtId="173" fontId="6" fillId="2" borderId="0" xfId="49" applyNumberFormat="1" applyFont="1" applyFill="1" applyAlignment="1">
      <alignment horizontal="right"/>
    </xf>
    <xf numFmtId="179" fontId="6" fillId="2" borderId="0" xfId="49" applyNumberFormat="1" applyFont="1" applyFill="1" applyAlignment="1">
      <alignment horizontal="right"/>
    </xf>
    <xf numFmtId="0" fontId="78" fillId="0" borderId="0" xfId="90" applyFont="1" applyAlignment="1" applyProtection="1">
      <alignment vertical="center"/>
      <protection hidden="1"/>
    </xf>
    <xf numFmtId="173" fontId="6" fillId="2" borderId="0" xfId="49" applyNumberFormat="1" applyFont="1" applyFill="1" applyAlignment="1" applyProtection="1">
      <alignment horizontal="right"/>
      <protection locked="0"/>
    </xf>
    <xf numFmtId="3" fontId="54" fillId="0" borderId="0" xfId="68" applyNumberFormat="1" applyFont="1" applyAlignment="1"/>
    <xf numFmtId="3" fontId="37" fillId="0" borderId="0" xfId="38" applyNumberFormat="1" applyFont="1" applyAlignment="1" applyProtection="1">
      <alignment horizontal="left"/>
      <protection locked="0"/>
    </xf>
    <xf numFmtId="3" fontId="35" fillId="0" borderId="0" xfId="38" applyNumberFormat="1" applyFont="1" applyProtection="1">
      <protection locked="0"/>
    </xf>
    <xf numFmtId="3" fontId="35" fillId="0" borderId="0" xfId="95" applyNumberFormat="1" applyFont="1"/>
    <xf numFmtId="0" fontId="37" fillId="0" borderId="0" xfId="95" applyFont="1"/>
    <xf numFmtId="170" fontId="35" fillId="0" borderId="0" xfId="38" applyNumberFormat="1" applyFont="1" applyProtection="1">
      <protection locked="0"/>
    </xf>
    <xf numFmtId="4" fontId="35" fillId="0" borderId="0" xfId="38" applyNumberFormat="1" applyFont="1" applyAlignment="1" applyProtection="1">
      <alignment horizontal="left"/>
      <protection locked="0"/>
    </xf>
    <xf numFmtId="0" fontId="109" fillId="0" borderId="0" xfId="0" applyFont="1"/>
    <xf numFmtId="4" fontId="35" fillId="0" borderId="0" xfId="38" applyNumberFormat="1" applyFont="1" applyProtection="1">
      <protection locked="0"/>
    </xf>
    <xf numFmtId="0" fontId="35" fillId="0" borderId="0" xfId="95" quotePrefix="1" applyFont="1"/>
    <xf numFmtId="3" fontId="35" fillId="0" borderId="0" xfId="38" applyNumberFormat="1" applyFont="1" applyAlignment="1" applyProtection="1">
      <alignment horizontal="left"/>
      <protection locked="0"/>
    </xf>
    <xf numFmtId="168" fontId="35" fillId="0" borderId="0" xfId="38" applyNumberFormat="1" applyFont="1" applyProtection="1">
      <protection locked="0"/>
    </xf>
    <xf numFmtId="170" fontId="35" fillId="0" borderId="0" xfId="95" applyNumberFormat="1" applyFont="1"/>
    <xf numFmtId="0" fontId="110" fillId="0" borderId="0" xfId="95" applyFont="1"/>
    <xf numFmtId="3" fontId="37" fillId="0" borderId="0" xfId="95" applyNumberFormat="1" applyFont="1"/>
    <xf numFmtId="3" fontId="37" fillId="0" borderId="0" xfId="5" applyNumberFormat="1" applyFont="1" applyAlignment="1" applyProtection="1">
      <alignment horizontal="left"/>
      <protection locked="0"/>
    </xf>
    <xf numFmtId="3" fontId="111" fillId="0" borderId="0" xfId="95" applyNumberFormat="1" applyFont="1"/>
    <xf numFmtId="3" fontId="1" fillId="0" borderId="0" xfId="95" applyNumberFormat="1" applyFont="1" applyAlignment="1">
      <alignment horizontal="right" vertical="center"/>
    </xf>
    <xf numFmtId="169" fontId="0" fillId="0" borderId="0" xfId="0" applyNumberFormat="1"/>
    <xf numFmtId="0" fontId="1" fillId="0" borderId="0" xfId="95" applyFont="1" applyAlignment="1">
      <alignment horizontal="left" vertical="center" wrapText="1"/>
    </xf>
    <xf numFmtId="1" fontId="6" fillId="0" borderId="0" xfId="90" applyNumberFormat="1" applyFont="1" applyAlignment="1" applyProtection="1">
      <alignment horizontal="right" vertical="center"/>
      <protection hidden="1"/>
    </xf>
    <xf numFmtId="9" fontId="6" fillId="0" borderId="0" xfId="91" quotePrefix="1" applyFont="1" applyFill="1" applyBorder="1" applyAlignment="1" applyProtection="1">
      <alignment horizontal="right" vertical="center"/>
      <protection hidden="1"/>
    </xf>
    <xf numFmtId="0" fontId="39" fillId="0" borderId="0" xfId="90" applyFont="1" applyAlignment="1" applyProtection="1">
      <alignment horizontal="left" vertical="center" wrapText="1"/>
      <protection hidden="1"/>
    </xf>
    <xf numFmtId="0" fontId="9" fillId="0" borderId="0" xfId="90" applyFont="1" applyAlignment="1" applyProtection="1">
      <alignment vertical="center" wrapText="1"/>
      <protection hidden="1"/>
    </xf>
    <xf numFmtId="9" fontId="9" fillId="0" borderId="0" xfId="93" applyFont="1" applyFill="1" applyBorder="1" applyAlignment="1" applyProtection="1">
      <alignment horizontal="right" vertical="center"/>
      <protection hidden="1"/>
    </xf>
    <xf numFmtId="168" fontId="4" fillId="0" borderId="0" xfId="72" applyNumberFormat="1" applyFont="1" applyAlignment="1">
      <alignment vertical="center"/>
    </xf>
    <xf numFmtId="3" fontId="11" fillId="0" borderId="0" xfId="72" applyNumberFormat="1" applyFont="1" applyAlignment="1">
      <alignment horizontal="right" vertical="center"/>
    </xf>
    <xf numFmtId="0" fontId="6" fillId="0" borderId="0" xfId="72" applyFont="1" applyAlignment="1" applyProtection="1">
      <alignment horizontal="left" vertical="center"/>
      <protection hidden="1"/>
    </xf>
    <xf numFmtId="173" fontId="28" fillId="2" borderId="0" xfId="49" applyNumberFormat="1" applyFont="1" applyFill="1" applyBorder="1" applyAlignment="1" applyProtection="1">
      <alignment vertical="center"/>
      <protection locked="0"/>
    </xf>
    <xf numFmtId="173" fontId="28" fillId="2" borderId="0" xfId="49" applyNumberFormat="1" applyFont="1" applyFill="1" applyBorder="1" applyAlignment="1">
      <alignment vertical="center"/>
    </xf>
    <xf numFmtId="0" fontId="28" fillId="0" borderId="0" xfId="4" applyFont="1"/>
    <xf numFmtId="0" fontId="23" fillId="0" borderId="0" xfId="4" applyFont="1"/>
    <xf numFmtId="3" fontId="28" fillId="0" borderId="0" xfId="4" applyNumberFormat="1" applyFont="1"/>
    <xf numFmtId="0" fontId="112" fillId="0" borderId="0" xfId="4" applyFont="1"/>
    <xf numFmtId="17" fontId="107" fillId="0" borderId="4" xfId="4" quotePrefix="1" applyNumberFormat="1" applyFont="1" applyBorder="1" applyAlignment="1">
      <alignment horizontal="right"/>
    </xf>
    <xf numFmtId="0" fontId="107" fillId="0" borderId="4" xfId="4" applyFont="1" applyBorder="1" applyAlignment="1">
      <alignment horizontal="right"/>
    </xf>
    <xf numFmtId="0" fontId="6" fillId="0" borderId="0" xfId="4" applyFont="1" applyAlignment="1">
      <alignment horizontal="left" vertical="center"/>
    </xf>
    <xf numFmtId="3" fontId="6" fillId="0" borderId="0" xfId="4" applyNumberFormat="1" applyFont="1" applyAlignment="1">
      <alignment vertical="center"/>
    </xf>
    <xf numFmtId="0" fontId="17" fillId="7" borderId="0" xfId="101" applyFont="1" applyFill="1" applyAlignment="1">
      <alignment horizontal="left" vertical="center" wrapText="1"/>
    </xf>
    <xf numFmtId="3" fontId="9" fillId="7" borderId="0" xfId="102" applyNumberFormat="1" applyFont="1" applyFill="1" applyBorder="1" applyAlignment="1">
      <alignment horizontal="right" vertical="center"/>
    </xf>
    <xf numFmtId="0" fontId="6" fillId="0" borderId="0" xfId="4" applyFont="1" applyAlignment="1">
      <alignment horizontal="left" vertical="center" wrapText="1"/>
    </xf>
    <xf numFmtId="3" fontId="6" fillId="0" borderId="0" xfId="4" applyNumberFormat="1" applyFont="1" applyAlignment="1">
      <alignment vertical="center" wrapText="1"/>
    </xf>
    <xf numFmtId="3" fontId="6" fillId="0" borderId="0" xfId="4" applyNumberFormat="1" applyFont="1" applyAlignment="1">
      <alignment horizontal="right" vertical="center" wrapText="1"/>
    </xf>
    <xf numFmtId="0" fontId="50" fillId="0" borderId="0" xfId="4" applyFont="1" applyAlignment="1">
      <alignment vertical="center"/>
    </xf>
    <xf numFmtId="2" fontId="6" fillId="0" borderId="0" xfId="4" applyNumberFormat="1" applyFont="1" applyAlignment="1">
      <alignment horizontal="right" vertical="center"/>
    </xf>
    <xf numFmtId="4" fontId="6" fillId="0" borderId="0" xfId="4" applyNumberFormat="1" applyFont="1" applyAlignment="1">
      <alignment horizontal="right" vertical="center"/>
    </xf>
    <xf numFmtId="2" fontId="6" fillId="0" borderId="0" xfId="4" quotePrefix="1" applyNumberFormat="1" applyFont="1" applyAlignment="1">
      <alignment horizontal="right" vertical="center"/>
    </xf>
    <xf numFmtId="3" fontId="6" fillId="0" borderId="0" xfId="4" applyNumberFormat="1" applyFont="1" applyAlignment="1">
      <alignment horizontal="right" vertical="center"/>
    </xf>
    <xf numFmtId="168" fontId="6" fillId="0" borderId="0" xfId="4" applyNumberFormat="1" applyFont="1" applyAlignment="1">
      <alignment horizontal="right" vertical="center"/>
    </xf>
    <xf numFmtId="169" fontId="6" fillId="0" borderId="0" xfId="4" applyNumberFormat="1" applyFont="1" applyAlignment="1">
      <alignment horizontal="right" vertical="center"/>
    </xf>
    <xf numFmtId="3" fontId="6" fillId="0" borderId="4" xfId="4" applyNumberFormat="1" applyFont="1" applyBorder="1" applyAlignment="1">
      <alignment horizontal="right" vertical="center"/>
    </xf>
    <xf numFmtId="168" fontId="6" fillId="0" borderId="4" xfId="4" applyNumberFormat="1" applyFont="1" applyBorder="1" applyAlignment="1">
      <alignment horizontal="right" vertical="center"/>
    </xf>
    <xf numFmtId="0" fontId="6" fillId="0" borderId="4" xfId="4" applyFont="1" applyBorder="1" applyAlignment="1">
      <alignment horizontal="right" vertical="center"/>
    </xf>
    <xf numFmtId="169" fontId="6" fillId="0" borderId="4" xfId="4" applyNumberFormat="1" applyFont="1" applyBorder="1" applyAlignment="1">
      <alignment horizontal="right" vertical="center"/>
    </xf>
    <xf numFmtId="3" fontId="1" fillId="0" borderId="0" xfId="4" applyNumberFormat="1" applyFont="1" applyAlignment="1">
      <alignment horizontal="right" vertical="center"/>
    </xf>
    <xf numFmtId="3" fontId="1" fillId="0" borderId="0" xfId="4" applyNumberFormat="1" applyFont="1" applyAlignment="1">
      <alignment horizontal="right" vertical="center" wrapText="1"/>
    </xf>
    <xf numFmtId="0" fontId="1" fillId="0" borderId="0" xfId="4" applyFont="1" applyAlignment="1">
      <alignment horizontal="left" vertical="center" wrapText="1"/>
    </xf>
    <xf numFmtId="0" fontId="17" fillId="0" borderId="4" xfId="1" applyFont="1" applyBorder="1"/>
    <xf numFmtId="0" fontId="17" fillId="0" borderId="4" xfId="1" applyFont="1" applyBorder="1" applyAlignment="1">
      <alignment horizontal="right" vertical="center"/>
    </xf>
    <xf numFmtId="0" fontId="17" fillId="0" borderId="4" xfId="1" applyFont="1" applyBorder="1" applyAlignment="1">
      <alignment horizontal="center" vertical="center"/>
    </xf>
    <xf numFmtId="0" fontId="28" fillId="0" borderId="0" xfId="1" applyFont="1" applyAlignment="1">
      <alignment horizontal="left"/>
    </xf>
    <xf numFmtId="0" fontId="17" fillId="0" borderId="4" xfId="1" applyFont="1" applyBorder="1" applyAlignment="1">
      <alignment horizontal="center" vertical="center" wrapText="1"/>
    </xf>
    <xf numFmtId="0" fontId="113" fillId="0" borderId="0" xfId="0" applyFont="1" applyAlignment="1">
      <alignment horizontal="left" vertical="center" wrapText="1"/>
    </xf>
    <xf numFmtId="168" fontId="113" fillId="0" borderId="0" xfId="0" applyNumberFormat="1" applyFont="1" applyAlignment="1">
      <alignment horizontal="center" vertical="center" wrapText="1"/>
    </xf>
    <xf numFmtId="169" fontId="113" fillId="0" borderId="0" xfId="0" applyNumberFormat="1" applyFont="1" applyAlignment="1">
      <alignment horizontal="center" vertical="center" wrapText="1"/>
    </xf>
    <xf numFmtId="0" fontId="1" fillId="0" borderId="0" xfId="1" applyFont="1" applyAlignment="1">
      <alignment horizontal="right" vertical="center"/>
    </xf>
    <xf numFmtId="0" fontId="1" fillId="0" borderId="0" xfId="4" applyFont="1" applyAlignment="1">
      <alignment horizontal="left" vertical="center"/>
    </xf>
    <xf numFmtId="0" fontId="11" fillId="0" borderId="0" xfId="4" applyFont="1" applyAlignment="1">
      <alignment horizontal="right" vertical="center"/>
    </xf>
    <xf numFmtId="0" fontId="107" fillId="0" borderId="4" xfId="4" applyFont="1" applyBorder="1" applyAlignment="1">
      <alignment horizontal="right" vertical="center"/>
    </xf>
    <xf numFmtId="0" fontId="1" fillId="0" borderId="0" xfId="4" applyFont="1" applyAlignment="1">
      <alignment horizontal="right" vertical="center"/>
    </xf>
    <xf numFmtId="0" fontId="1" fillId="0" borderId="4" xfId="4" applyFont="1" applyBorder="1" applyAlignment="1">
      <alignment horizontal="left" vertical="center" wrapText="1"/>
    </xf>
    <xf numFmtId="0" fontId="6" fillId="0" borderId="4" xfId="4" applyFont="1" applyBorder="1" applyAlignment="1">
      <alignment horizontal="right" vertical="center" wrapText="1"/>
    </xf>
    <xf numFmtId="169" fontId="1" fillId="0" borderId="4" xfId="4" applyNumberFormat="1" applyFont="1" applyBorder="1" applyAlignment="1">
      <alignment horizontal="right" vertical="center"/>
    </xf>
    <xf numFmtId="0" fontId="6" fillId="0" borderId="0" xfId="4" applyFont="1" applyAlignment="1">
      <alignment horizontal="right" vertical="center" wrapText="1"/>
    </xf>
    <xf numFmtId="1" fontId="1" fillId="0" borderId="0" xfId="4" applyNumberFormat="1" applyFont="1" applyAlignment="1">
      <alignment horizontal="right" vertical="center"/>
    </xf>
    <xf numFmtId="0" fontId="6" fillId="0" borderId="0" xfId="0" applyFont="1" applyAlignment="1">
      <alignment horizontal="right" vertical="center"/>
    </xf>
    <xf numFmtId="0" fontId="6" fillId="0" borderId="0" xfId="0" applyFont="1" applyAlignment="1">
      <alignment horizontal="right" vertical="center" wrapText="1"/>
    </xf>
    <xf numFmtId="169" fontId="6" fillId="0" borderId="0" xfId="4" applyNumberFormat="1" applyFont="1" applyAlignment="1">
      <alignment horizontal="right" vertical="center" wrapText="1"/>
    </xf>
    <xf numFmtId="169" fontId="6" fillId="0" borderId="0" xfId="5" applyNumberFormat="1" applyFont="1" applyAlignment="1">
      <alignment horizontal="right" vertical="center"/>
    </xf>
    <xf numFmtId="3" fontId="1" fillId="0" borderId="0" xfId="67" applyNumberFormat="1" applyFont="1" applyAlignment="1">
      <alignment horizontal="right" vertical="center"/>
    </xf>
    <xf numFmtId="1" fontId="1" fillId="0" borderId="0" xfId="67" applyNumberFormat="1" applyFont="1" applyAlignment="1">
      <alignment horizontal="right" vertical="center"/>
    </xf>
    <xf numFmtId="0" fontId="107" fillId="0" borderId="4" xfId="67" applyFont="1" applyBorder="1" applyAlignment="1">
      <alignment horizontal="right"/>
    </xf>
    <xf numFmtId="0" fontId="17" fillId="0" borderId="4" xfId="67" applyFont="1" applyBorder="1"/>
    <xf numFmtId="0" fontId="42" fillId="2" borderId="4" xfId="15" applyFont="1" applyFill="1" applyBorder="1" applyAlignment="1"/>
    <xf numFmtId="0" fontId="9" fillId="2" borderId="4" xfId="13" applyFont="1" applyFill="1" applyBorder="1" applyAlignment="1">
      <alignment horizontal="left"/>
    </xf>
    <xf numFmtId="3" fontId="17" fillId="7" borderId="0" xfId="12" applyNumberFormat="1" applyFont="1" applyFill="1" applyAlignment="1">
      <alignment horizontal="right" vertical="center"/>
    </xf>
    <xf numFmtId="3" fontId="17" fillId="7" borderId="4" xfId="12" applyNumberFormat="1" applyFont="1" applyFill="1" applyBorder="1" applyAlignment="1">
      <alignment horizontal="right" vertical="center"/>
    </xf>
    <xf numFmtId="3" fontId="9" fillId="7" borderId="0" xfId="12" applyNumberFormat="1" applyFont="1" applyFill="1" applyAlignment="1">
      <alignment horizontal="right" vertical="center"/>
    </xf>
    <xf numFmtId="3" fontId="9" fillId="7" borderId="4" xfId="12" applyNumberFormat="1" applyFont="1" applyFill="1" applyBorder="1" applyAlignment="1">
      <alignment horizontal="right" vertical="center"/>
    </xf>
    <xf numFmtId="0" fontId="107" fillId="2" borderId="0" xfId="12" applyFont="1" applyFill="1" applyAlignment="1">
      <alignment horizontal="right" vertical="center"/>
    </xf>
    <xf numFmtId="0" fontId="107" fillId="2" borderId="4" xfId="12" quotePrefix="1" applyFont="1" applyFill="1" applyBorder="1" applyAlignment="1">
      <alignment horizontal="right" vertical="center"/>
    </xf>
    <xf numFmtId="0" fontId="9" fillId="0" borderId="4" xfId="90" applyFont="1" applyBorder="1" applyAlignment="1" applyProtection="1">
      <alignment horizontal="left" vertical="center" wrapText="1"/>
      <protection hidden="1"/>
    </xf>
    <xf numFmtId="2" fontId="107" fillId="0" borderId="4" xfId="90" applyNumberFormat="1" applyFont="1" applyBorder="1" applyAlignment="1" applyProtection="1">
      <alignment horizontal="right" vertical="center" wrapText="1"/>
      <protection hidden="1"/>
    </xf>
    <xf numFmtId="3" fontId="9" fillId="7" borderId="0" xfId="90" applyNumberFormat="1" applyFont="1" applyFill="1" applyAlignment="1" applyProtection="1">
      <alignment horizontal="left" vertical="center"/>
      <protection hidden="1"/>
    </xf>
    <xf numFmtId="3" fontId="9" fillId="7" borderId="0" xfId="90" applyNumberFormat="1" applyFont="1" applyFill="1" applyAlignment="1" applyProtection="1">
      <alignment horizontal="right" vertical="center"/>
      <protection hidden="1"/>
    </xf>
    <xf numFmtId="0" fontId="107" fillId="0" borderId="5" xfId="90" applyFont="1" applyBorder="1" applyAlignment="1" applyProtection="1">
      <alignment horizontal="right" vertical="center" wrapText="1"/>
      <protection hidden="1"/>
    </xf>
    <xf numFmtId="0" fontId="107" fillId="0" borderId="6" xfId="90" applyFont="1" applyBorder="1" applyAlignment="1" applyProtection="1">
      <alignment horizontal="right" vertical="center" wrapText="1"/>
      <protection hidden="1"/>
    </xf>
    <xf numFmtId="9" fontId="6" fillId="0" borderId="3" xfId="91" applyFont="1" applyFill="1" applyBorder="1" applyAlignment="1" applyProtection="1">
      <alignment horizontal="right" vertical="center"/>
      <protection hidden="1"/>
    </xf>
    <xf numFmtId="9" fontId="6" fillId="0" borderId="7" xfId="91" applyFont="1" applyFill="1" applyBorder="1" applyAlignment="1" applyProtection="1">
      <alignment horizontal="right" vertical="center"/>
      <protection hidden="1"/>
    </xf>
    <xf numFmtId="9" fontId="9" fillId="7" borderId="3" xfId="93" applyFont="1" applyFill="1" applyBorder="1" applyAlignment="1" applyProtection="1">
      <alignment horizontal="right" vertical="center"/>
      <protection hidden="1"/>
    </xf>
    <xf numFmtId="9" fontId="9" fillId="7" borderId="7" xfId="93" applyFont="1" applyFill="1" applyBorder="1" applyAlignment="1" applyProtection="1">
      <alignment horizontal="right" vertical="center"/>
      <protection hidden="1"/>
    </xf>
    <xf numFmtId="9" fontId="9" fillId="0" borderId="3" xfId="93" applyFont="1" applyFill="1" applyBorder="1" applyAlignment="1" applyProtection="1">
      <alignment horizontal="right" vertical="center"/>
      <protection hidden="1"/>
    </xf>
    <xf numFmtId="9" fontId="9" fillId="0" borderId="7" xfId="93" applyFont="1" applyFill="1" applyBorder="1" applyAlignment="1" applyProtection="1">
      <alignment horizontal="right" vertical="center"/>
      <protection hidden="1"/>
    </xf>
    <xf numFmtId="9" fontId="6" fillId="0" borderId="5" xfId="91" applyFont="1" applyFill="1" applyBorder="1" applyAlignment="1" applyProtection="1">
      <alignment horizontal="right" vertical="center"/>
      <protection hidden="1"/>
    </xf>
    <xf numFmtId="9" fontId="6" fillId="0" borderId="6" xfId="91" applyFont="1" applyFill="1" applyBorder="1" applyAlignment="1" applyProtection="1">
      <alignment horizontal="right" vertical="center"/>
      <protection hidden="1"/>
    </xf>
    <xf numFmtId="9" fontId="6" fillId="0" borderId="7" xfId="91" quotePrefix="1" applyFont="1" applyFill="1" applyBorder="1" applyAlignment="1" applyProtection="1">
      <alignment horizontal="right" vertical="center"/>
      <protection hidden="1"/>
    </xf>
    <xf numFmtId="9" fontId="9" fillId="0" borderId="3" xfId="91" applyFont="1" applyFill="1" applyBorder="1" applyAlignment="1" applyProtection="1">
      <alignment horizontal="right" vertical="center"/>
      <protection hidden="1"/>
    </xf>
    <xf numFmtId="1" fontId="6" fillId="0" borderId="3" xfId="91" applyNumberFormat="1" applyFont="1" applyFill="1" applyBorder="1" applyAlignment="1" applyProtection="1">
      <alignment horizontal="right" vertical="center"/>
      <protection hidden="1"/>
    </xf>
    <xf numFmtId="1" fontId="6" fillId="0" borderId="7" xfId="91" applyNumberFormat="1" applyFont="1" applyFill="1" applyBorder="1" applyAlignment="1" applyProtection="1">
      <alignment horizontal="right" vertical="center"/>
      <protection hidden="1"/>
    </xf>
    <xf numFmtId="9" fontId="6" fillId="0" borderId="5" xfId="91" quotePrefix="1" applyFont="1" applyFill="1" applyBorder="1" applyAlignment="1" applyProtection="1">
      <alignment horizontal="right" vertical="center"/>
      <protection hidden="1"/>
    </xf>
    <xf numFmtId="9" fontId="6" fillId="0" borderId="6" xfId="91" quotePrefix="1" applyFont="1" applyFill="1" applyBorder="1" applyAlignment="1" applyProtection="1">
      <alignment horizontal="right" vertical="center"/>
      <protection hidden="1"/>
    </xf>
    <xf numFmtId="168" fontId="9" fillId="7" borderId="0" xfId="90" applyNumberFormat="1" applyFont="1" applyFill="1" applyAlignment="1" applyProtection="1">
      <alignment horizontal="right" vertical="center"/>
      <protection hidden="1"/>
    </xf>
    <xf numFmtId="9" fontId="9" fillId="7" borderId="5" xfId="93" applyFont="1" applyFill="1" applyBorder="1" applyAlignment="1" applyProtection="1">
      <alignment horizontal="right" vertical="center"/>
      <protection hidden="1"/>
    </xf>
    <xf numFmtId="9" fontId="9" fillId="7" borderId="6" xfId="93" applyFont="1" applyFill="1" applyBorder="1" applyAlignment="1" applyProtection="1">
      <alignment horizontal="right" vertical="center"/>
      <protection hidden="1"/>
    </xf>
    <xf numFmtId="0" fontId="6" fillId="0" borderId="5" xfId="90" applyFont="1" applyBorder="1" applyAlignment="1" applyProtection="1">
      <alignment horizontal="right" vertical="center" wrapText="1"/>
      <protection hidden="1"/>
    </xf>
    <xf numFmtId="0" fontId="6" fillId="0" borderId="6" xfId="90" applyFont="1" applyBorder="1" applyAlignment="1" applyProtection="1">
      <alignment horizontal="right" vertical="center" wrapText="1"/>
      <protection hidden="1"/>
    </xf>
    <xf numFmtId="9" fontId="9" fillId="0" borderId="0" xfId="91" applyFont="1" applyFill="1" applyBorder="1" applyAlignment="1" applyProtection="1">
      <alignment horizontal="right" vertical="center"/>
      <protection hidden="1"/>
    </xf>
    <xf numFmtId="9" fontId="9" fillId="0" borderId="0" xfId="91" quotePrefix="1" applyFont="1" applyFill="1" applyBorder="1" applyAlignment="1" applyProtection="1">
      <alignment horizontal="right" vertical="center"/>
      <protection hidden="1"/>
    </xf>
    <xf numFmtId="0" fontId="107" fillId="0" borderId="4" xfId="90" applyFont="1" applyBorder="1" applyAlignment="1" applyProtection="1">
      <alignment horizontal="right" vertical="center" wrapText="1"/>
      <protection hidden="1"/>
    </xf>
    <xf numFmtId="0" fontId="116" fillId="0" borderId="0" xfId="90" applyFont="1" applyAlignment="1" applyProtection="1">
      <alignment vertical="center"/>
      <protection hidden="1"/>
    </xf>
    <xf numFmtId="9" fontId="6" fillId="0" borderId="0" xfId="93" applyFont="1" applyFill="1" applyBorder="1" applyAlignment="1" applyProtection="1">
      <alignment horizontal="right" vertical="center"/>
      <protection hidden="1"/>
    </xf>
    <xf numFmtId="9" fontId="6" fillId="0" borderId="3" xfId="93" applyFont="1" applyFill="1" applyBorder="1" applyAlignment="1" applyProtection="1">
      <alignment horizontal="right" vertical="center"/>
      <protection hidden="1"/>
    </xf>
    <xf numFmtId="9" fontId="6" fillId="0" borderId="5" xfId="93" applyFont="1" applyFill="1" applyBorder="1" applyAlignment="1" applyProtection="1">
      <alignment horizontal="right" vertical="center"/>
      <protection hidden="1"/>
    </xf>
    <xf numFmtId="9" fontId="6" fillId="0" borderId="6" xfId="93" applyFont="1" applyFill="1" applyBorder="1" applyAlignment="1" applyProtection="1">
      <alignment horizontal="right" vertical="center"/>
      <protection hidden="1"/>
    </xf>
    <xf numFmtId="0" fontId="6" fillId="0" borderId="0" xfId="90" applyFont="1" applyAlignment="1" applyProtection="1">
      <alignment horizontal="right" vertical="center" wrapText="1"/>
      <protection hidden="1"/>
    </xf>
    <xf numFmtId="0" fontId="45" fillId="0" borderId="0" xfId="72" applyFont="1" applyAlignment="1">
      <alignment vertical="center"/>
    </xf>
    <xf numFmtId="3" fontId="6" fillId="0" borderId="3" xfId="90" applyNumberFormat="1" applyFont="1" applyBorder="1" applyAlignment="1" applyProtection="1">
      <alignment horizontal="right" vertical="center"/>
      <protection hidden="1"/>
    </xf>
    <xf numFmtId="3" fontId="6" fillId="0" borderId="7" xfId="90" applyNumberFormat="1" applyFont="1" applyBorder="1" applyAlignment="1" applyProtection="1">
      <alignment horizontal="right" vertical="center"/>
      <protection hidden="1"/>
    </xf>
    <xf numFmtId="3" fontId="9" fillId="7" borderId="3" xfId="90" applyNumberFormat="1" applyFont="1" applyFill="1" applyBorder="1" applyAlignment="1" applyProtection="1">
      <alignment horizontal="right" vertical="center"/>
      <protection hidden="1"/>
    </xf>
    <xf numFmtId="3" fontId="9" fillId="7" borderId="7" xfId="90" applyNumberFormat="1" applyFont="1" applyFill="1" applyBorder="1" applyAlignment="1" applyProtection="1">
      <alignment horizontal="right" vertical="center"/>
      <protection hidden="1"/>
    </xf>
    <xf numFmtId="0" fontId="1" fillId="0" borderId="0" xfId="72" applyFont="1"/>
    <xf numFmtId="3" fontId="1" fillId="7" borderId="0" xfId="95" applyNumberFormat="1" applyFont="1" applyFill="1" applyAlignment="1">
      <alignment horizontal="left"/>
    </xf>
    <xf numFmtId="3" fontId="1" fillId="7" borderId="0" xfId="95" applyNumberFormat="1" applyFont="1" applyFill="1" applyAlignment="1">
      <alignment horizontal="right"/>
    </xf>
    <xf numFmtId="3" fontId="6" fillId="7" borderId="0" xfId="95" applyNumberFormat="1" applyFont="1" applyFill="1" applyAlignment="1">
      <alignment horizontal="left"/>
    </xf>
    <xf numFmtId="0" fontId="1" fillId="7" borderId="0" xfId="95" applyFont="1" applyFill="1"/>
    <xf numFmtId="0" fontId="17" fillId="0" borderId="4" xfId="95" applyFont="1" applyBorder="1" applyAlignment="1">
      <alignment horizontal="left"/>
    </xf>
    <xf numFmtId="0" fontId="17" fillId="0" borderId="4" xfId="95" applyFont="1" applyBorder="1" applyAlignment="1">
      <alignment horizontal="right"/>
    </xf>
    <xf numFmtId="0" fontId="17" fillId="0" borderId="4" xfId="95" applyFont="1" applyBorder="1" applyAlignment="1">
      <alignment horizontal="right" wrapText="1"/>
    </xf>
    <xf numFmtId="0" fontId="1" fillId="0" borderId="4" xfId="95" applyFont="1" applyBorder="1"/>
    <xf numFmtId="3" fontId="1" fillId="0" borderId="4" xfId="95" applyNumberFormat="1" applyFont="1" applyBorder="1"/>
    <xf numFmtId="0" fontId="17" fillId="0" borderId="4" xfId="95" applyFont="1" applyBorder="1"/>
    <xf numFmtId="3" fontId="9" fillId="7" borderId="0" xfId="5" applyNumberFormat="1" applyFont="1" applyFill="1" applyAlignment="1" applyProtection="1">
      <alignment horizontal="right"/>
      <protection locked="0"/>
    </xf>
    <xf numFmtId="3" fontId="6" fillId="7" borderId="0" xfId="38" applyNumberFormat="1" applyFont="1" applyFill="1" applyAlignment="1" applyProtection="1">
      <alignment horizontal="left" wrapText="1"/>
      <protection locked="0"/>
    </xf>
    <xf numFmtId="3" fontId="6" fillId="7" borderId="0" xfId="5" applyNumberFormat="1" applyFont="1" applyFill="1" applyAlignment="1" applyProtection="1">
      <alignment horizontal="right"/>
      <protection locked="0"/>
    </xf>
    <xf numFmtId="3" fontId="9" fillId="7" borderId="0" xfId="95" applyNumberFormat="1" applyFont="1" applyFill="1"/>
    <xf numFmtId="3" fontId="6" fillId="7" borderId="0" xfId="95" applyNumberFormat="1" applyFont="1" applyFill="1"/>
    <xf numFmtId="3" fontId="1" fillId="7" borderId="0" xfId="95" applyNumberFormat="1" applyFont="1" applyFill="1"/>
    <xf numFmtId="3" fontId="11" fillId="7" borderId="0" xfId="95" applyNumberFormat="1" applyFont="1" applyFill="1"/>
    <xf numFmtId="3" fontId="9" fillId="0" borderId="4" xfId="95" applyNumberFormat="1" applyFont="1" applyBorder="1" applyAlignment="1">
      <alignment horizontal="left"/>
    </xf>
    <xf numFmtId="0" fontId="17" fillId="0" borderId="4" xfId="95" applyFont="1" applyBorder="1" applyAlignment="1">
      <alignment horizontal="left" vertical="center"/>
    </xf>
    <xf numFmtId="0" fontId="107" fillId="0" borderId="4" xfId="95" applyFont="1" applyBorder="1" applyAlignment="1">
      <alignment horizontal="right" vertical="center"/>
    </xf>
    <xf numFmtId="0" fontId="107" fillId="0" borderId="4" xfId="95" applyFont="1" applyBorder="1" applyAlignment="1">
      <alignment horizontal="right"/>
    </xf>
    <xf numFmtId="0" fontId="17" fillId="7" borderId="0" xfId="95" applyFont="1" applyFill="1" applyAlignment="1">
      <alignment vertical="center" wrapText="1"/>
    </xf>
    <xf numFmtId="1" fontId="17" fillId="7" borderId="0" xfId="95" applyNumberFormat="1" applyFont="1" applyFill="1"/>
    <xf numFmtId="0" fontId="17" fillId="7" borderId="0" xfId="95" applyFont="1" applyFill="1" applyAlignment="1">
      <alignment vertical="center"/>
    </xf>
    <xf numFmtId="3" fontId="17" fillId="7" borderId="0" xfId="95" applyNumberFormat="1" applyFont="1" applyFill="1"/>
    <xf numFmtId="0" fontId="107" fillId="0" borderId="0" xfId="1" applyFont="1"/>
    <xf numFmtId="0" fontId="23" fillId="0" borderId="0" xfId="43" applyFont="1"/>
    <xf numFmtId="0" fontId="9" fillId="7" borderId="0" xfId="0" applyFont="1" applyFill="1" applyAlignment="1">
      <alignment horizontal="left" vertical="center" wrapText="1" indent="1" readingOrder="1"/>
    </xf>
    <xf numFmtId="0" fontId="107" fillId="0" borderId="4" xfId="43" applyFont="1" applyBorder="1" applyAlignment="1">
      <alignment vertical="center"/>
    </xf>
    <xf numFmtId="0" fontId="9" fillId="2" borderId="4" xfId="5" applyFont="1" applyFill="1" applyBorder="1" applyAlignment="1">
      <alignment horizontal="left" indent="1"/>
    </xf>
    <xf numFmtId="3" fontId="17" fillId="7" borderId="0" xfId="0" applyNumberFormat="1" applyFont="1" applyFill="1" applyAlignment="1">
      <alignment horizontal="right" vertical="center"/>
    </xf>
    <xf numFmtId="3" fontId="9" fillId="7" borderId="0" xfId="0" applyNumberFormat="1" applyFont="1" applyFill="1" applyAlignment="1">
      <alignment horizontal="right" vertical="center"/>
    </xf>
    <xf numFmtId="2" fontId="17" fillId="7" borderId="0" xfId="0" quotePrefix="1" applyNumberFormat="1" applyFont="1" applyFill="1" applyAlignment="1">
      <alignment horizontal="right" vertical="center"/>
    </xf>
    <xf numFmtId="0" fontId="9" fillId="7" borderId="4" xfId="0" applyFont="1" applyFill="1" applyBorder="1" applyAlignment="1">
      <alignment horizontal="left" vertical="center" wrapText="1" indent="1" readingOrder="1"/>
    </xf>
    <xf numFmtId="3" fontId="17" fillId="7" borderId="4" xfId="0" applyNumberFormat="1" applyFont="1" applyFill="1" applyBorder="1" applyAlignment="1">
      <alignment vertical="center"/>
    </xf>
    <xf numFmtId="3" fontId="17" fillId="7" borderId="4" xfId="0" applyNumberFormat="1" applyFont="1" applyFill="1" applyBorder="1" applyAlignment="1">
      <alignment horizontal="right" vertical="center"/>
    </xf>
    <xf numFmtId="0" fontId="9" fillId="7" borderId="0" xfId="65" applyFont="1" applyFill="1" applyAlignment="1">
      <alignment horizontal="left" vertical="center" wrapText="1" indent="1" readingOrder="1"/>
    </xf>
    <xf numFmtId="0" fontId="1" fillId="2" borderId="0" xfId="0" applyFont="1" applyFill="1" applyAlignment="1">
      <alignment horizontal="right" vertical="center"/>
    </xf>
    <xf numFmtId="0" fontId="9" fillId="7" borderId="0" xfId="5" applyFont="1" applyFill="1" applyAlignment="1">
      <alignment horizontal="left" vertical="center" indent="1"/>
    </xf>
    <xf numFmtId="3" fontId="9" fillId="7" borderId="0" xfId="5" applyNumberFormat="1" applyFont="1" applyFill="1" applyAlignment="1" applyProtection="1">
      <alignment horizontal="right" vertical="center"/>
      <protection locked="0"/>
    </xf>
    <xf numFmtId="0" fontId="9" fillId="7" borderId="0" xfId="5" applyFont="1" applyFill="1" applyAlignment="1">
      <alignment horizontal="left" vertical="top" indent="1"/>
    </xf>
    <xf numFmtId="0" fontId="9" fillId="7" borderId="0" xfId="5" applyFont="1" applyFill="1" applyAlignment="1">
      <alignment horizontal="left" vertical="top" wrapText="1" indent="1"/>
    </xf>
    <xf numFmtId="3" fontId="9" fillId="7" borderId="0" xfId="87" applyNumberFormat="1" applyFont="1" applyFill="1"/>
    <xf numFmtId="0" fontId="9" fillId="2" borderId="0" xfId="0" applyFont="1" applyFill="1" applyAlignment="1">
      <alignment horizontal="left" vertical="center" wrapText="1"/>
    </xf>
    <xf numFmtId="3" fontId="9" fillId="7" borderId="0" xfId="87" applyNumberFormat="1" applyFont="1" applyFill="1" applyAlignment="1">
      <alignment vertical="top"/>
    </xf>
    <xf numFmtId="3" fontId="9" fillId="7" borderId="0" xfId="87" applyNumberFormat="1" applyFont="1" applyFill="1" applyAlignment="1">
      <alignment horizontal="left" vertical="top"/>
    </xf>
    <xf numFmtId="0" fontId="9" fillId="2" borderId="4" xfId="5" applyFont="1" applyFill="1" applyBorder="1" applyAlignment="1">
      <alignment horizontal="left" vertical="center"/>
    </xf>
    <xf numFmtId="0" fontId="9" fillId="7" borderId="0" xfId="5" applyFont="1" applyFill="1" applyAlignment="1">
      <alignment horizontal="left" vertical="center"/>
    </xf>
    <xf numFmtId="172" fontId="6" fillId="7" borderId="0" xfId="49" applyNumberFormat="1" applyFont="1" applyFill="1" applyAlignment="1" applyProtection="1">
      <alignment horizontal="right"/>
      <protection locked="0"/>
    </xf>
    <xf numFmtId="172" fontId="6" fillId="7" borderId="0" xfId="49" applyNumberFormat="1" applyFont="1" applyFill="1" applyAlignment="1">
      <alignment horizontal="right"/>
    </xf>
    <xf numFmtId="0" fontId="9" fillId="2" borderId="4" xfId="5" applyFont="1" applyFill="1" applyBorder="1" applyAlignment="1">
      <alignment horizontal="left" vertical="top"/>
    </xf>
    <xf numFmtId="0" fontId="18" fillId="2" borderId="4" xfId="5" applyFont="1" applyFill="1" applyBorder="1" applyAlignment="1" applyProtection="1">
      <alignment horizontal="center" vertical="center" wrapText="1"/>
      <protection locked="0"/>
    </xf>
    <xf numFmtId="0" fontId="45" fillId="2" borderId="0" xfId="0" applyFont="1" applyFill="1"/>
    <xf numFmtId="0" fontId="18" fillId="2" borderId="0" xfId="5" applyFont="1" applyFill="1" applyAlignment="1"/>
    <xf numFmtId="0" fontId="18" fillId="2" borderId="4" xfId="5" applyFont="1" applyFill="1" applyBorder="1" applyAlignment="1">
      <alignment horizontal="center" vertical="center"/>
    </xf>
    <xf numFmtId="0" fontId="9" fillId="2" borderId="4" xfId="5" quotePrefix="1" applyFont="1" applyFill="1" applyBorder="1" applyAlignment="1">
      <alignment horizontal="right" wrapText="1"/>
    </xf>
    <xf numFmtId="168" fontId="9" fillId="2" borderId="4" xfId="5" applyNumberFormat="1" applyFont="1" applyFill="1" applyBorder="1" applyAlignment="1">
      <alignment horizontal="right" wrapText="1"/>
    </xf>
    <xf numFmtId="3" fontId="6" fillId="2" borderId="4" xfId="5" applyNumberFormat="1" applyFont="1" applyFill="1" applyBorder="1" applyAlignment="1" applyProtection="1">
      <alignment horizontal="right"/>
      <protection locked="0"/>
    </xf>
    <xf numFmtId="0" fontId="9" fillId="7" borderId="0" xfId="0" applyFont="1" applyFill="1" applyAlignment="1">
      <alignment horizontal="left" vertical="center" readingOrder="1"/>
    </xf>
    <xf numFmtId="0" fontId="9" fillId="7" borderId="0" xfId="0" applyFont="1" applyFill="1" applyAlignment="1">
      <alignment horizontal="left" vertical="center" wrapText="1" readingOrder="1"/>
    </xf>
    <xf numFmtId="0" fontId="114" fillId="0" borderId="0" xfId="42" applyFont="1" applyAlignment="1">
      <alignment vertical="center"/>
    </xf>
    <xf numFmtId="0" fontId="6" fillId="7" borderId="0" xfId="27" applyFont="1" applyFill="1" applyAlignment="1">
      <alignment vertical="center" wrapText="1" readingOrder="1"/>
    </xf>
    <xf numFmtId="168" fontId="6" fillId="7" borderId="0" xfId="27" applyNumberFormat="1" applyFont="1" applyFill="1" applyAlignment="1">
      <alignment horizontal="center" vertical="center" readingOrder="1"/>
    </xf>
    <xf numFmtId="0" fontId="28" fillId="0" borderId="0" xfId="27" applyFont="1" applyAlignment="1">
      <alignment horizontal="left"/>
    </xf>
    <xf numFmtId="0" fontId="72" fillId="0" borderId="0" xfId="61" applyFont="1"/>
    <xf numFmtId="0" fontId="30" fillId="0" borderId="0" xfId="61" applyFont="1"/>
    <xf numFmtId="0" fontId="72" fillId="2" borderId="0" xfId="61" applyFont="1" applyFill="1" applyAlignment="1">
      <alignment vertical="center"/>
    </xf>
    <xf numFmtId="9" fontId="6" fillId="2" borderId="0" xfId="68" applyFont="1" applyFill="1" applyBorder="1" applyAlignment="1" applyProtection="1">
      <alignment horizontal="right" vertical="center"/>
      <protection locked="0"/>
    </xf>
    <xf numFmtId="0" fontId="29" fillId="0" borderId="4" xfId="42" applyFont="1" applyBorder="1"/>
    <xf numFmtId="0" fontId="121" fillId="0" borderId="4" xfId="42" applyFont="1" applyBorder="1"/>
    <xf numFmtId="0" fontId="17" fillId="0" borderId="0" xfId="1" applyFont="1" applyAlignment="1">
      <alignment horizontal="center" vertical="center" wrapText="1"/>
    </xf>
    <xf numFmtId="0" fontId="7" fillId="0" borderId="0" xfId="101" applyFont="1" applyAlignment="1">
      <alignment horizontal="center" vertical="center" wrapText="1"/>
    </xf>
    <xf numFmtId="0" fontId="126" fillId="0" borderId="0" xfId="95" applyFont="1"/>
    <xf numFmtId="0" fontId="126" fillId="0" borderId="0" xfId="42" applyFont="1" applyAlignment="1">
      <alignment vertical="center"/>
    </xf>
    <xf numFmtId="0" fontId="126" fillId="0" borderId="0" xfId="27" applyFont="1" applyAlignment="1">
      <alignment vertical="center"/>
    </xf>
    <xf numFmtId="169" fontId="1" fillId="0" borderId="0" xfId="52" applyNumberFormat="1" applyFont="1" applyBorder="1" applyAlignment="1">
      <alignment horizontal="center" vertical="center"/>
    </xf>
    <xf numFmtId="2" fontId="9" fillId="0" borderId="4" xfId="90" applyNumberFormat="1" applyFont="1" applyBorder="1" applyAlignment="1" applyProtection="1">
      <alignment horizontal="right" vertical="center" wrapText="1"/>
      <protection hidden="1"/>
    </xf>
    <xf numFmtId="9" fontId="9" fillId="7" borderId="5" xfId="94" applyFont="1" applyFill="1" applyBorder="1" applyAlignment="1" applyProtection="1">
      <alignment horizontal="right" vertical="center" wrapText="1"/>
      <protection hidden="1"/>
    </xf>
    <xf numFmtId="9" fontId="9" fillId="7" borderId="6" xfId="94" applyFont="1" applyFill="1" applyBorder="1" applyAlignment="1" applyProtection="1">
      <alignment horizontal="right" vertical="center" wrapText="1"/>
      <protection hidden="1"/>
    </xf>
    <xf numFmtId="2" fontId="9" fillId="0" borderId="0" xfId="72" applyNumberFormat="1" applyFont="1" applyAlignment="1">
      <alignment horizontal="center" vertical="center" wrapText="1" readingOrder="1"/>
    </xf>
    <xf numFmtId="2" fontId="107" fillId="0" borderId="0" xfId="90" applyNumberFormat="1" applyFont="1" applyAlignment="1" applyProtection="1">
      <alignment horizontal="right" vertical="center" wrapText="1"/>
      <protection hidden="1"/>
    </xf>
    <xf numFmtId="2" fontId="107" fillId="0" borderId="5" xfId="90" applyNumberFormat="1" applyFont="1" applyBorder="1" applyAlignment="1" applyProtection="1">
      <alignment horizontal="right" vertical="center" wrapText="1"/>
      <protection hidden="1"/>
    </xf>
    <xf numFmtId="2" fontId="107" fillId="0" borderId="6" xfId="90" applyNumberFormat="1" applyFont="1" applyBorder="1" applyAlignment="1" applyProtection="1">
      <alignment horizontal="right" vertical="center" wrapText="1"/>
      <protection hidden="1"/>
    </xf>
    <xf numFmtId="3" fontId="17" fillId="7" borderId="4" xfId="95" applyNumberFormat="1" applyFont="1" applyFill="1" applyBorder="1" applyAlignment="1">
      <alignment horizontal="right"/>
    </xf>
    <xf numFmtId="17" fontId="107" fillId="0" borderId="4" xfId="4" quotePrefix="1" applyNumberFormat="1" applyFont="1" applyBorder="1" applyAlignment="1">
      <alignment horizontal="right" vertical="center"/>
    </xf>
    <xf numFmtId="3" fontId="9" fillId="0" borderId="0" xfId="102" applyNumberFormat="1" applyFont="1" applyFill="1" applyBorder="1" applyAlignment="1">
      <alignment horizontal="right" vertical="center"/>
    </xf>
    <xf numFmtId="0" fontId="107" fillId="0" borderId="0" xfId="4" applyFont="1" applyAlignment="1">
      <alignment horizontal="right"/>
    </xf>
    <xf numFmtId="0" fontId="1" fillId="0" borderId="0" xfId="4" applyFont="1" applyAlignment="1">
      <alignment horizontal="right"/>
    </xf>
    <xf numFmtId="0" fontId="17" fillId="0" borderId="0" xfId="4" applyFont="1" applyAlignment="1">
      <alignment vertical="center"/>
    </xf>
    <xf numFmtId="0" fontId="11" fillId="0" borderId="0" xfId="4" applyFont="1" applyAlignment="1">
      <alignment vertical="center"/>
    </xf>
    <xf numFmtId="0" fontId="1" fillId="0" borderId="0" xfId="4" applyFont="1" applyAlignment="1">
      <alignment vertical="center"/>
    </xf>
    <xf numFmtId="0" fontId="18" fillId="0" borderId="0" xfId="4" applyFont="1" applyAlignment="1">
      <alignment vertical="center"/>
    </xf>
    <xf numFmtId="0" fontId="50" fillId="0" borderId="0" xfId="4" applyFont="1" applyAlignment="1">
      <alignment horizontal="right" vertical="center"/>
    </xf>
    <xf numFmtId="0" fontId="9" fillId="0" borderId="4" xfId="4" applyFont="1" applyBorder="1" applyAlignment="1">
      <alignment horizontal="left"/>
    </xf>
    <xf numFmtId="0" fontId="9" fillId="0" borderId="4" xfId="4" applyFont="1" applyBorder="1"/>
    <xf numFmtId="0" fontId="6" fillId="0" borderId="0" xfId="0" applyFont="1"/>
    <xf numFmtId="0" fontId="6" fillId="0" borderId="0" xfId="0" applyFont="1" applyAlignment="1">
      <alignment wrapText="1"/>
    </xf>
    <xf numFmtId="0" fontId="17" fillId="7" borderId="0" xfId="101" applyFont="1" applyFill="1" applyAlignment="1">
      <alignment wrapText="1"/>
    </xf>
    <xf numFmtId="0" fontId="6" fillId="0" borderId="0" xfId="4" applyFont="1" applyAlignment="1">
      <alignment wrapText="1"/>
    </xf>
    <xf numFmtId="0" fontId="6" fillId="0" borderId="4" xfId="4" applyFont="1" applyBorder="1"/>
    <xf numFmtId="0" fontId="9" fillId="0" borderId="0" xfId="4" applyFont="1" applyAlignment="1">
      <alignment horizontal="left" vertical="center"/>
    </xf>
    <xf numFmtId="0" fontId="17" fillId="0" borderId="4" xfId="4" applyFont="1" applyBorder="1" applyAlignment="1">
      <alignment horizontal="left" vertical="center"/>
    </xf>
    <xf numFmtId="0" fontId="6" fillId="0" borderId="0" xfId="0" applyFont="1" applyAlignment="1">
      <alignment horizontal="left" vertical="center" wrapText="1"/>
    </xf>
    <xf numFmtId="3" fontId="9" fillId="7" borderId="0" xfId="102" applyNumberFormat="1" applyFont="1" applyFill="1" applyBorder="1" applyAlignment="1">
      <alignment horizontal="right"/>
    </xf>
    <xf numFmtId="1" fontId="1" fillId="0" borderId="0" xfId="67" applyNumberFormat="1" applyFont="1" applyAlignment="1">
      <alignment horizontal="right"/>
    </xf>
    <xf numFmtId="0" fontId="1" fillId="0" borderId="4" xfId="67" applyFont="1" applyBorder="1"/>
    <xf numFmtId="3" fontId="1" fillId="2" borderId="4" xfId="12" applyNumberFormat="1" applyFont="1" applyFill="1" applyBorder="1" applyAlignment="1">
      <alignment horizontal="right" vertical="center"/>
    </xf>
    <xf numFmtId="3" fontId="6" fillId="0" borderId="0" xfId="12" applyNumberFormat="1" applyFont="1" applyAlignment="1">
      <alignment horizontal="right" vertical="center"/>
    </xf>
    <xf numFmtId="0" fontId="17" fillId="7" borderId="0" xfId="12" applyFont="1" applyFill="1" applyAlignment="1">
      <alignment horizontal="left" vertical="center" wrapText="1"/>
    </xf>
    <xf numFmtId="0" fontId="1" fillId="2" borderId="4" xfId="12" applyFont="1" applyFill="1" applyBorder="1" applyAlignment="1">
      <alignment vertical="center" wrapText="1"/>
    </xf>
    <xf numFmtId="0" fontId="1" fillId="2" borderId="0" xfId="12" applyFont="1" applyFill="1" applyAlignment="1">
      <alignment horizontal="left" vertical="center" wrapText="1"/>
    </xf>
    <xf numFmtId="0" fontId="6" fillId="2" borderId="0" xfId="12" applyFont="1" applyFill="1" applyAlignment="1">
      <alignment horizontal="left" vertical="center" wrapText="1"/>
    </xf>
    <xf numFmtId="0" fontId="17" fillId="7" borderId="4" xfId="12" applyFont="1" applyFill="1" applyBorder="1" applyAlignment="1">
      <alignment horizontal="left" vertical="center" wrapText="1"/>
    </xf>
    <xf numFmtId="0" fontId="17" fillId="2" borderId="0" xfId="12" applyFont="1" applyFill="1" applyAlignment="1">
      <alignment vertical="center" wrapText="1"/>
    </xf>
    <xf numFmtId="0" fontId="17" fillId="2" borderId="4" xfId="12" applyFont="1" applyFill="1" applyBorder="1" applyAlignment="1">
      <alignment horizontal="left" vertical="center" wrapText="1"/>
    </xf>
    <xf numFmtId="0" fontId="1" fillId="2" borderId="0" xfId="12" quotePrefix="1" applyFont="1" applyFill="1" applyAlignment="1">
      <alignment horizontal="left" vertical="center" wrapText="1"/>
    </xf>
    <xf numFmtId="0" fontId="1" fillId="2" borderId="4" xfId="12" quotePrefix="1" applyFont="1" applyFill="1" applyBorder="1" applyAlignment="1">
      <alignment horizontal="left" vertical="center" wrapText="1"/>
    </xf>
    <xf numFmtId="0" fontId="50" fillId="0" borderId="0" xfId="67" applyFont="1" applyAlignment="1">
      <alignment horizontal="left" wrapText="1"/>
    </xf>
    <xf numFmtId="0" fontId="11" fillId="0" borderId="0" xfId="67" applyFont="1" applyAlignment="1">
      <alignment wrapText="1"/>
    </xf>
    <xf numFmtId="0" fontId="50" fillId="0" borderId="0" xfId="67" applyFont="1" applyAlignment="1">
      <alignment wrapText="1"/>
    </xf>
    <xf numFmtId="0" fontId="11" fillId="0" borderId="0" xfId="67" applyFont="1" applyAlignment="1">
      <alignment horizontal="left" wrapText="1"/>
    </xf>
    <xf numFmtId="0" fontId="128" fillId="2" borderId="0" xfId="72" applyFont="1" applyFill="1"/>
    <xf numFmtId="0" fontId="28" fillId="0" borderId="0" xfId="90" applyFont="1" applyAlignment="1" applyProtection="1">
      <alignment vertical="center"/>
      <protection hidden="1"/>
    </xf>
    <xf numFmtId="0" fontId="39" fillId="0" borderId="0" xfId="92" applyFont="1" applyAlignment="1">
      <alignment vertical="center"/>
    </xf>
    <xf numFmtId="0" fontId="1" fillId="0" borderId="0" xfId="0" applyFont="1" applyAlignment="1">
      <alignment horizontal="left" vertical="center"/>
    </xf>
    <xf numFmtId="0" fontId="17" fillId="7" borderId="0" xfId="0" applyFont="1" applyFill="1" applyAlignment="1">
      <alignment horizontal="left" vertical="center"/>
    </xf>
    <xf numFmtId="0" fontId="31" fillId="0" borderId="0" xfId="90" applyFont="1" applyAlignment="1" applyProtection="1">
      <alignment vertical="center"/>
      <protection hidden="1"/>
    </xf>
    <xf numFmtId="2" fontId="107" fillId="0" borderId="4" xfId="90" applyNumberFormat="1" applyFont="1" applyBorder="1" applyAlignment="1" applyProtection="1">
      <alignment horizontal="right" wrapText="1"/>
      <protection hidden="1"/>
    </xf>
    <xf numFmtId="0" fontId="107" fillId="0" borderId="5" xfId="90" applyFont="1" applyBorder="1" applyAlignment="1" applyProtection="1">
      <alignment horizontal="right" wrapText="1"/>
      <protection hidden="1"/>
    </xf>
    <xf numFmtId="0" fontId="107" fillId="0" borderId="6" xfId="90" applyFont="1" applyBorder="1" applyAlignment="1" applyProtection="1">
      <alignment horizontal="right" wrapText="1"/>
      <protection hidden="1"/>
    </xf>
    <xf numFmtId="0" fontId="9" fillId="0" borderId="4" xfId="90" applyFont="1" applyBorder="1" applyAlignment="1" applyProtection="1">
      <alignment horizontal="left" wrapText="1"/>
      <protection hidden="1"/>
    </xf>
    <xf numFmtId="0" fontId="30" fillId="0" borderId="0" xfId="90" applyFont="1" applyAlignment="1" applyProtection="1">
      <alignment vertical="center"/>
      <protection hidden="1"/>
    </xf>
    <xf numFmtId="0" fontId="6" fillId="0" borderId="0" xfId="90" applyFont="1" applyAlignment="1" applyProtection="1">
      <alignment horizontal="left" vertical="center"/>
      <protection hidden="1"/>
    </xf>
    <xf numFmtId="0" fontId="9" fillId="0" borderId="0" xfId="90" applyFont="1" applyAlignment="1" applyProtection="1">
      <alignment horizontal="left" vertical="center"/>
      <protection hidden="1"/>
    </xf>
    <xf numFmtId="0" fontId="9" fillId="7" borderId="0" xfId="90" applyFont="1" applyFill="1" applyAlignment="1" applyProtection="1">
      <alignment horizontal="left" vertical="center"/>
      <protection hidden="1"/>
    </xf>
    <xf numFmtId="0" fontId="8" fillId="0" borderId="0" xfId="0" applyFont="1"/>
    <xf numFmtId="0" fontId="100" fillId="0" borderId="0" xfId="0" applyFont="1"/>
    <xf numFmtId="3" fontId="1" fillId="7" borderId="0" xfId="95" applyNumberFormat="1" applyFont="1" applyFill="1" applyAlignment="1">
      <alignment horizontal="right" vertical="center"/>
    </xf>
    <xf numFmtId="3" fontId="1" fillId="0" borderId="0" xfId="95" applyNumberFormat="1" applyFont="1" applyAlignment="1">
      <alignment horizontal="left" vertical="center"/>
    </xf>
    <xf numFmtId="3" fontId="1" fillId="7" borderId="0" xfId="95" applyNumberFormat="1" applyFont="1" applyFill="1" applyAlignment="1">
      <alignment horizontal="left" vertical="center"/>
    </xf>
    <xf numFmtId="3" fontId="6" fillId="0" borderId="0" xfId="95" applyNumberFormat="1" applyFont="1" applyAlignment="1">
      <alignment horizontal="left" vertical="center"/>
    </xf>
    <xf numFmtId="3" fontId="6" fillId="7" borderId="0" xfId="95" applyNumberFormat="1" applyFont="1" applyFill="1" applyAlignment="1">
      <alignment horizontal="left" vertical="center"/>
    </xf>
    <xf numFmtId="0" fontId="1" fillId="7" borderId="0" xfId="95" applyFont="1" applyFill="1" applyAlignment="1">
      <alignment vertical="center"/>
    </xf>
    <xf numFmtId="3" fontId="1" fillId="0" borderId="0" xfId="95" applyNumberFormat="1" applyFont="1" applyAlignment="1">
      <alignment vertical="center"/>
    </xf>
    <xf numFmtId="0" fontId="107" fillId="0" borderId="0" xfId="95" applyFont="1" applyAlignment="1">
      <alignment horizontal="right" vertical="center"/>
    </xf>
    <xf numFmtId="0" fontId="52" fillId="2" borderId="0" xfId="0" applyFont="1" applyFill="1" applyAlignment="1">
      <alignment horizontal="left" vertical="center" wrapText="1" indent="2" readingOrder="1"/>
    </xf>
    <xf numFmtId="0" fontId="6" fillId="0" borderId="0" xfId="0" applyFont="1" applyAlignment="1">
      <alignment horizontal="right" vertical="center" wrapText="1" readingOrder="1"/>
    </xf>
    <xf numFmtId="9" fontId="9" fillId="7" borderId="0" xfId="65" applyNumberFormat="1" applyFont="1" applyFill="1" applyAlignment="1">
      <alignment horizontal="right" vertical="center" wrapText="1" readingOrder="1"/>
    </xf>
    <xf numFmtId="0" fontId="6" fillId="2" borderId="0" xfId="0" applyFont="1" applyFill="1" applyAlignment="1">
      <alignment horizontal="right" vertical="center" wrapText="1" readingOrder="1"/>
    </xf>
    <xf numFmtId="9" fontId="9" fillId="7" borderId="0" xfId="0" applyNumberFormat="1" applyFont="1" applyFill="1" applyAlignment="1">
      <alignment horizontal="right" vertical="center" wrapText="1" readingOrder="1"/>
    </xf>
    <xf numFmtId="0" fontId="9" fillId="2" borderId="0" xfId="0" applyFont="1" applyFill="1" applyAlignment="1">
      <alignment horizontal="right" vertical="center" wrapText="1" readingOrder="1"/>
    </xf>
    <xf numFmtId="3" fontId="9" fillId="7" borderId="0" xfId="0" applyNumberFormat="1" applyFont="1" applyFill="1" applyAlignment="1">
      <alignment horizontal="right" vertical="center" wrapText="1"/>
    </xf>
    <xf numFmtId="3" fontId="6" fillId="7" borderId="0" xfId="0" applyNumberFormat="1" applyFont="1" applyFill="1" applyAlignment="1">
      <alignment horizontal="right" vertical="center" wrapText="1"/>
    </xf>
    <xf numFmtId="3" fontId="6" fillId="2" borderId="0" xfId="0" applyNumberFormat="1" applyFont="1" applyFill="1" applyAlignment="1">
      <alignment horizontal="right" vertical="center" wrapText="1"/>
    </xf>
    <xf numFmtId="3" fontId="9" fillId="2" borderId="0" xfId="0" applyNumberFormat="1" applyFont="1" applyFill="1" applyAlignment="1">
      <alignment horizontal="right" vertical="center" wrapText="1"/>
    </xf>
    <xf numFmtId="0" fontId="72" fillId="0" borderId="0" xfId="42" applyFont="1" applyAlignment="1">
      <alignment vertical="center"/>
    </xf>
    <xf numFmtId="0" fontId="129" fillId="0" borderId="0" xfId="0" applyFont="1"/>
    <xf numFmtId="0" fontId="122" fillId="0" borderId="0" xfId="42" applyFont="1"/>
    <xf numFmtId="0" fontId="122" fillId="0" borderId="4" xfId="42" applyFont="1" applyBorder="1"/>
    <xf numFmtId="0" fontId="121" fillId="0" borderId="0" xfId="42" applyFont="1"/>
    <xf numFmtId="0" fontId="130" fillId="0" borderId="0" xfId="42" applyFont="1"/>
    <xf numFmtId="0" fontId="12" fillId="0" borderId="0" xfId="42" applyFont="1" applyAlignment="1">
      <alignment horizontal="left"/>
    </xf>
    <xf numFmtId="49" fontId="12" fillId="0" borderId="0" xfId="42" applyNumberFormat="1" applyFont="1"/>
    <xf numFmtId="0" fontId="12" fillId="0" borderId="0" xfId="62" applyFont="1" applyAlignment="1" applyProtection="1"/>
    <xf numFmtId="49" fontId="12" fillId="0" borderId="0" xfId="62" applyNumberFormat="1" applyFont="1" applyAlignment="1" applyProtection="1"/>
    <xf numFmtId="3" fontId="1" fillId="0" borderId="0" xfId="12" applyNumberFormat="1" applyFont="1" applyAlignment="1">
      <alignment horizontal="right" vertical="center"/>
    </xf>
    <xf numFmtId="0" fontId="6" fillId="0" borderId="4" xfId="92" applyFont="1" applyBorder="1" applyAlignment="1">
      <alignment vertical="center"/>
    </xf>
    <xf numFmtId="0" fontId="17" fillId="0" borderId="4" xfId="95" applyFont="1" applyBorder="1" applyAlignment="1">
      <alignment horizontal="center"/>
    </xf>
    <xf numFmtId="1" fontId="107" fillId="0" borderId="4" xfId="90" applyNumberFormat="1" applyFont="1" applyBorder="1" applyAlignment="1" applyProtection="1">
      <alignment horizontal="right" vertical="center" wrapText="1"/>
      <protection hidden="1"/>
    </xf>
    <xf numFmtId="0" fontId="17" fillId="0" borderId="0" xfId="95" applyFont="1" applyAlignment="1">
      <alignment horizontal="left" vertical="center"/>
    </xf>
    <xf numFmtId="0" fontId="107" fillId="0" borderId="4" xfId="0" applyFont="1" applyBorder="1" applyAlignment="1">
      <alignment horizontal="right"/>
    </xf>
    <xf numFmtId="0" fontId="107" fillId="0" borderId="4" xfId="43" applyFont="1" applyBorder="1" applyAlignment="1">
      <alignment horizontal="right" indent="1"/>
    </xf>
    <xf numFmtId="0" fontId="107" fillId="2" borderId="4" xfId="0" applyFont="1" applyFill="1" applyBorder="1" applyAlignment="1">
      <alignment horizontal="right"/>
    </xf>
    <xf numFmtId="0" fontId="107" fillId="2" borderId="4" xfId="43" applyFont="1" applyFill="1" applyBorder="1" applyAlignment="1">
      <alignment horizontal="right"/>
    </xf>
    <xf numFmtId="169" fontId="1" fillId="0" borderId="0" xfId="43" applyNumberFormat="1" applyFont="1" applyAlignment="1">
      <alignment vertical="center"/>
    </xf>
    <xf numFmtId="9" fontId="1" fillId="0" borderId="0" xfId="43" applyNumberFormat="1" applyFont="1"/>
    <xf numFmtId="0" fontId="1" fillId="0" borderId="0" xfId="43" applyFont="1" applyAlignment="1">
      <alignment horizontal="left" vertical="center"/>
    </xf>
    <xf numFmtId="9" fontId="1" fillId="0" borderId="0" xfId="68" applyFont="1" applyFill="1" applyBorder="1" applyAlignment="1">
      <alignment vertical="center"/>
    </xf>
    <xf numFmtId="169" fontId="1" fillId="2" borderId="0" xfId="43" applyNumberFormat="1" applyFont="1" applyFill="1" applyAlignment="1">
      <alignment horizontal="right" vertical="center"/>
    </xf>
    <xf numFmtId="9" fontId="1" fillId="2" borderId="0" xfId="68" applyFont="1" applyFill="1" applyBorder="1" applyAlignment="1">
      <alignment horizontal="right" vertical="center"/>
    </xf>
    <xf numFmtId="169" fontId="1" fillId="0" borderId="0" xfId="43" applyNumberFormat="1" applyFont="1" applyAlignment="1">
      <alignment horizontal="right" vertical="center"/>
    </xf>
    <xf numFmtId="9" fontId="1" fillId="0" borderId="0" xfId="68" applyFont="1" applyFill="1" applyBorder="1" applyAlignment="1">
      <alignment horizontal="right" vertical="center"/>
    </xf>
    <xf numFmtId="3" fontId="17" fillId="0" borderId="0" xfId="0" applyNumberFormat="1" applyFont="1" applyAlignment="1">
      <alignment vertical="center" wrapText="1"/>
    </xf>
    <xf numFmtId="3" fontId="1" fillId="0" borderId="0" xfId="0" applyNumberFormat="1" applyFont="1" applyAlignment="1">
      <alignment vertical="center" wrapText="1"/>
    </xf>
    <xf numFmtId="3" fontId="17" fillId="0" borderId="0" xfId="0" applyNumberFormat="1" applyFont="1" applyAlignment="1">
      <alignment horizontal="right" vertical="center" wrapText="1"/>
    </xf>
    <xf numFmtId="3" fontId="1" fillId="0" borderId="0" xfId="0" applyNumberFormat="1" applyFont="1" applyAlignment="1">
      <alignment horizontal="right" vertical="center" wrapText="1"/>
    </xf>
    <xf numFmtId="0" fontId="1" fillId="0" borderId="0" xfId="0" applyFont="1" applyAlignment="1">
      <alignment vertical="center"/>
    </xf>
    <xf numFmtId="3" fontId="1" fillId="0" borderId="0" xfId="0" quotePrefix="1" applyNumberFormat="1" applyFont="1" applyAlignment="1">
      <alignment vertical="center" wrapText="1"/>
    </xf>
    <xf numFmtId="0" fontId="1" fillId="0" borderId="0" xfId="0" applyFont="1" applyAlignment="1">
      <alignment horizontal="right" vertical="center"/>
    </xf>
    <xf numFmtId="176" fontId="1" fillId="0" borderId="0" xfId="71" applyNumberFormat="1" applyFont="1" applyFill="1" applyBorder="1" applyAlignment="1">
      <alignment horizontal="right" vertical="center"/>
    </xf>
    <xf numFmtId="176" fontId="1" fillId="0" borderId="0" xfId="71" applyNumberFormat="1" applyFont="1" applyAlignment="1">
      <alignment horizontal="right" vertical="center"/>
    </xf>
    <xf numFmtId="169" fontId="1" fillId="0" borderId="0" xfId="52" applyNumberFormat="1" applyFont="1" applyAlignment="1">
      <alignment horizontal="right" vertical="center"/>
    </xf>
    <xf numFmtId="169" fontId="1" fillId="0" borderId="0" xfId="27" applyNumberFormat="1" applyFont="1" applyAlignment="1">
      <alignment horizontal="right" vertical="center"/>
    </xf>
    <xf numFmtId="169" fontId="1" fillId="0" borderId="0" xfId="52" applyNumberFormat="1" applyFont="1" applyFill="1" applyAlignment="1">
      <alignment horizontal="right" vertical="center"/>
    </xf>
    <xf numFmtId="0" fontId="1" fillId="0" borderId="0" xfId="27" applyFont="1" applyAlignment="1">
      <alignment horizontal="left" vertical="center"/>
    </xf>
    <xf numFmtId="3" fontId="17" fillId="0" borderId="4" xfId="0" applyNumberFormat="1" applyFont="1" applyBorder="1" applyAlignment="1">
      <alignment wrapText="1"/>
    </xf>
    <xf numFmtId="169" fontId="1" fillId="0" borderId="0" xfId="52" applyNumberFormat="1" applyFont="1" applyBorder="1" applyAlignment="1">
      <alignment horizontal="right" vertical="center"/>
    </xf>
    <xf numFmtId="169" fontId="1" fillId="0" borderId="0" xfId="27" applyNumberFormat="1" applyFont="1" applyAlignment="1">
      <alignment horizontal="right"/>
    </xf>
    <xf numFmtId="0" fontId="1" fillId="0" borderId="0" xfId="27" applyFont="1" applyAlignment="1">
      <alignment horizontal="left" wrapText="1"/>
    </xf>
    <xf numFmtId="0" fontId="1" fillId="0" borderId="0" xfId="27" applyFont="1" applyAlignment="1">
      <alignment horizontal="left"/>
    </xf>
    <xf numFmtId="0" fontId="1" fillId="0" borderId="0" xfId="27" applyFont="1" applyAlignment="1">
      <alignment horizontal="right" vertical="center"/>
    </xf>
    <xf numFmtId="0" fontId="1" fillId="0" borderId="0" xfId="27" quotePrefix="1" applyFont="1" applyAlignment="1">
      <alignment vertical="center" wrapText="1"/>
    </xf>
    <xf numFmtId="169" fontId="29" fillId="0" borderId="0" xfId="52" applyNumberFormat="1" applyFont="1" applyFill="1" applyBorder="1" applyAlignment="1">
      <alignment horizontal="right" vertical="center"/>
    </xf>
    <xf numFmtId="168" fontId="6" fillId="7" borderId="0" xfId="27" applyNumberFormat="1" applyFont="1" applyFill="1" applyAlignment="1">
      <alignment horizontal="right" vertical="center" readingOrder="1"/>
    </xf>
    <xf numFmtId="168" fontId="1" fillId="0" borderId="0" xfId="27" applyNumberFormat="1" applyFont="1" applyAlignment="1">
      <alignment horizontal="right" vertical="center"/>
    </xf>
    <xf numFmtId="0" fontId="6" fillId="0" borderId="0" xfId="27" applyFont="1" applyAlignment="1">
      <alignment horizontal="left" vertical="center" wrapText="1" readingOrder="1"/>
    </xf>
    <xf numFmtId="0" fontId="6" fillId="7" borderId="0" xfId="27" applyFont="1" applyFill="1" applyAlignment="1">
      <alignment horizontal="left" vertical="center" wrapText="1" readingOrder="1"/>
    </xf>
    <xf numFmtId="0" fontId="17" fillId="0" borderId="4" xfId="61" applyFont="1" applyBorder="1" applyAlignment="1">
      <alignment horizontal="left" indent="1"/>
    </xf>
    <xf numFmtId="0" fontId="107" fillId="0" borderId="4" xfId="61" applyFont="1" applyBorder="1" applyAlignment="1">
      <alignment horizontal="center"/>
    </xf>
    <xf numFmtId="0" fontId="47" fillId="2" borderId="4" xfId="61" applyFont="1" applyFill="1" applyBorder="1" applyAlignment="1">
      <alignment horizontal="right" indent="1"/>
    </xf>
    <xf numFmtId="169" fontId="6" fillId="2" borderId="4" xfId="61" applyNumberFormat="1" applyFont="1" applyFill="1" applyBorder="1" applyAlignment="1">
      <alignment horizontal="center"/>
    </xf>
    <xf numFmtId="0" fontId="30" fillId="0" borderId="0" xfId="61" applyFont="1" applyAlignment="1">
      <alignment vertical="center"/>
    </xf>
    <xf numFmtId="0" fontId="120" fillId="0" borderId="0" xfId="61" applyFont="1" applyAlignment="1">
      <alignment horizontal="right" vertical="center"/>
    </xf>
    <xf numFmtId="0" fontId="39" fillId="2" borderId="0" xfId="61" applyFont="1" applyFill="1" applyAlignment="1">
      <alignment horizontal="left" vertical="center"/>
    </xf>
    <xf numFmtId="0" fontId="39" fillId="2" borderId="0" xfId="61" quotePrefix="1" applyFont="1" applyFill="1" applyAlignment="1">
      <alignment horizontal="left" vertical="center"/>
    </xf>
    <xf numFmtId="0" fontId="6" fillId="2" borderId="4" xfId="61" applyFont="1" applyFill="1" applyBorder="1" applyAlignment="1">
      <alignment horizontal="left" vertical="center"/>
    </xf>
    <xf numFmtId="2" fontId="6" fillId="0" borderId="0" xfId="0" applyNumberFormat="1" applyFont="1" applyAlignment="1">
      <alignment horizontal="right" vertical="center" wrapText="1" readingOrder="1"/>
    </xf>
    <xf numFmtId="0" fontId="29" fillId="0" borderId="0" xfId="61" applyFont="1" applyAlignment="1">
      <alignment vertical="center" wrapText="1" readingOrder="1"/>
    </xf>
    <xf numFmtId="0" fontId="1" fillId="0" borderId="0" xfId="0" applyFont="1" applyAlignment="1">
      <alignment horizontal="left" vertical="center" indent="1"/>
    </xf>
    <xf numFmtId="0" fontId="9" fillId="0" borderId="4" xfId="90" applyFont="1" applyBorder="1" applyAlignment="1" applyProtection="1">
      <alignment wrapText="1"/>
      <protection hidden="1"/>
    </xf>
    <xf numFmtId="49" fontId="41" fillId="0" borderId="4" xfId="90" applyNumberFormat="1" applyFont="1" applyBorder="1" applyAlignment="1" applyProtection="1">
      <alignment horizontal="right" wrapText="1"/>
      <protection hidden="1"/>
    </xf>
    <xf numFmtId="49" fontId="9" fillId="0" borderId="4" xfId="90" applyNumberFormat="1" applyFont="1" applyBorder="1" applyAlignment="1" applyProtection="1">
      <alignment horizontal="right" wrapText="1"/>
      <protection hidden="1"/>
    </xf>
    <xf numFmtId="0" fontId="3" fillId="0" borderId="0" xfId="42" applyAlignment="1">
      <alignment horizontal="left" vertical="top" wrapText="1"/>
    </xf>
    <xf numFmtId="0" fontId="107" fillId="0" borderId="0" xfId="12" applyFont="1" applyAlignment="1">
      <alignment horizontal="right" vertical="center"/>
    </xf>
    <xf numFmtId="0" fontId="107" fillId="0" borderId="4" xfId="12" quotePrefix="1" applyFont="1" applyBorder="1" applyAlignment="1">
      <alignment horizontal="right" vertical="center"/>
    </xf>
    <xf numFmtId="0" fontId="1" fillId="0" borderId="4" xfId="12" applyFont="1" applyBorder="1" applyAlignment="1">
      <alignment horizontal="right" vertical="center"/>
    </xf>
    <xf numFmtId="2" fontId="6" fillId="0" borderId="0" xfId="0" applyNumberFormat="1" applyFont="1" applyAlignment="1">
      <alignment horizontal="right" vertical="center" wrapText="1" indent="1" readingOrder="1"/>
    </xf>
    <xf numFmtId="169" fontId="1" fillId="0" borderId="0" xfId="43" applyNumberFormat="1" applyFont="1"/>
    <xf numFmtId="0" fontId="1" fillId="0" borderId="0" xfId="1" applyFont="1" applyAlignment="1">
      <alignment horizontal="right" vertical="center" indent="1"/>
    </xf>
    <xf numFmtId="1" fontId="1" fillId="0" borderId="0" xfId="1" applyNumberFormat="1" applyFont="1" applyAlignment="1">
      <alignment horizontal="right" vertical="center" indent="1"/>
    </xf>
    <xf numFmtId="0" fontId="1" fillId="0" borderId="4" xfId="42" applyFont="1" applyBorder="1"/>
    <xf numFmtId="0" fontId="1" fillId="0" borderId="0" xfId="42" applyFont="1" applyAlignment="1">
      <alignment horizontal="left"/>
    </xf>
    <xf numFmtId="0" fontId="1" fillId="0" borderId="0" xfId="42" applyFont="1" applyAlignment="1">
      <alignment horizontal="center" vertical="top" wrapText="1"/>
    </xf>
    <xf numFmtId="2" fontId="39" fillId="0" borderId="0" xfId="61" applyNumberFormat="1" applyFont="1" applyAlignment="1">
      <alignment vertical="top" wrapText="1"/>
    </xf>
    <xf numFmtId="2" fontId="39" fillId="0" borderId="0" xfId="61" quotePrefix="1" applyNumberFormat="1" applyFont="1" applyAlignment="1">
      <alignment vertical="top" wrapText="1"/>
    </xf>
    <xf numFmtId="2" fontId="39" fillId="0" borderId="4" xfId="61" applyNumberFormat="1" applyFont="1" applyBorder="1" applyAlignment="1">
      <alignment vertical="top" wrapText="1"/>
    </xf>
    <xf numFmtId="0" fontId="72" fillId="0" borderId="0" xfId="61" applyFont="1" applyAlignment="1">
      <alignment horizontal="left" vertical="top"/>
    </xf>
    <xf numFmtId="169" fontId="6" fillId="2" borderId="4" xfId="61" quotePrefix="1" applyNumberFormat="1" applyFont="1" applyFill="1" applyBorder="1" applyAlignment="1">
      <alignment horizontal="center"/>
    </xf>
    <xf numFmtId="0" fontId="78" fillId="0" borderId="0" xfId="90" applyFont="1" applyAlignment="1" applyProtection="1">
      <alignment horizontal="left" vertical="center"/>
      <protection hidden="1"/>
    </xf>
    <xf numFmtId="3" fontId="0" fillId="0" borderId="0" xfId="0" applyNumberFormat="1" applyAlignment="1">
      <alignment wrapText="1"/>
    </xf>
    <xf numFmtId="0" fontId="9" fillId="7" borderId="0" xfId="101" applyFont="1" applyFill="1" applyAlignment="1">
      <alignment horizontal="left" vertical="center" wrapText="1"/>
    </xf>
    <xf numFmtId="169" fontId="6" fillId="0" borderId="4" xfId="4" applyNumberFormat="1" applyFont="1" applyBorder="1" applyAlignment="1">
      <alignment horizontal="left" vertical="center" wrapText="1"/>
    </xf>
    <xf numFmtId="170" fontId="6" fillId="0" borderId="0" xfId="90" applyNumberFormat="1" applyFont="1" applyAlignment="1" applyProtection="1">
      <alignment horizontal="right" vertical="center"/>
      <protection hidden="1"/>
    </xf>
    <xf numFmtId="3" fontId="45" fillId="0" borderId="0" xfId="0" applyNumberFormat="1" applyFont="1"/>
    <xf numFmtId="0" fontId="1" fillId="0" borderId="0" xfId="105" applyFont="1"/>
    <xf numFmtId="3" fontId="1" fillId="0" borderId="0" xfId="105" applyNumberFormat="1" applyFont="1"/>
    <xf numFmtId="0" fontId="39" fillId="0" borderId="0" xfId="0" applyFont="1" applyAlignment="1">
      <alignment horizontal="left" vertical="center" wrapText="1"/>
    </xf>
    <xf numFmtId="0" fontId="1" fillId="0" borderId="0" xfId="27" applyFont="1" applyAlignment="1">
      <alignment vertical="center" wrapText="1"/>
    </xf>
    <xf numFmtId="3" fontId="17" fillId="7" borderId="65" xfId="95" applyNumberFormat="1" applyFont="1" applyFill="1" applyBorder="1" applyAlignment="1">
      <alignment horizontal="right"/>
    </xf>
    <xf numFmtId="3" fontId="39" fillId="0" borderId="0" xfId="0" applyNumberFormat="1" applyFont="1" applyFill="1" applyAlignment="1">
      <alignment horizontal="right" vertical="center"/>
    </xf>
    <xf numFmtId="167" fontId="39" fillId="0" borderId="0" xfId="0" applyNumberFormat="1" applyFont="1" applyFill="1" applyAlignment="1">
      <alignment horizontal="right" vertical="center"/>
    </xf>
    <xf numFmtId="0" fontId="107" fillId="0" borderId="0" xfId="95" applyFont="1" applyFill="1" applyBorder="1" applyAlignment="1">
      <alignment horizontal="right" wrapText="1"/>
    </xf>
    <xf numFmtId="0" fontId="107" fillId="0" borderId="0" xfId="95" applyFont="1" applyBorder="1" applyAlignment="1">
      <alignment horizontal="right" vertical="center"/>
    </xf>
    <xf numFmtId="3" fontId="39" fillId="0" borderId="0" xfId="0" applyNumberFormat="1" applyFont="1" applyFill="1" applyBorder="1" applyAlignment="1">
      <alignment horizontal="right" vertical="center"/>
    </xf>
    <xf numFmtId="167" fontId="39" fillId="0" borderId="0" xfId="0" applyNumberFormat="1" applyFont="1" applyFill="1" applyBorder="1" applyAlignment="1">
      <alignment horizontal="right" vertical="center"/>
    </xf>
    <xf numFmtId="169" fontId="6" fillId="0" borderId="0" xfId="95" applyNumberFormat="1" applyFont="1" applyBorder="1" applyAlignment="1">
      <alignment horizontal="right" vertical="center"/>
    </xf>
    <xf numFmtId="3" fontId="41" fillId="0" borderId="0" xfId="0" applyNumberFormat="1" applyFont="1" applyFill="1" applyBorder="1" applyAlignment="1">
      <alignment horizontal="right" vertical="center"/>
    </xf>
    <xf numFmtId="167" fontId="41" fillId="0" borderId="0" xfId="0" applyNumberFormat="1" applyFont="1" applyFill="1" applyBorder="1" applyAlignment="1">
      <alignment horizontal="right" vertical="center"/>
    </xf>
    <xf numFmtId="0" fontId="1" fillId="0" borderId="0" xfId="95" applyFont="1" applyBorder="1"/>
    <xf numFmtId="3" fontId="17" fillId="7" borderId="65" xfId="95" applyNumberFormat="1" applyFont="1" applyFill="1" applyBorder="1" applyAlignment="1">
      <alignment horizontal="left" vertical="center"/>
    </xf>
    <xf numFmtId="3" fontId="17" fillId="7" borderId="65" xfId="95" applyNumberFormat="1" applyFont="1" applyFill="1" applyBorder="1" applyAlignment="1">
      <alignment horizontal="right" vertical="center"/>
    </xf>
    <xf numFmtId="3" fontId="9" fillId="7" borderId="65" xfId="95" applyNumberFormat="1" applyFont="1" applyFill="1" applyBorder="1" applyAlignment="1">
      <alignment horizontal="right" vertical="center"/>
    </xf>
    <xf numFmtId="3" fontId="50" fillId="7" borderId="65" xfId="95" applyNumberFormat="1" applyFont="1" applyFill="1" applyBorder="1" applyAlignment="1">
      <alignment horizontal="right" vertical="center"/>
    </xf>
    <xf numFmtId="0" fontId="9" fillId="2" borderId="4" xfId="0" applyFont="1" applyFill="1" applyBorder="1" applyAlignment="1">
      <alignment horizontal="left" vertical="center" wrapText="1"/>
    </xf>
    <xf numFmtId="0" fontId="23" fillId="0" borderId="0" xfId="27" applyFont="1" applyAlignment="1">
      <alignment vertical="center" wrapText="1"/>
    </xf>
    <xf numFmtId="0" fontId="49" fillId="0" borderId="0" xfId="27" applyFont="1" applyAlignment="1">
      <alignment wrapText="1"/>
    </xf>
    <xf numFmtId="2" fontId="107" fillId="0" borderId="4" xfId="90" applyNumberFormat="1" applyFont="1" applyBorder="1" applyAlignment="1" applyProtection="1">
      <alignment horizontal="left" wrapText="1"/>
      <protection hidden="1"/>
    </xf>
    <xf numFmtId="0" fontId="12" fillId="0" borderId="0" xfId="72" applyFill="1" applyBorder="1" applyAlignment="1">
      <alignment vertical="center"/>
    </xf>
    <xf numFmtId="0" fontId="3" fillId="0" borderId="0" xfId="72" applyFont="1" applyFill="1" applyBorder="1" applyAlignment="1">
      <alignment vertical="center"/>
    </xf>
    <xf numFmtId="3" fontId="1" fillId="0" borderId="0" xfId="95" applyNumberFormat="1" applyFont="1" applyBorder="1" applyAlignment="1">
      <alignment horizontal="right"/>
    </xf>
    <xf numFmtId="3" fontId="17" fillId="7" borderId="4" xfId="95" applyNumberFormat="1" applyFont="1" applyFill="1" applyBorder="1" applyAlignment="1">
      <alignment horizontal="left"/>
    </xf>
    <xf numFmtId="3" fontId="17" fillId="7" borderId="52" xfId="95" applyNumberFormat="1" applyFont="1" applyFill="1" applyBorder="1" applyAlignment="1">
      <alignment horizontal="right"/>
    </xf>
    <xf numFmtId="3" fontId="1" fillId="0" borderId="0" xfId="95" applyNumberFormat="1" applyFont="1" applyAlignment="1">
      <alignment wrapText="1"/>
    </xf>
    <xf numFmtId="0" fontId="17" fillId="0" borderId="4" xfId="95" applyFont="1" applyBorder="1" applyAlignment="1">
      <alignment wrapText="1"/>
    </xf>
    <xf numFmtId="3" fontId="1" fillId="7" borderId="0" xfId="95" applyNumberFormat="1" applyFont="1" applyFill="1" applyAlignment="1">
      <alignment horizontal="left" vertical="center" wrapText="1"/>
    </xf>
    <xf numFmtId="3" fontId="1" fillId="0" borderId="0" xfId="95" applyNumberFormat="1" applyFont="1" applyAlignment="1">
      <alignment horizontal="left" vertical="center" wrapText="1"/>
    </xf>
    <xf numFmtId="3" fontId="6" fillId="0" borderId="0" xfId="95" applyNumberFormat="1" applyFont="1" applyAlignment="1">
      <alignment horizontal="left" vertical="center" wrapText="1"/>
    </xf>
    <xf numFmtId="3" fontId="6" fillId="7" borderId="0" xfId="95" applyNumberFormat="1" applyFont="1" applyFill="1" applyAlignment="1">
      <alignment horizontal="left" vertical="center" wrapText="1"/>
    </xf>
    <xf numFmtId="0" fontId="1" fillId="7" borderId="0" xfId="95" applyFont="1" applyFill="1" applyAlignment="1">
      <alignment vertical="center" wrapText="1"/>
    </xf>
    <xf numFmtId="3" fontId="17" fillId="7" borderId="52" xfId="95" applyNumberFormat="1" applyFont="1" applyFill="1" applyBorder="1" applyAlignment="1">
      <alignment horizontal="left" wrapText="1"/>
    </xf>
    <xf numFmtId="3" fontId="1" fillId="0" borderId="4" xfId="95" applyNumberFormat="1" applyFont="1" applyBorder="1" applyAlignment="1">
      <alignment horizontal="left" vertical="center" wrapText="1"/>
    </xf>
    <xf numFmtId="3" fontId="1" fillId="7" borderId="0" xfId="95" applyNumberFormat="1" applyFont="1" applyFill="1" applyAlignment="1">
      <alignment horizontal="left" wrapText="1"/>
    </xf>
    <xf numFmtId="3" fontId="6" fillId="7" borderId="0" xfId="95" applyNumberFormat="1" applyFont="1" applyFill="1" applyAlignment="1">
      <alignment horizontal="left" wrapText="1"/>
    </xf>
    <xf numFmtId="0" fontId="1" fillId="7" borderId="0" xfId="95" applyFont="1" applyFill="1" applyAlignment="1">
      <alignment wrapText="1"/>
    </xf>
    <xf numFmtId="0" fontId="17" fillId="0" borderId="4" xfId="95" applyFont="1" applyBorder="1" applyAlignment="1">
      <alignment horizontal="left" vertical="center" wrapText="1"/>
    </xf>
    <xf numFmtId="0" fontId="28" fillId="2" borderId="0" xfId="5" applyFont="1" applyFill="1" applyAlignment="1">
      <alignment horizontal="left" vertical="center"/>
    </xf>
    <xf numFmtId="169" fontId="17" fillId="0" borderId="0" xfId="52" applyNumberFormat="1" applyFont="1" applyFill="1" applyBorder="1" applyAlignment="1">
      <alignment horizontal="right" vertical="center"/>
    </xf>
    <xf numFmtId="0" fontId="18" fillId="0" borderId="0" xfId="27" applyFont="1" applyFill="1" applyBorder="1" applyAlignment="1">
      <alignment horizontal="right" wrapText="1" readingOrder="1"/>
    </xf>
    <xf numFmtId="169" fontId="1" fillId="0" borderId="0" xfId="52" applyNumberFormat="1" applyFont="1" applyFill="1" applyBorder="1" applyAlignment="1">
      <alignment horizontal="right" vertical="center"/>
    </xf>
    <xf numFmtId="0" fontId="1" fillId="0" borderId="0" xfId="27" applyFont="1" applyFill="1" applyBorder="1" applyAlignment="1">
      <alignment horizontal="right" vertical="center" indent="1"/>
    </xf>
    <xf numFmtId="167" fontId="1" fillId="2" borderId="0" xfId="68" applyNumberFormat="1" applyFont="1" applyFill="1" applyAlignment="1">
      <alignment horizontal="right"/>
    </xf>
    <xf numFmtId="0" fontId="25" fillId="0" borderId="0" xfId="105" applyFont="1" applyBorder="1" applyAlignment="1">
      <alignment horizontal="right" wrapText="1"/>
    </xf>
    <xf numFmtId="0" fontId="27" fillId="0" borderId="4" xfId="105" applyFont="1" applyBorder="1" applyAlignment="1">
      <alignment horizontal="right"/>
    </xf>
    <xf numFmtId="9" fontId="45" fillId="0" borderId="0" xfId="0" applyNumberFormat="1" applyFont="1" applyBorder="1"/>
    <xf numFmtId="3" fontId="6" fillId="0" borderId="0" xfId="38" applyNumberFormat="1" applyFont="1" applyAlignment="1" applyProtection="1">
      <alignment horizontal="left" vertical="center" wrapText="1" indent="1"/>
      <protection locked="0"/>
    </xf>
    <xf numFmtId="3" fontId="17" fillId="7" borderId="65" xfId="95" applyNumberFormat="1" applyFont="1" applyFill="1" applyBorder="1" applyAlignment="1">
      <alignment horizontal="left"/>
    </xf>
    <xf numFmtId="168" fontId="6" fillId="0" borderId="0" xfId="4" quotePrefix="1" applyNumberFormat="1" applyFont="1" applyAlignment="1">
      <alignment horizontal="right" vertical="center"/>
    </xf>
    <xf numFmtId="0" fontId="1" fillId="0" borderId="0" xfId="12" applyFont="1" applyFill="1" applyAlignment="1">
      <alignment horizontal="right" vertical="center"/>
    </xf>
    <xf numFmtId="1" fontId="6" fillId="0" borderId="0" xfId="4" applyNumberFormat="1" applyFont="1" applyAlignment="1">
      <alignment horizontal="right" vertical="center"/>
    </xf>
    <xf numFmtId="168" fontId="6" fillId="0" borderId="0" xfId="90" quotePrefix="1" applyNumberFormat="1" applyFont="1" applyAlignment="1" applyProtection="1">
      <alignment horizontal="right" vertical="center"/>
      <protection hidden="1"/>
    </xf>
    <xf numFmtId="168" fontId="9" fillId="7" borderId="0" xfId="90" quotePrefix="1" applyNumberFormat="1" applyFont="1" applyFill="1" applyAlignment="1" applyProtection="1">
      <alignment horizontal="right" vertical="center"/>
      <protection hidden="1"/>
    </xf>
    <xf numFmtId="2" fontId="48" fillId="2" borderId="0" xfId="61" applyNumberFormat="1" applyFont="1" applyFill="1" applyAlignment="1">
      <alignment horizontal="right" wrapText="1"/>
    </xf>
    <xf numFmtId="0" fontId="0" fillId="0" borderId="0" xfId="0" applyAlignment="1">
      <alignment wrapText="1"/>
    </xf>
    <xf numFmtId="0" fontId="9" fillId="7" borderId="4" xfId="12" applyFont="1" applyFill="1" applyBorder="1" applyAlignment="1">
      <alignment horizontal="left" vertical="center" wrapText="1"/>
    </xf>
    <xf numFmtId="0" fontId="9" fillId="2" borderId="4" xfId="5" applyFont="1" applyFill="1" applyBorder="1" applyAlignment="1">
      <alignment horizontal="left" vertical="center" indent="1"/>
    </xf>
    <xf numFmtId="0" fontId="1" fillId="0" borderId="0" xfId="95" applyFont="1" applyAlignment="1"/>
    <xf numFmtId="17" fontId="107" fillId="0" borderId="4" xfId="4" quotePrefix="1" applyNumberFormat="1" applyFont="1" applyBorder="1" applyAlignment="1">
      <alignment horizontal="right" wrapText="1"/>
    </xf>
    <xf numFmtId="0" fontId="126" fillId="0" borderId="4" xfId="4" applyFont="1" applyBorder="1"/>
    <xf numFmtId="0" fontId="50" fillId="0" borderId="4" xfId="4" applyFont="1" applyBorder="1" applyAlignment="1">
      <alignment vertical="center"/>
    </xf>
    <xf numFmtId="0" fontId="9" fillId="0" borderId="4" xfId="4" applyFont="1" applyBorder="1" applyAlignment="1">
      <alignment vertical="center"/>
    </xf>
    <xf numFmtId="0" fontId="9" fillId="0" borderId="4" xfId="4" applyFont="1" applyBorder="1" applyAlignment="1">
      <alignment horizontal="right" vertical="center"/>
    </xf>
    <xf numFmtId="0" fontId="6" fillId="0" borderId="4" xfId="4" applyFont="1" applyBorder="1" applyAlignment="1">
      <alignment vertical="center"/>
    </xf>
    <xf numFmtId="0" fontId="112" fillId="0" borderId="4" xfId="4" applyFont="1" applyBorder="1"/>
    <xf numFmtId="0" fontId="95" fillId="0" borderId="4" xfId="4" applyFont="1" applyBorder="1"/>
    <xf numFmtId="0" fontId="126" fillId="0" borderId="4" xfId="4" applyFont="1" applyBorder="1" applyAlignment="1">
      <alignment horizontal="left" vertical="center"/>
    </xf>
    <xf numFmtId="0" fontId="32" fillId="0" borderId="4" xfId="4" applyFont="1" applyBorder="1" applyAlignment="1">
      <alignment horizontal="right" vertical="center"/>
    </xf>
    <xf numFmtId="0" fontId="126" fillId="0" borderId="4" xfId="67" applyFont="1" applyBorder="1"/>
    <xf numFmtId="0" fontId="15" fillId="0" borderId="4" xfId="67" applyFont="1" applyBorder="1"/>
    <xf numFmtId="0" fontId="42" fillId="2" borderId="4" xfId="12" applyFont="1" applyFill="1" applyBorder="1" applyAlignment="1">
      <alignment horizontal="right"/>
    </xf>
    <xf numFmtId="0" fontId="13" fillId="2" borderId="4" xfId="12" applyFont="1" applyFill="1" applyBorder="1" applyAlignment="1">
      <alignment vertical="center"/>
    </xf>
    <xf numFmtId="0" fontId="6" fillId="0" borderId="4" xfId="67" applyFont="1" applyBorder="1"/>
    <xf numFmtId="0" fontId="126" fillId="2" borderId="4" xfId="12" applyFont="1" applyFill="1" applyBorder="1" applyAlignment="1">
      <alignment horizontal="left" vertical="center" wrapText="1"/>
    </xf>
    <xf numFmtId="0" fontId="32" fillId="2" borderId="4" xfId="12" applyFont="1" applyFill="1" applyBorder="1" applyAlignment="1">
      <alignment horizontal="left" vertical="center"/>
    </xf>
    <xf numFmtId="0" fontId="78" fillId="0" borderId="4" xfId="90" applyFont="1" applyBorder="1" applyProtection="1">
      <protection hidden="1"/>
    </xf>
    <xf numFmtId="0" fontId="126" fillId="0" borderId="0" xfId="61" applyFont="1" applyAlignment="1">
      <alignment horizontal="left" vertical="top"/>
    </xf>
    <xf numFmtId="0" fontId="126" fillId="2" borderId="0" xfId="61" applyFont="1" applyFill="1" applyAlignment="1">
      <alignment vertical="center"/>
    </xf>
    <xf numFmtId="15" fontId="107" fillId="0" borderId="0" xfId="42" applyNumberFormat="1" applyFont="1" applyAlignment="1">
      <alignment horizontal="left" vertical="center" readingOrder="1"/>
    </xf>
    <xf numFmtId="181" fontId="12" fillId="0" borderId="0" xfId="42" quotePrefix="1" applyNumberFormat="1" applyFont="1" applyAlignment="1">
      <alignment horizontal="left"/>
    </xf>
    <xf numFmtId="0" fontId="66" fillId="0" borderId="0" xfId="62" applyFont="1" applyAlignment="1" applyProtection="1"/>
    <xf numFmtId="0" fontId="41" fillId="7" borderId="4" xfId="0" applyFont="1" applyFill="1" applyBorder="1" applyAlignment="1">
      <alignment vertical="center"/>
    </xf>
    <xf numFmtId="3" fontId="41" fillId="7" borderId="4" xfId="0" applyNumberFormat="1" applyFont="1" applyFill="1" applyBorder="1" applyAlignment="1">
      <alignment horizontal="right" vertical="center"/>
    </xf>
    <xf numFmtId="0" fontId="126" fillId="2" borderId="4" xfId="12" applyFont="1" applyFill="1" applyBorder="1" applyAlignment="1">
      <alignment vertical="center"/>
    </xf>
    <xf numFmtId="3" fontId="9" fillId="0" borderId="4" xfId="34" applyNumberFormat="1" applyFont="1" applyBorder="1" applyAlignment="1">
      <alignment horizontal="left"/>
    </xf>
    <xf numFmtId="3" fontId="6" fillId="2" borderId="0" xfId="5" applyNumberFormat="1" applyFont="1" applyFill="1" applyAlignment="1" applyProtection="1">
      <alignment horizontal="center" vertical="center"/>
      <protection locked="0"/>
    </xf>
    <xf numFmtId="3" fontId="6" fillId="2" borderId="4" xfId="5" applyNumberFormat="1" applyFont="1" applyFill="1" applyBorder="1" applyAlignment="1" applyProtection="1">
      <alignment horizontal="center" vertical="center"/>
      <protection locked="0"/>
    </xf>
    <xf numFmtId="3" fontId="17" fillId="7" borderId="0" xfId="95" applyNumberFormat="1" applyFont="1" applyFill="1" applyAlignment="1">
      <alignment horizontal="left" wrapText="1"/>
    </xf>
    <xf numFmtId="3" fontId="17" fillId="7" borderId="65" xfId="95" applyNumberFormat="1" applyFont="1" applyFill="1" applyBorder="1" applyAlignment="1">
      <alignment horizontal="left" wrapText="1"/>
    </xf>
    <xf numFmtId="0" fontId="1" fillId="0" borderId="4" xfId="1" applyFont="1" applyBorder="1"/>
    <xf numFmtId="0" fontId="283" fillId="0" borderId="0" xfId="42" applyFont="1" applyAlignment="1">
      <alignment horizontal="left"/>
    </xf>
    <xf numFmtId="181" fontId="284" fillId="0" borderId="0" xfId="42" quotePrefix="1" applyNumberFormat="1" applyFont="1" applyAlignment="1">
      <alignment horizontal="left"/>
    </xf>
    <xf numFmtId="0" fontId="284" fillId="0" borderId="0" xfId="42" applyFont="1" applyAlignment="1">
      <alignment horizontal="left"/>
    </xf>
    <xf numFmtId="0" fontId="126" fillId="0" borderId="93" xfId="42" applyFont="1" applyFill="1" applyBorder="1"/>
    <xf numFmtId="0" fontId="123" fillId="0" borderId="93" xfId="42" applyFont="1" applyFill="1" applyBorder="1"/>
    <xf numFmtId="0" fontId="126" fillId="0" borderId="4" xfId="42" applyFont="1" applyBorder="1"/>
    <xf numFmtId="49" fontId="1" fillId="0" borderId="4" xfId="42" applyNumberFormat="1" applyFont="1" applyBorder="1"/>
    <xf numFmtId="49" fontId="1" fillId="0" borderId="4" xfId="62" applyNumberFormat="1" applyFont="1" applyBorder="1" applyAlignment="1" applyProtection="1"/>
    <xf numFmtId="0" fontId="16" fillId="0" borderId="4" xfId="61" applyFont="1" applyBorder="1" applyAlignment="1">
      <alignment horizontal="right"/>
    </xf>
    <xf numFmtId="0" fontId="126" fillId="0" borderId="4" xfId="61" applyFont="1" applyBorder="1"/>
    <xf numFmtId="0" fontId="47" fillId="0" borderId="4" xfId="61" applyFont="1" applyBorder="1"/>
    <xf numFmtId="0" fontId="1" fillId="0" borderId="4" xfId="61" applyFont="1" applyBorder="1"/>
    <xf numFmtId="0" fontId="39" fillId="2" borderId="4" xfId="61" applyFont="1" applyFill="1" applyBorder="1" applyAlignment="1">
      <alignment horizontal="left" vertical="center"/>
    </xf>
    <xf numFmtId="0" fontId="39" fillId="2" borderId="4" xfId="61" applyFont="1" applyFill="1" applyBorder="1" applyAlignment="1">
      <alignment horizontal="right" indent="1"/>
    </xf>
    <xf numFmtId="2" fontId="83" fillId="0" borderId="4" xfId="0" applyNumberFormat="1" applyFont="1" applyBorder="1" applyAlignment="1">
      <alignment horizontal="right" vertical="center" wrapText="1" indent="1" readingOrder="1"/>
    </xf>
    <xf numFmtId="2" fontId="83" fillId="0" borderId="4" xfId="0" applyNumberFormat="1" applyFont="1" applyBorder="1" applyAlignment="1">
      <alignment horizontal="right" vertical="center" wrapText="1" readingOrder="1"/>
    </xf>
    <xf numFmtId="2" fontId="285" fillId="2" borderId="4" xfId="61" applyNumberFormat="1" applyFont="1" applyFill="1" applyBorder="1" applyAlignment="1">
      <alignment horizontal="right" wrapText="1"/>
    </xf>
    <xf numFmtId="0" fontId="126" fillId="0" borderId="4" xfId="61" applyFont="1" applyBorder="1" applyAlignment="1">
      <alignment horizontal="left" vertical="top"/>
    </xf>
    <xf numFmtId="0" fontId="11" fillId="0" borderId="4" xfId="61" applyFont="1" applyBorder="1"/>
    <xf numFmtId="0" fontId="126" fillId="2" borderId="4" xfId="61" applyFont="1" applyFill="1" applyBorder="1" applyAlignment="1">
      <alignment vertical="center"/>
    </xf>
    <xf numFmtId="0" fontId="17" fillId="0" borderId="4" xfId="61" applyFont="1" applyBorder="1"/>
    <xf numFmtId="0" fontId="126" fillId="0" borderId="4" xfId="1" applyFont="1" applyBorder="1" applyAlignment="1">
      <alignment vertical="center"/>
    </xf>
    <xf numFmtId="0" fontId="7" fillId="0" borderId="4" xfId="1" applyFont="1" applyBorder="1" applyAlignment="1">
      <alignment horizontal="center" vertical="center" wrapText="1"/>
    </xf>
    <xf numFmtId="0" fontId="17" fillId="7" borderId="93" xfId="101" applyFont="1" applyFill="1" applyBorder="1" applyAlignment="1">
      <alignment horizontal="left" vertical="center" wrapText="1"/>
    </xf>
    <xf numFmtId="0" fontId="1" fillId="0" borderId="4" xfId="1" applyFont="1" applyBorder="1" applyAlignment="1">
      <alignment vertical="center"/>
    </xf>
    <xf numFmtId="0" fontId="1" fillId="0" borderId="4" xfId="1" applyFont="1" applyBorder="1" applyAlignment="1">
      <alignment horizontal="center"/>
    </xf>
    <xf numFmtId="0" fontId="7" fillId="0" borderId="0" xfId="1" applyFont="1" applyBorder="1" applyAlignment="1">
      <alignment horizontal="center" vertical="center" wrapText="1"/>
    </xf>
    <xf numFmtId="0" fontId="17" fillId="0" borderId="0" xfId="1" applyFont="1" applyBorder="1" applyAlignment="1">
      <alignment horizontal="center" vertical="center" wrapText="1"/>
    </xf>
    <xf numFmtId="169" fontId="113" fillId="0" borderId="0" xfId="0" applyNumberFormat="1" applyFont="1" applyBorder="1" applyAlignment="1">
      <alignment horizontal="center" vertical="center" wrapText="1"/>
    </xf>
    <xf numFmtId="169" fontId="1" fillId="0" borderId="0" xfId="1" applyNumberFormat="1" applyFont="1" applyBorder="1" applyAlignment="1">
      <alignment horizontal="center"/>
    </xf>
    <xf numFmtId="0" fontId="17" fillId="0" borderId="0" xfId="101" applyFont="1" applyFill="1" applyBorder="1" applyAlignment="1">
      <alignment horizontal="center" vertical="center" wrapText="1"/>
    </xf>
    <xf numFmtId="0" fontId="1" fillId="0" borderId="0" xfId="27" applyFont="1" applyAlignment="1">
      <alignment horizontal="left" vertical="center" wrapText="1"/>
    </xf>
    <xf numFmtId="0" fontId="124" fillId="0" borderId="0" xfId="1" applyFont="1" applyBorder="1"/>
    <xf numFmtId="3" fontId="1" fillId="0" borderId="93" xfId="0" applyNumberFormat="1" applyFont="1" applyBorder="1" applyAlignment="1">
      <alignment horizontal="right" wrapText="1"/>
    </xf>
    <xf numFmtId="3" fontId="1" fillId="7" borderId="4" xfId="0" applyNumberFormat="1" applyFont="1" applyFill="1" applyBorder="1" applyAlignment="1">
      <alignment horizontal="right" vertical="center"/>
    </xf>
    <xf numFmtId="9" fontId="17" fillId="7" borderId="4" xfId="68" applyFont="1" applyFill="1" applyBorder="1" applyAlignment="1">
      <alignment horizontal="right" vertical="center"/>
    </xf>
    <xf numFmtId="0" fontId="18" fillId="0" borderId="4" xfId="27" applyFont="1" applyBorder="1" applyAlignment="1">
      <alignment vertical="center" wrapText="1" readingOrder="1"/>
    </xf>
    <xf numFmtId="0" fontId="18" fillId="0" borderId="4" xfId="27" applyFont="1" applyBorder="1" applyAlignment="1">
      <alignment horizontal="center" vertical="center" wrapText="1" readingOrder="1"/>
    </xf>
    <xf numFmtId="0" fontId="6" fillId="0" borderId="0" xfId="27" applyFont="1" applyBorder="1" applyAlignment="1">
      <alignment horizontal="left" vertical="center" wrapText="1" indent="1" readingOrder="1"/>
    </xf>
    <xf numFmtId="168" fontId="1" fillId="0" borderId="0" xfId="27" applyNumberFormat="1" applyFont="1" applyBorder="1" applyAlignment="1">
      <alignment horizontal="center" vertical="center"/>
    </xf>
    <xf numFmtId="0" fontId="9" fillId="7" borderId="4" xfId="27" applyFont="1" applyFill="1" applyBorder="1" applyAlignment="1">
      <alignment vertical="center" wrapText="1" readingOrder="1"/>
    </xf>
    <xf numFmtId="168" fontId="17" fillId="7" borderId="4" xfId="27" applyNumberFormat="1" applyFont="1" applyFill="1" applyBorder="1" applyAlignment="1">
      <alignment horizontal="center" vertical="center"/>
    </xf>
    <xf numFmtId="0" fontId="6" fillId="7" borderId="0" xfId="27" applyFont="1" applyFill="1" applyBorder="1" applyAlignment="1">
      <alignment horizontal="left" vertical="center" wrapText="1" readingOrder="1"/>
    </xf>
    <xf numFmtId="168" fontId="6" fillId="7" borderId="0" xfId="27" applyNumberFormat="1" applyFont="1" applyFill="1" applyBorder="1" applyAlignment="1">
      <alignment horizontal="right" vertical="center" readingOrder="1"/>
    </xf>
    <xf numFmtId="0" fontId="18" fillId="0" borderId="4" xfId="27" applyFont="1" applyBorder="1" applyAlignment="1">
      <alignment horizontal="left" vertical="center" wrapText="1" indent="1" readingOrder="1"/>
    </xf>
    <xf numFmtId="0" fontId="107" fillId="0" borderId="4" xfId="27" applyFont="1" applyBorder="1" applyAlignment="1">
      <alignment horizontal="right" vertical="center" wrapText="1" readingOrder="1"/>
    </xf>
    <xf numFmtId="0" fontId="6" fillId="0" borderId="0" xfId="27" applyFont="1" applyBorder="1" applyAlignment="1">
      <alignment horizontal="left" vertical="center" wrapText="1" readingOrder="1"/>
    </xf>
    <xf numFmtId="168" fontId="1" fillId="0" borderId="0" xfId="27" applyNumberFormat="1" applyFont="1" applyBorder="1" applyAlignment="1">
      <alignment horizontal="right" vertical="center"/>
    </xf>
    <xf numFmtId="168" fontId="17" fillId="7" borderId="4" xfId="27" applyNumberFormat="1" applyFont="1" applyFill="1" applyBorder="1" applyAlignment="1">
      <alignment horizontal="right" vertical="center"/>
    </xf>
    <xf numFmtId="168" fontId="1" fillId="0" borderId="0" xfId="0" applyNumberFormat="1" applyFont="1" applyBorder="1" applyAlignment="1">
      <alignment horizontal="right"/>
    </xf>
    <xf numFmtId="0" fontId="9" fillId="7" borderId="4" xfId="27" applyFont="1" applyFill="1" applyBorder="1" applyAlignment="1">
      <alignment horizontal="left" vertical="center" wrapText="1" readingOrder="1"/>
    </xf>
    <xf numFmtId="174" fontId="1" fillId="0" borderId="0" xfId="52" applyNumberFormat="1" applyFont="1" applyFill="1" applyAlignment="1">
      <alignment horizontal="right" vertical="center" indent="1"/>
    </xf>
    <xf numFmtId="0" fontId="1" fillId="0" borderId="0" xfId="27" applyFont="1" applyBorder="1" applyAlignment="1">
      <alignment vertical="center" wrapText="1"/>
    </xf>
    <xf numFmtId="169" fontId="1" fillId="0" borderId="0" xfId="27" applyNumberFormat="1" applyFont="1" applyBorder="1" applyAlignment="1">
      <alignment horizontal="right"/>
    </xf>
    <xf numFmtId="0" fontId="18" fillId="0" borderId="4" xfId="27" applyFont="1" applyBorder="1" applyAlignment="1">
      <alignment horizontal="left" wrapText="1" readingOrder="1"/>
    </xf>
    <xf numFmtId="0" fontId="18" fillId="0" borderId="4" xfId="27" applyFont="1" applyBorder="1" applyAlignment="1">
      <alignment horizontal="right" wrapText="1" readingOrder="1"/>
    </xf>
    <xf numFmtId="0" fontId="29" fillId="0" borderId="0" xfId="27" applyFont="1" applyBorder="1" applyAlignment="1">
      <alignment vertical="center" wrapText="1"/>
    </xf>
    <xf numFmtId="0" fontId="17" fillId="7" borderId="4" xfId="27" applyFont="1" applyFill="1" applyBorder="1" applyAlignment="1">
      <alignment vertical="center" wrapText="1"/>
    </xf>
    <xf numFmtId="169" fontId="17" fillId="7" borderId="4" xfId="52" applyNumberFormat="1" applyFont="1" applyFill="1" applyBorder="1" applyAlignment="1">
      <alignment horizontal="right" vertical="center"/>
    </xf>
    <xf numFmtId="0" fontId="62" fillId="0" borderId="0" xfId="27" applyFont="1" applyBorder="1" applyAlignment="1">
      <alignment horizontal="left"/>
    </xf>
    <xf numFmtId="0" fontId="1" fillId="0" borderId="0" xfId="27" applyFont="1" applyBorder="1" applyAlignment="1">
      <alignment horizontal="right" vertical="center" indent="1"/>
    </xf>
    <xf numFmtId="0" fontId="1" fillId="0" borderId="0" xfId="27" applyFont="1" applyFill="1" applyAlignment="1">
      <alignment horizontal="right" vertical="center" indent="1"/>
    </xf>
    <xf numFmtId="169" fontId="1" fillId="0" borderId="0" xfId="27" applyNumberFormat="1" applyFont="1" applyBorder="1" applyAlignment="1">
      <alignment horizontal="right" vertical="center"/>
    </xf>
    <xf numFmtId="0" fontId="18" fillId="0" borderId="4" xfId="27" applyFont="1" applyBorder="1" applyAlignment="1">
      <alignment wrapText="1" readingOrder="1"/>
    </xf>
    <xf numFmtId="0" fontId="1" fillId="0" borderId="0" xfId="27" applyFont="1" applyBorder="1" applyAlignment="1">
      <alignment horizontal="left" vertical="center" wrapText="1" indent="1"/>
    </xf>
    <xf numFmtId="169" fontId="45" fillId="0" borderId="0" xfId="27" applyNumberFormat="1" applyFont="1" applyBorder="1" applyAlignment="1">
      <alignment horizontal="center" vertical="center"/>
    </xf>
    <xf numFmtId="0" fontId="1" fillId="0" borderId="0" xfId="27" applyFont="1" applyBorder="1" applyAlignment="1">
      <alignment horizontal="left" wrapText="1"/>
    </xf>
    <xf numFmtId="0" fontId="17" fillId="7" borderId="4" xfId="27" applyFont="1" applyFill="1" applyBorder="1" applyAlignment="1">
      <alignment horizontal="left" wrapText="1"/>
    </xf>
    <xf numFmtId="0" fontId="29" fillId="0" borderId="0" xfId="27" applyFont="1" applyBorder="1" applyAlignment="1">
      <alignment horizontal="left" wrapText="1"/>
    </xf>
    <xf numFmtId="169" fontId="1" fillId="0" borderId="0" xfId="27" applyNumberFormat="1" applyFont="1" applyBorder="1" applyAlignment="1">
      <alignment horizontal="center" vertical="center"/>
    </xf>
    <xf numFmtId="0" fontId="9" fillId="7" borderId="4" xfId="27" applyFont="1" applyFill="1" applyBorder="1" applyAlignment="1">
      <alignment vertical="center" wrapText="1"/>
    </xf>
    <xf numFmtId="169" fontId="9" fillId="7" borderId="4" xfId="52" applyNumberFormat="1" applyFont="1" applyFill="1" applyBorder="1" applyAlignment="1">
      <alignment horizontal="right" vertical="center"/>
    </xf>
    <xf numFmtId="3" fontId="17" fillId="7" borderId="4" xfId="0" applyNumberFormat="1" applyFont="1" applyFill="1" applyBorder="1" applyAlignment="1">
      <alignment vertical="center" wrapText="1"/>
    </xf>
    <xf numFmtId="0" fontId="1" fillId="0" borderId="0" xfId="27" applyFont="1" applyBorder="1" applyAlignment="1">
      <alignment horizontal="left" vertical="center" wrapText="1"/>
    </xf>
    <xf numFmtId="0" fontId="17" fillId="7" borderId="4" xfId="27" applyFont="1" applyFill="1" applyBorder="1" applyAlignment="1">
      <alignment horizontal="left" vertical="center" wrapText="1"/>
    </xf>
    <xf numFmtId="0" fontId="29" fillId="0" borderId="0" xfId="27" applyFont="1" applyBorder="1" applyAlignment="1">
      <alignment horizontal="left" vertical="center" wrapText="1"/>
    </xf>
    <xf numFmtId="0" fontId="3" fillId="0" borderId="0" xfId="27" applyBorder="1"/>
    <xf numFmtId="0" fontId="9" fillId="0" borderId="0" xfId="27" applyFont="1" applyFill="1" applyBorder="1" applyAlignment="1">
      <alignment vertical="center" wrapText="1" readingOrder="1"/>
    </xf>
    <xf numFmtId="168" fontId="17" fillId="0" borderId="0" xfId="27" applyNumberFormat="1" applyFont="1" applyFill="1" applyBorder="1" applyAlignment="1">
      <alignment horizontal="center" vertical="center"/>
    </xf>
    <xf numFmtId="0" fontId="0" fillId="0" borderId="0" xfId="0" applyFill="1" applyBorder="1"/>
    <xf numFmtId="168" fontId="1" fillId="0" borderId="0" xfId="85" applyNumberFormat="1" applyFont="1" applyFill="1" applyBorder="1" applyAlignment="1"/>
    <xf numFmtId="0" fontId="6" fillId="0" borderId="0" xfId="27" applyFont="1" applyFill="1" applyBorder="1" applyAlignment="1">
      <alignment horizontal="left" vertical="center" wrapText="1" readingOrder="1"/>
    </xf>
    <xf numFmtId="168" fontId="1" fillId="0" borderId="0" xfId="27" applyNumberFormat="1" applyFont="1" applyFill="1" applyBorder="1" applyAlignment="1">
      <alignment horizontal="right" vertical="center"/>
    </xf>
    <xf numFmtId="168" fontId="1" fillId="0" borderId="0" xfId="0" applyNumberFormat="1" applyFont="1" applyFill="1" applyBorder="1" applyAlignment="1">
      <alignment horizontal="right"/>
    </xf>
    <xf numFmtId="0" fontId="9" fillId="0" borderId="0" xfId="27" applyFont="1" applyFill="1" applyBorder="1" applyAlignment="1">
      <alignment horizontal="left" vertical="center" wrapText="1" readingOrder="1"/>
    </xf>
    <xf numFmtId="168" fontId="17" fillId="0" borderId="0" xfId="27" applyNumberFormat="1" applyFont="1" applyFill="1" applyBorder="1" applyAlignment="1">
      <alignment horizontal="right" vertical="center"/>
    </xf>
    <xf numFmtId="0" fontId="1" fillId="0" borderId="0" xfId="27" applyFont="1" applyFill="1" applyBorder="1" applyAlignment="1">
      <alignment horizontal="left" vertical="center" indent="1"/>
    </xf>
    <xf numFmtId="3" fontId="1" fillId="0" borderId="0" xfId="27" applyNumberFormat="1" applyFont="1" applyFill="1" applyBorder="1" applyAlignment="1">
      <alignment horizontal="left" vertical="center" indent="1"/>
    </xf>
    <xf numFmtId="0" fontId="1" fillId="0" borderId="0" xfId="27" applyFont="1" applyFill="1" applyBorder="1" applyAlignment="1">
      <alignment vertical="center"/>
    </xf>
    <xf numFmtId="0" fontId="20" fillId="0" borderId="0" xfId="27" applyFont="1" applyFill="1" applyBorder="1" applyAlignment="1">
      <alignment vertical="center"/>
    </xf>
    <xf numFmtId="169" fontId="20" fillId="0" borderId="0" xfId="27" applyNumberFormat="1" applyFont="1" applyFill="1" applyBorder="1" applyAlignment="1">
      <alignment vertical="center"/>
    </xf>
    <xf numFmtId="175" fontId="20" fillId="0" borderId="0" xfId="27" applyNumberFormat="1" applyFont="1" applyFill="1" applyBorder="1" applyAlignment="1">
      <alignment vertical="center"/>
    </xf>
    <xf numFmtId="3" fontId="17" fillId="0" borderId="4" xfId="0" applyNumberFormat="1" applyFont="1" applyBorder="1" applyAlignment="1">
      <alignment horizontal="right" wrapText="1"/>
    </xf>
    <xf numFmtId="0" fontId="126" fillId="2" borderId="4" xfId="12" applyFont="1" applyFill="1" applyBorder="1" applyAlignment="1">
      <alignment vertical="center" wrapText="1"/>
    </xf>
    <xf numFmtId="3" fontId="6" fillId="0" borderId="0" xfId="90" applyNumberFormat="1" applyFont="1" applyAlignment="1" applyProtection="1">
      <alignment horizontal="left" vertical="center"/>
      <protection hidden="1"/>
    </xf>
    <xf numFmtId="0" fontId="52" fillId="0" borderId="0" xfId="90" applyFont="1" applyAlignment="1" applyProtection="1">
      <alignment horizontal="left" vertical="center" wrapText="1"/>
      <protection hidden="1"/>
    </xf>
    <xf numFmtId="0" fontId="0" fillId="0" borderId="0" xfId="0" applyAlignment="1">
      <alignment vertical="center"/>
    </xf>
    <xf numFmtId="0" fontId="122" fillId="0" borderId="0" xfId="1" applyFont="1" applyBorder="1" applyAlignment="1">
      <alignment horizontal="left"/>
    </xf>
    <xf numFmtId="0" fontId="1" fillId="0" borderId="0" xfId="1" applyFont="1" applyBorder="1"/>
    <xf numFmtId="0" fontId="125" fillId="0" borderId="0" xfId="1" applyFont="1" applyBorder="1"/>
    <xf numFmtId="0" fontId="14" fillId="0" borderId="0" xfId="1" applyFont="1" applyBorder="1"/>
    <xf numFmtId="0" fontId="12" fillId="0" borderId="0" xfId="1" applyFont="1" applyBorder="1"/>
    <xf numFmtId="0" fontId="14" fillId="0" borderId="0" xfId="1" applyFont="1" applyBorder="1" applyAlignment="1">
      <alignment horizontal="right"/>
    </xf>
    <xf numFmtId="0" fontId="123" fillId="0" borderId="0" xfId="1" applyFont="1" applyBorder="1" applyAlignment="1">
      <alignment horizontal="right"/>
    </xf>
    <xf numFmtId="0" fontId="22" fillId="0" borderId="0" xfId="1" applyFont="1" applyBorder="1" applyAlignment="1">
      <alignment horizontal="left"/>
    </xf>
    <xf numFmtId="0" fontId="1" fillId="0" borderId="0" xfId="43" applyFont="1" applyBorder="1" applyAlignment="1">
      <alignment horizontal="left" vertical="center"/>
    </xf>
    <xf numFmtId="169" fontId="1" fillId="0" borderId="0" xfId="43" applyNumberFormat="1" applyFont="1" applyBorder="1"/>
    <xf numFmtId="9" fontId="1" fillId="0" borderId="0" xfId="43" applyNumberFormat="1" applyFont="1" applyBorder="1"/>
    <xf numFmtId="0" fontId="23" fillId="0" borderId="0" xfId="43" applyFont="1" applyBorder="1"/>
    <xf numFmtId="0" fontId="1" fillId="0" borderId="0" xfId="43" applyFont="1" applyBorder="1"/>
    <xf numFmtId="0" fontId="3" fillId="0" borderId="0" xfId="43" applyBorder="1"/>
    <xf numFmtId="0" fontId="17" fillId="7" borderId="4" xfId="43" applyFont="1" applyFill="1" applyBorder="1" applyAlignment="1">
      <alignment horizontal="left" vertical="center"/>
    </xf>
    <xf numFmtId="169" fontId="17" fillId="7" borderId="4" xfId="43" applyNumberFormat="1" applyFont="1" applyFill="1" applyBorder="1"/>
    <xf numFmtId="9" fontId="17" fillId="7" borderId="4" xfId="43" applyNumberFormat="1" applyFont="1" applyFill="1" applyBorder="1"/>
    <xf numFmtId="0" fontId="9" fillId="0" borderId="4" xfId="95" applyFont="1" applyBorder="1" applyAlignment="1">
      <alignment horizontal="center"/>
    </xf>
    <xf numFmtId="3" fontId="1" fillId="0" borderId="0" xfId="95" applyNumberFormat="1" applyFont="1" applyAlignment="1">
      <alignment horizontal="left" wrapText="1"/>
    </xf>
    <xf numFmtId="0" fontId="1" fillId="0" borderId="0" xfId="67" applyFont="1" applyBorder="1" applyAlignment="1">
      <alignment horizontal="left"/>
    </xf>
    <xf numFmtId="1" fontId="1" fillId="0" borderId="0" xfId="67" applyNumberFormat="1" applyFont="1" applyBorder="1" applyAlignment="1">
      <alignment vertical="center"/>
    </xf>
    <xf numFmtId="0" fontId="17" fillId="7" borderId="0" xfId="101" applyFont="1" applyFill="1" applyBorder="1" applyAlignment="1">
      <alignment horizontal="left" vertical="center" wrapText="1"/>
    </xf>
    <xf numFmtId="0" fontId="1" fillId="0" borderId="0" xfId="67" applyFont="1" applyBorder="1"/>
    <xf numFmtId="0" fontId="17" fillId="7" borderId="4" xfId="101" applyFont="1" applyFill="1" applyBorder="1" applyAlignment="1">
      <alignment horizontal="left" vertical="center" wrapText="1"/>
    </xf>
    <xf numFmtId="3" fontId="9" fillId="7" borderId="4" xfId="102" applyNumberFormat="1" applyFont="1" applyFill="1" applyBorder="1" applyAlignment="1">
      <alignment horizontal="right" vertical="center"/>
    </xf>
    <xf numFmtId="0" fontId="1" fillId="0" borderId="0" xfId="67" applyFont="1" applyFill="1" applyAlignment="1">
      <alignment horizontal="left"/>
    </xf>
    <xf numFmtId="1" fontId="1" fillId="0" borderId="0" xfId="67" applyNumberFormat="1" applyFont="1" applyFill="1" applyAlignment="1">
      <alignment vertical="center"/>
    </xf>
    <xf numFmtId="0" fontId="1" fillId="0" borderId="0" xfId="67" applyFont="1" applyFill="1"/>
    <xf numFmtId="3" fontId="1" fillId="0" borderId="0" xfId="67" applyNumberFormat="1" applyFont="1" applyFill="1" applyAlignment="1">
      <alignment horizontal="right" vertical="center"/>
    </xf>
    <xf numFmtId="1" fontId="1" fillId="0" borderId="0" xfId="67" applyNumberFormat="1" applyFont="1" applyFill="1" applyAlignment="1">
      <alignment horizontal="right" vertical="center"/>
    </xf>
    <xf numFmtId="3" fontId="1" fillId="0" borderId="0" xfId="67" applyNumberFormat="1" applyFont="1" applyBorder="1" applyAlignment="1">
      <alignment horizontal="right" vertical="center"/>
    </xf>
    <xf numFmtId="1" fontId="1" fillId="0" borderId="0" xfId="67" applyNumberFormat="1" applyFont="1" applyBorder="1" applyAlignment="1">
      <alignment horizontal="right" vertical="center"/>
    </xf>
    <xf numFmtId="1" fontId="1" fillId="0" borderId="0" xfId="67" applyNumberFormat="1" applyFont="1" applyBorder="1" applyAlignment="1">
      <alignment horizontal="right"/>
    </xf>
    <xf numFmtId="0" fontId="17" fillId="7" borderId="4" xfId="101" applyFont="1" applyFill="1" applyBorder="1" applyAlignment="1">
      <alignment wrapText="1"/>
    </xf>
    <xf numFmtId="3" fontId="9" fillId="7" borderId="4" xfId="102" applyNumberFormat="1" applyFont="1" applyFill="1" applyBorder="1" applyAlignment="1">
      <alignment horizontal="right"/>
    </xf>
    <xf numFmtId="0" fontId="1" fillId="0" borderId="0" xfId="67" applyFont="1" applyFill="1" applyBorder="1" applyAlignment="1">
      <alignment horizontal="left"/>
    </xf>
    <xf numFmtId="1" fontId="1" fillId="0" borderId="0" xfId="67" applyNumberFormat="1" applyFont="1" applyFill="1" applyBorder="1" applyAlignment="1">
      <alignment vertical="center"/>
    </xf>
    <xf numFmtId="0" fontId="1" fillId="0" borderId="0" xfId="67" applyFont="1" applyFill="1" applyBorder="1"/>
    <xf numFmtId="3" fontId="1" fillId="0" borderId="0" xfId="67" applyNumberFormat="1" applyFont="1" applyFill="1" applyBorder="1" applyAlignment="1">
      <alignment horizontal="right" vertical="center"/>
    </xf>
    <xf numFmtId="1" fontId="1" fillId="0" borderId="0" xfId="67" applyNumberFormat="1" applyFont="1" applyFill="1" applyBorder="1" applyAlignment="1">
      <alignment horizontal="right" vertical="center"/>
    </xf>
    <xf numFmtId="1" fontId="1" fillId="0" borderId="0" xfId="67" applyNumberFormat="1" applyFont="1" applyFill="1" applyAlignment="1">
      <alignment horizontal="right"/>
    </xf>
    <xf numFmtId="0" fontId="107" fillId="0" borderId="0" xfId="67" applyFont="1" applyBorder="1" applyAlignment="1">
      <alignment horizontal="right"/>
    </xf>
    <xf numFmtId="3" fontId="6" fillId="0" borderId="0" xfId="67" applyNumberFormat="1" applyFont="1" applyFill="1" applyBorder="1"/>
    <xf numFmtId="0" fontId="107" fillId="0" borderId="0" xfId="67" applyFont="1" applyFill="1" applyBorder="1" applyAlignment="1">
      <alignment horizontal="right"/>
    </xf>
    <xf numFmtId="0" fontId="126" fillId="0" borderId="0" xfId="61" applyFont="1" applyFill="1" applyBorder="1"/>
    <xf numFmtId="0" fontId="107" fillId="0" borderId="0" xfId="61" applyFont="1" applyFill="1" applyBorder="1" applyAlignment="1">
      <alignment horizontal="right"/>
    </xf>
    <xf numFmtId="0" fontId="18" fillId="0" borderId="0" xfId="61" applyFont="1" applyFill="1" applyBorder="1" applyAlignment="1">
      <alignment horizontal="left" wrapText="1" readingOrder="1"/>
    </xf>
    <xf numFmtId="0" fontId="29" fillId="0" borderId="0" xfId="61" applyFont="1" applyFill="1" applyBorder="1" applyAlignment="1">
      <alignment vertical="center" wrapText="1" readingOrder="1"/>
    </xf>
    <xf numFmtId="2" fontId="6" fillId="0" borderId="0" xfId="0" applyNumberFormat="1" applyFont="1" applyFill="1" applyBorder="1" applyAlignment="1">
      <alignment horizontal="right" vertical="center" wrapText="1" indent="1" readingOrder="1"/>
    </xf>
    <xf numFmtId="2" fontId="6" fillId="0" borderId="0" xfId="0" applyNumberFormat="1" applyFont="1" applyFill="1" applyBorder="1" applyAlignment="1">
      <alignment horizontal="right" vertical="center" wrapText="1" readingOrder="1"/>
    </xf>
    <xf numFmtId="2" fontId="48" fillId="0" borderId="0" xfId="61" applyNumberFormat="1" applyFont="1" applyFill="1" applyBorder="1" applyAlignment="1">
      <alignment horizontal="right" wrapText="1"/>
    </xf>
    <xf numFmtId="0" fontId="9" fillId="7" borderId="4" xfId="101" applyFont="1" applyFill="1" applyBorder="1" applyAlignment="1">
      <alignment wrapText="1"/>
    </xf>
    <xf numFmtId="0" fontId="9" fillId="0" borderId="0" xfId="101" applyFont="1" applyFill="1" applyBorder="1" applyAlignment="1">
      <alignment wrapText="1"/>
    </xf>
    <xf numFmtId="3" fontId="9" fillId="0" borderId="96" xfId="102" applyNumberFormat="1" applyFont="1" applyFill="1" applyBorder="1" applyAlignment="1">
      <alignment horizontal="right" vertical="center"/>
    </xf>
    <xf numFmtId="0" fontId="17" fillId="0" borderId="0" xfId="101" applyFont="1" applyAlignment="1">
      <alignment horizontal="left" vertical="center" wrapText="1"/>
    </xf>
    <xf numFmtId="0" fontId="6" fillId="0" borderId="0" xfId="4" applyFont="1" applyBorder="1" applyAlignment="1">
      <alignment horizontal="left" vertical="center"/>
    </xf>
    <xf numFmtId="3" fontId="1" fillId="0" borderId="0" xfId="4" applyNumberFormat="1" applyFont="1" applyBorder="1" applyAlignment="1">
      <alignment horizontal="right" vertical="center"/>
    </xf>
    <xf numFmtId="3" fontId="6" fillId="0" borderId="0" xfId="4" applyNumberFormat="1" applyFont="1" applyBorder="1" applyAlignment="1">
      <alignment horizontal="right" vertical="center"/>
    </xf>
    <xf numFmtId="0" fontId="1" fillId="0" borderId="0" xfId="4" applyFont="1" applyBorder="1" applyAlignment="1">
      <alignment horizontal="right" vertical="center"/>
    </xf>
    <xf numFmtId="0" fontId="6" fillId="0" borderId="0" xfId="4" applyFont="1" applyBorder="1" applyAlignment="1">
      <alignment horizontal="right" vertical="center"/>
    </xf>
    <xf numFmtId="0" fontId="25" fillId="0" borderId="0" xfId="4" applyFont="1" applyBorder="1" applyAlignment="1">
      <alignment horizontal="left" vertical="center"/>
    </xf>
    <xf numFmtId="0" fontId="25" fillId="0" borderId="0" xfId="4" applyFont="1" applyBorder="1" applyAlignment="1">
      <alignment horizontal="right" vertical="center"/>
    </xf>
    <xf numFmtId="3" fontId="25" fillId="0" borderId="0" xfId="4" applyNumberFormat="1" applyFont="1" applyBorder="1" applyAlignment="1">
      <alignment horizontal="right" vertical="center"/>
    </xf>
    <xf numFmtId="0" fontId="28" fillId="0" borderId="0" xfId="4" applyFont="1" applyBorder="1" applyAlignment="1">
      <alignment horizontal="left" vertical="center"/>
    </xf>
    <xf numFmtId="0" fontId="28" fillId="0" borderId="0" xfId="4" applyFont="1" applyBorder="1"/>
    <xf numFmtId="0" fontId="28" fillId="0" borderId="0" xfId="4" applyFont="1" applyBorder="1" applyAlignment="1">
      <alignment horizontal="left"/>
    </xf>
    <xf numFmtId="0" fontId="6" fillId="0" borderId="93" xfId="4" applyFont="1" applyBorder="1" applyAlignment="1">
      <alignment horizontal="right" vertical="center"/>
    </xf>
    <xf numFmtId="0" fontId="9" fillId="0" borderId="93" xfId="4" applyFont="1" applyBorder="1" applyAlignment="1">
      <alignment horizontal="left" vertical="center"/>
    </xf>
    <xf numFmtId="0" fontId="9" fillId="0" borderId="4" xfId="4" applyFont="1" applyBorder="1" applyAlignment="1">
      <alignment horizontal="left" vertical="center"/>
    </xf>
    <xf numFmtId="0" fontId="107" fillId="0" borderId="0" xfId="4" quotePrefix="1" applyFont="1" applyBorder="1" applyAlignment="1">
      <alignment horizontal="right"/>
    </xf>
    <xf numFmtId="0" fontId="107" fillId="0" borderId="0" xfId="4" applyFont="1" applyBorder="1" applyAlignment="1">
      <alignment horizontal="right"/>
    </xf>
    <xf numFmtId="194" fontId="6" fillId="0" borderId="0" xfId="4" applyNumberFormat="1" applyFont="1" applyAlignment="1">
      <alignment horizontal="right" vertical="center"/>
    </xf>
    <xf numFmtId="2" fontId="1" fillId="0" borderId="0" xfId="4" applyNumberFormat="1" applyFont="1" applyAlignment="1">
      <alignment horizontal="right" vertical="center"/>
    </xf>
    <xf numFmtId="0" fontId="1" fillId="0" borderId="4" xfId="4" applyFont="1" applyBorder="1"/>
    <xf numFmtId="0" fontId="17" fillId="0" borderId="93" xfId="4" applyFont="1" applyBorder="1"/>
    <xf numFmtId="0" fontId="107" fillId="0" borderId="93" xfId="4" applyFont="1" applyBorder="1" applyAlignment="1">
      <alignment horizontal="right"/>
    </xf>
    <xf numFmtId="0" fontId="1" fillId="0" borderId="93" xfId="4" applyFont="1" applyBorder="1" applyAlignment="1">
      <alignment horizontal="left" vertical="center"/>
    </xf>
    <xf numFmtId="0" fontId="1" fillId="0" borderId="93" xfId="4" applyFont="1" applyBorder="1" applyAlignment="1">
      <alignment horizontal="right"/>
    </xf>
    <xf numFmtId="0" fontId="6" fillId="0" borderId="93" xfId="4" applyFont="1" applyBorder="1" applyAlignment="1">
      <alignment horizontal="right"/>
    </xf>
    <xf numFmtId="0" fontId="18" fillId="0" borderId="93" xfId="4" applyFont="1" applyBorder="1" applyAlignment="1">
      <alignment horizontal="left" vertical="center"/>
    </xf>
    <xf numFmtId="0" fontId="18" fillId="0" borderId="93" xfId="4" applyFont="1" applyBorder="1" applyAlignment="1">
      <alignment horizontal="right"/>
    </xf>
    <xf numFmtId="0" fontId="9" fillId="0" borderId="93" xfId="4" applyFont="1" applyBorder="1" applyAlignment="1">
      <alignment horizontal="right"/>
    </xf>
    <xf numFmtId="0" fontId="18" fillId="0" borderId="4" xfId="4" applyFont="1" applyBorder="1" applyAlignment="1">
      <alignment horizontal="left" vertical="center"/>
    </xf>
    <xf numFmtId="0" fontId="18" fillId="0" borderId="4" xfId="4" applyFont="1" applyBorder="1" applyAlignment="1">
      <alignment horizontal="right" vertical="center"/>
    </xf>
    <xf numFmtId="0" fontId="17" fillId="0" borderId="4" xfId="4" applyFont="1" applyBorder="1" applyAlignment="1">
      <alignment horizontal="right" vertical="center"/>
    </xf>
    <xf numFmtId="0" fontId="50" fillId="0" borderId="4" xfId="4" applyFont="1" applyBorder="1" applyAlignment="1">
      <alignment horizontal="right" vertical="center"/>
    </xf>
    <xf numFmtId="0" fontId="17" fillId="0" borderId="0" xfId="101" applyFont="1" applyBorder="1" applyAlignment="1">
      <alignment horizontal="left" vertical="center" wrapText="1"/>
    </xf>
    <xf numFmtId="0" fontId="18" fillId="0" borderId="4" xfId="4" applyFont="1" applyBorder="1" applyAlignment="1">
      <alignment horizontal="left"/>
    </xf>
    <xf numFmtId="0" fontId="1" fillId="0" borderId="0" xfId="4" applyFont="1" applyBorder="1" applyAlignment="1">
      <alignment horizontal="left" vertical="center"/>
    </xf>
    <xf numFmtId="0" fontId="1" fillId="0" borderId="0" xfId="4" applyFont="1" applyBorder="1"/>
    <xf numFmtId="0" fontId="17" fillId="0" borderId="0" xfId="4" applyFont="1" applyBorder="1" applyAlignment="1">
      <alignment horizontal="left" vertical="center" indent="1"/>
    </xf>
    <xf numFmtId="0" fontId="17" fillId="0" borderId="0" xfId="4" applyFont="1" applyBorder="1" applyAlignment="1">
      <alignment horizontal="right" vertical="center"/>
    </xf>
    <xf numFmtId="0" fontId="50" fillId="0" borderId="0" xfId="4" applyFont="1" applyBorder="1" applyAlignment="1">
      <alignment horizontal="right" vertical="center"/>
    </xf>
    <xf numFmtId="0" fontId="6" fillId="2" borderId="0" xfId="13" applyFont="1" applyFill="1" applyAlignment="1">
      <alignment horizontal="left" vertical="center" wrapText="1"/>
    </xf>
    <xf numFmtId="0" fontId="9" fillId="7" borderId="4" xfId="12" applyFont="1" applyFill="1" applyBorder="1" applyAlignment="1">
      <alignment horizontal="left" vertical="center"/>
    </xf>
    <xf numFmtId="0" fontId="6" fillId="2" borderId="0" xfId="12" applyFont="1" applyFill="1" applyBorder="1" applyAlignment="1">
      <alignment horizontal="left" vertical="center" wrapText="1"/>
    </xf>
    <xf numFmtId="0" fontId="6" fillId="2" borderId="0" xfId="13" applyFont="1" applyFill="1" applyBorder="1" applyAlignment="1">
      <alignment horizontal="left" vertical="center" wrapText="1"/>
    </xf>
    <xf numFmtId="0" fontId="1" fillId="0" borderId="0" xfId="12" applyFont="1" applyAlignment="1">
      <alignment horizontal="right" vertical="center"/>
    </xf>
    <xf numFmtId="0" fontId="1" fillId="7" borderId="96" xfId="12" applyFont="1" applyFill="1" applyBorder="1" applyAlignment="1">
      <alignment horizontal="right" vertical="center"/>
    </xf>
    <xf numFmtId="0" fontId="6" fillId="7" borderId="96" xfId="12" applyFont="1" applyFill="1" applyBorder="1" applyAlignment="1">
      <alignment horizontal="right" vertical="center"/>
    </xf>
    <xf numFmtId="0" fontId="6" fillId="7" borderId="96" xfId="12" applyFont="1" applyFill="1" applyBorder="1" applyAlignment="1">
      <alignment horizontal="left" vertical="center" wrapText="1"/>
    </xf>
    <xf numFmtId="0" fontId="17" fillId="2" borderId="93" xfId="12" applyFont="1" applyFill="1" applyBorder="1" applyAlignment="1">
      <alignment horizontal="left" vertical="center" wrapText="1"/>
    </xf>
    <xf numFmtId="0" fontId="1" fillId="0" borderId="0" xfId="12" applyFont="1" applyFill="1" applyAlignment="1">
      <alignment horizontal="left" vertical="center" wrapText="1"/>
    </xf>
    <xf numFmtId="3" fontId="1" fillId="0" borderId="0" xfId="12" applyNumberFormat="1" applyFont="1" applyFill="1" applyAlignment="1">
      <alignment horizontal="right" vertical="center"/>
    </xf>
    <xf numFmtId="3" fontId="6" fillId="0" borderId="0" xfId="12" applyNumberFormat="1" applyFont="1" applyFill="1" applyAlignment="1">
      <alignment horizontal="right" vertical="center"/>
    </xf>
    <xf numFmtId="0" fontId="1" fillId="0" borderId="96" xfId="12" applyFont="1" applyFill="1" applyBorder="1" applyAlignment="1">
      <alignment horizontal="left" vertical="center" wrapText="1"/>
    </xf>
    <xf numFmtId="3" fontId="1" fillId="0" borderId="96" xfId="12" applyNumberFormat="1" applyFont="1" applyFill="1" applyBorder="1" applyAlignment="1">
      <alignment horizontal="right" vertical="center"/>
    </xf>
    <xf numFmtId="3" fontId="6" fillId="0" borderId="96" xfId="12" applyNumberFormat="1" applyFont="1" applyFill="1" applyBorder="1" applyAlignment="1">
      <alignment horizontal="right" vertical="center"/>
    </xf>
    <xf numFmtId="0" fontId="107" fillId="0" borderId="0" xfId="12" applyFont="1" applyFill="1" applyAlignment="1">
      <alignment horizontal="right" vertical="center"/>
    </xf>
    <xf numFmtId="0" fontId="107" fillId="0" borderId="4" xfId="12" quotePrefix="1" applyFont="1" applyFill="1" applyBorder="1" applyAlignment="1">
      <alignment horizontal="right" vertical="center"/>
    </xf>
    <xf numFmtId="0" fontId="17" fillId="0" borderId="93" xfId="72" applyFont="1" applyFill="1" applyBorder="1" applyAlignment="1">
      <alignment vertical="center"/>
    </xf>
    <xf numFmtId="0" fontId="71" fillId="0" borderId="93" xfId="72" applyFont="1" applyFill="1" applyBorder="1" applyAlignment="1">
      <alignment vertical="center"/>
    </xf>
    <xf numFmtId="0" fontId="1" fillId="0" borderId="0" xfId="0" applyFont="1" applyFill="1" applyAlignment="1">
      <alignment vertical="center"/>
    </xf>
    <xf numFmtId="0" fontId="1" fillId="0" borderId="4" xfId="12" applyFont="1" applyFill="1" applyBorder="1" applyAlignment="1">
      <alignment horizontal="right" vertical="center"/>
    </xf>
    <xf numFmtId="9" fontId="6" fillId="0" borderId="98" xfId="91" applyFont="1" applyFill="1" applyBorder="1" applyAlignment="1" applyProtection="1">
      <alignment horizontal="right" vertical="center"/>
      <protection hidden="1"/>
    </xf>
    <xf numFmtId="9" fontId="6" fillId="0" borderId="97" xfId="91" applyFont="1" applyFill="1" applyBorder="1" applyAlignment="1" applyProtection="1">
      <alignment horizontal="right" vertical="center"/>
      <protection hidden="1"/>
    </xf>
    <xf numFmtId="3" fontId="6" fillId="0" borderId="0" xfId="24543" applyNumberFormat="1" applyFont="1" applyAlignment="1" applyProtection="1">
      <alignment horizontal="right" vertical="center"/>
      <protection hidden="1"/>
    </xf>
    <xf numFmtId="3" fontId="6" fillId="0" borderId="100" xfId="24544" applyNumberFormat="1" applyFont="1" applyBorder="1" applyAlignment="1" applyProtection="1">
      <alignment horizontal="right" vertical="center"/>
      <protection hidden="1"/>
    </xf>
    <xf numFmtId="3" fontId="6" fillId="0" borderId="0" xfId="24544" applyNumberFormat="1" applyFont="1" applyAlignment="1" applyProtection="1">
      <alignment horizontal="right" vertical="center"/>
      <protection hidden="1"/>
    </xf>
    <xf numFmtId="3" fontId="6" fillId="0" borderId="100" xfId="24545" applyNumberFormat="1" applyFont="1" applyBorder="1" applyAlignment="1" applyProtection="1">
      <alignment horizontal="right"/>
      <protection hidden="1"/>
    </xf>
    <xf numFmtId="3" fontId="6" fillId="0" borderId="0" xfId="24545" applyNumberFormat="1" applyFont="1" applyAlignment="1" applyProtection="1">
      <alignment horizontal="right"/>
      <protection hidden="1"/>
    </xf>
    <xf numFmtId="3" fontId="6" fillId="0" borderId="100" xfId="24546" applyNumberFormat="1" applyFont="1" applyBorder="1" applyAlignment="1" applyProtection="1">
      <alignment horizontal="right"/>
      <protection hidden="1"/>
    </xf>
    <xf numFmtId="3" fontId="6" fillId="0" borderId="0" xfId="24546" applyNumberFormat="1" applyFont="1" applyAlignment="1" applyProtection="1">
      <alignment horizontal="right"/>
      <protection hidden="1"/>
    </xf>
    <xf numFmtId="3" fontId="6" fillId="0" borderId="0" xfId="24547" applyNumberFormat="1" applyFont="1" applyAlignment="1">
      <alignment horizontal="right" wrapText="1" readingOrder="1"/>
    </xf>
    <xf numFmtId="3" fontId="6" fillId="0" borderId="0" xfId="24548" applyNumberFormat="1" applyFont="1" applyAlignment="1" applyProtection="1">
      <alignment horizontal="right" vertical="center" wrapText="1"/>
      <protection hidden="1"/>
    </xf>
    <xf numFmtId="9" fontId="6" fillId="0" borderId="100" xfId="91" applyFont="1" applyFill="1" applyBorder="1" applyAlignment="1" applyProtection="1">
      <alignment horizontal="right"/>
      <protection hidden="1"/>
    </xf>
    <xf numFmtId="9" fontId="6" fillId="0" borderId="101" xfId="91" applyFont="1" applyFill="1" applyBorder="1" applyAlignment="1" applyProtection="1">
      <alignment horizontal="right"/>
      <protection hidden="1"/>
    </xf>
    <xf numFmtId="3" fontId="6" fillId="0" borderId="100" xfId="24548" applyNumberFormat="1" applyFont="1" applyBorder="1" applyAlignment="1" applyProtection="1">
      <alignment horizontal="right"/>
      <protection hidden="1"/>
    </xf>
    <xf numFmtId="3" fontId="6" fillId="0" borderId="0" xfId="24548" applyNumberFormat="1" applyFont="1" applyAlignment="1" applyProtection="1">
      <alignment horizontal="right"/>
      <protection hidden="1"/>
    </xf>
    <xf numFmtId="3" fontId="9" fillId="7" borderId="4" xfId="90" applyNumberFormat="1" applyFont="1" applyFill="1" applyBorder="1" applyAlignment="1" applyProtection="1">
      <alignment horizontal="left" vertical="center"/>
      <protection hidden="1"/>
    </xf>
    <xf numFmtId="168" fontId="9" fillId="7" borderId="4" xfId="90" applyNumberFormat="1" applyFont="1" applyFill="1" applyBorder="1" applyAlignment="1" applyProtection="1">
      <alignment horizontal="right" vertical="center"/>
      <protection hidden="1"/>
    </xf>
    <xf numFmtId="3" fontId="9" fillId="7" borderId="4" xfId="90" applyNumberFormat="1" applyFont="1" applyFill="1" applyBorder="1" applyAlignment="1" applyProtection="1">
      <alignment horizontal="right" vertical="center"/>
      <protection hidden="1"/>
    </xf>
    <xf numFmtId="0" fontId="6" fillId="0" borderId="0" xfId="90" applyFont="1" applyBorder="1" applyAlignment="1" applyProtection="1">
      <alignment horizontal="left" vertical="center" wrapText="1"/>
      <protection hidden="1"/>
    </xf>
    <xf numFmtId="169" fontId="6" fillId="0" borderId="0" xfId="90" applyNumberFormat="1" applyFont="1" applyBorder="1" applyAlignment="1" applyProtection="1">
      <alignment horizontal="right" vertical="center" wrapText="1"/>
      <protection hidden="1"/>
    </xf>
    <xf numFmtId="0" fontId="78" fillId="0" borderId="4" xfId="90" applyFont="1" applyBorder="1" applyAlignment="1" applyProtection="1">
      <alignment vertical="center"/>
      <protection hidden="1"/>
    </xf>
    <xf numFmtId="0" fontId="9" fillId="0" borderId="71" xfId="72" applyFont="1" applyBorder="1" applyAlignment="1">
      <alignment horizontal="left" vertical="center" wrapText="1" readingOrder="1"/>
    </xf>
    <xf numFmtId="2" fontId="9" fillId="0" borderId="71" xfId="72" applyNumberFormat="1" applyFont="1" applyBorder="1" applyAlignment="1">
      <alignment horizontal="right" wrapText="1" readingOrder="1"/>
    </xf>
    <xf numFmtId="0" fontId="9" fillId="0" borderId="71" xfId="72" applyFont="1" applyBorder="1" applyAlignment="1">
      <alignment horizontal="right" wrapText="1" readingOrder="1"/>
    </xf>
    <xf numFmtId="0" fontId="50" fillId="0" borderId="0" xfId="72" applyFont="1" applyBorder="1" applyAlignment="1">
      <alignment horizontal="left" vertical="center" wrapText="1" readingOrder="1"/>
    </xf>
    <xf numFmtId="0" fontId="9" fillId="0" borderId="71" xfId="72" applyFont="1" applyBorder="1" applyAlignment="1">
      <alignment horizontal="center" vertical="center" wrapText="1" readingOrder="1"/>
    </xf>
    <xf numFmtId="0" fontId="39" fillId="0" borderId="0" xfId="72" applyFont="1" applyBorder="1" applyAlignment="1">
      <alignment vertical="center" wrapText="1" readingOrder="1"/>
    </xf>
    <xf numFmtId="3" fontId="6" fillId="0" borderId="0" xfId="72" applyNumberFormat="1" applyFont="1" applyBorder="1" applyAlignment="1">
      <alignment horizontal="right" vertical="center" wrapText="1" readingOrder="1"/>
    </xf>
    <xf numFmtId="0" fontId="9" fillId="0" borderId="4" xfId="72" applyFont="1" applyBorder="1" applyAlignment="1">
      <alignment horizontal="left" vertical="center" wrapText="1" readingOrder="1"/>
    </xf>
    <xf numFmtId="0" fontId="9" fillId="0" borderId="71" xfId="72" applyFont="1" applyBorder="1" applyAlignment="1">
      <alignment horizontal="center" vertical="center" readingOrder="1"/>
    </xf>
    <xf numFmtId="0" fontId="78" fillId="0" borderId="0" xfId="90" applyFont="1" applyFill="1" applyBorder="1" applyAlignment="1" applyProtection="1">
      <alignment vertical="center"/>
      <protection hidden="1"/>
    </xf>
    <xf numFmtId="3" fontId="9" fillId="0" borderId="4" xfId="90" applyNumberFormat="1" applyFont="1" applyBorder="1" applyAlignment="1" applyProtection="1">
      <alignment horizontal="right" vertical="center"/>
      <protection hidden="1"/>
    </xf>
    <xf numFmtId="3" fontId="6" fillId="0" borderId="0" xfId="24548" applyNumberFormat="1" applyFont="1" applyBorder="1" applyAlignment="1" applyProtection="1">
      <alignment horizontal="right"/>
      <protection hidden="1"/>
    </xf>
    <xf numFmtId="0" fontId="78" fillId="0" borderId="99" xfId="90" applyFont="1" applyBorder="1" applyAlignment="1" applyProtection="1">
      <alignment horizontal="left" vertical="center"/>
      <protection hidden="1"/>
    </xf>
    <xf numFmtId="2" fontId="107" fillId="0" borderId="0" xfId="90" applyNumberFormat="1" applyFont="1" applyAlignment="1" applyProtection="1">
      <alignment horizontal="right" wrapText="1"/>
      <protection hidden="1"/>
    </xf>
    <xf numFmtId="0" fontId="23" fillId="0" borderId="0" xfId="0" applyFont="1" applyAlignment="1">
      <alignment horizontal="right" vertical="center"/>
    </xf>
    <xf numFmtId="0" fontId="6" fillId="0" borderId="0" xfId="104" applyFont="1" applyAlignment="1" applyProtection="1">
      <alignment vertical="center"/>
      <protection hidden="1"/>
    </xf>
    <xf numFmtId="169" fontId="9" fillId="0" borderId="0" xfId="90" applyNumberFormat="1" applyFont="1" applyAlignment="1" applyProtection="1">
      <alignment horizontal="right" vertical="center"/>
      <protection hidden="1"/>
    </xf>
    <xf numFmtId="49" fontId="41" fillId="0" borderId="0" xfId="90" applyNumberFormat="1" applyFont="1" applyAlignment="1" applyProtection="1">
      <alignment horizontal="right" wrapText="1"/>
      <protection hidden="1"/>
    </xf>
    <xf numFmtId="49" fontId="9" fillId="0" borderId="0" xfId="90" applyNumberFormat="1" applyFont="1" applyAlignment="1" applyProtection="1">
      <alignment horizontal="right" wrapText="1"/>
      <protection hidden="1"/>
    </xf>
    <xf numFmtId="0" fontId="9" fillId="0" borderId="71" xfId="90" applyFont="1" applyBorder="1" applyAlignment="1" applyProtection="1">
      <alignment vertical="center"/>
      <protection hidden="1"/>
    </xf>
    <xf numFmtId="0" fontId="3" fillId="0" borderId="4" xfId="72" applyFont="1" applyBorder="1" applyAlignment="1">
      <alignment vertical="center"/>
    </xf>
    <xf numFmtId="3" fontId="6" fillId="0" borderId="0" xfId="24549" applyNumberFormat="1" applyFont="1" applyAlignment="1" applyProtection="1">
      <alignment horizontal="right"/>
      <protection hidden="1"/>
    </xf>
    <xf numFmtId="3" fontId="6" fillId="0" borderId="0" xfId="24549" applyNumberFormat="1" applyFont="1" applyBorder="1" applyAlignment="1" applyProtection="1">
      <alignment horizontal="right"/>
      <protection hidden="1"/>
    </xf>
    <xf numFmtId="9" fontId="6" fillId="0" borderId="3" xfId="68" applyFont="1" applyFill="1" applyBorder="1" applyAlignment="1" applyProtection="1">
      <alignment horizontal="right"/>
      <protection hidden="1"/>
    </xf>
    <xf numFmtId="9" fontId="6" fillId="0" borderId="5" xfId="68" applyFont="1" applyFill="1" applyBorder="1" applyAlignment="1" applyProtection="1">
      <alignment horizontal="right"/>
      <protection hidden="1"/>
    </xf>
    <xf numFmtId="0" fontId="9" fillId="0" borderId="4" xfId="90" applyFont="1" applyBorder="1" applyAlignment="1" applyProtection="1">
      <alignment vertical="center"/>
      <protection hidden="1"/>
    </xf>
    <xf numFmtId="3" fontId="45" fillId="0" borderId="0" xfId="0" applyNumberFormat="1" applyFont="1" applyFill="1"/>
    <xf numFmtId="1" fontId="107" fillId="0" borderId="4" xfId="90" applyNumberFormat="1" applyFont="1" applyFill="1" applyBorder="1" applyAlignment="1" applyProtection="1">
      <alignment horizontal="right" vertical="center" wrapText="1"/>
      <protection hidden="1"/>
    </xf>
    <xf numFmtId="3" fontId="1" fillId="0" borderId="0" xfId="95" applyNumberFormat="1" applyFont="1" applyFill="1"/>
    <xf numFmtId="0" fontId="17" fillId="7" borderId="0" xfId="95" applyFont="1" applyFill="1" applyBorder="1" applyAlignment="1">
      <alignment horizontal="left" vertical="center" wrapText="1"/>
    </xf>
    <xf numFmtId="3" fontId="45" fillId="7" borderId="0" xfId="0" applyNumberFormat="1" applyFont="1" applyFill="1" applyBorder="1"/>
    <xf numFmtId="0" fontId="17" fillId="0" borderId="0" xfId="95" applyFont="1" applyBorder="1" applyAlignment="1">
      <alignment horizontal="left" vertical="center" wrapText="1"/>
    </xf>
    <xf numFmtId="3" fontId="45" fillId="0" borderId="0" xfId="0" applyNumberFormat="1" applyFont="1" applyFill="1" applyBorder="1"/>
    <xf numFmtId="3" fontId="45" fillId="0" borderId="0" xfId="0" applyNumberFormat="1" applyFont="1" applyBorder="1"/>
    <xf numFmtId="170" fontId="23" fillId="0" borderId="0" xfId="95" applyNumberFormat="1" applyFont="1" applyBorder="1" applyAlignment="1">
      <alignment horizontal="left"/>
    </xf>
    <xf numFmtId="3" fontId="90" fillId="0" borderId="0" xfId="95" applyNumberFormat="1" applyFont="1" applyBorder="1" applyAlignment="1">
      <alignment horizontal="center"/>
    </xf>
    <xf numFmtId="0" fontId="90" fillId="0" borderId="0" xfId="95" applyFont="1" applyBorder="1" applyAlignment="1">
      <alignment horizontal="center"/>
    </xf>
    <xf numFmtId="1" fontId="99" fillId="0" borderId="0" xfId="0" applyNumberFormat="1" applyFont="1" applyBorder="1" applyAlignment="1">
      <alignment horizontal="center"/>
    </xf>
    <xf numFmtId="0" fontId="0" fillId="0" borderId="0" xfId="0" applyBorder="1"/>
    <xf numFmtId="0" fontId="17" fillId="7" borderId="4" xfId="95" applyFont="1" applyFill="1" applyBorder="1" applyAlignment="1">
      <alignment horizontal="left" vertical="center" wrapText="1"/>
    </xf>
    <xf numFmtId="3" fontId="45" fillId="7" borderId="4" xfId="0" applyNumberFormat="1" applyFont="1" applyFill="1" applyBorder="1"/>
    <xf numFmtId="0" fontId="17" fillId="7" borderId="4" xfId="95" applyFont="1" applyFill="1" applyBorder="1" applyAlignment="1">
      <alignment horizontal="left" vertical="center"/>
    </xf>
    <xf numFmtId="0" fontId="102" fillId="0" borderId="4" xfId="0" applyFont="1" applyBorder="1"/>
    <xf numFmtId="3" fontId="11" fillId="0" borderId="0" xfId="105" applyNumberFormat="1" applyFont="1"/>
    <xf numFmtId="3" fontId="11" fillId="0" borderId="0" xfId="105" applyNumberFormat="1" applyFont="1" applyAlignment="1">
      <alignment horizontal="right"/>
    </xf>
    <xf numFmtId="0" fontId="13" fillId="0" borderId="0" xfId="105" applyFont="1"/>
    <xf numFmtId="0" fontId="17" fillId="0" borderId="4" xfId="105" applyFont="1" applyBorder="1" applyAlignment="1">
      <alignment horizontal="left"/>
    </xf>
    <xf numFmtId="0" fontId="17" fillId="0" borderId="4" xfId="105" applyFont="1" applyBorder="1" applyAlignment="1">
      <alignment horizontal="center"/>
    </xf>
    <xf numFmtId="0" fontId="17" fillId="0" borderId="4" xfId="95" applyFont="1" applyBorder="1" applyAlignment="1">
      <alignment horizontal="center" wrapText="1"/>
    </xf>
    <xf numFmtId="3" fontId="1" fillId="0" borderId="0" xfId="95" applyNumberFormat="1" applyFont="1" applyBorder="1" applyAlignment="1">
      <alignment horizontal="left" vertical="center"/>
    </xf>
    <xf numFmtId="3" fontId="1" fillId="0" borderId="0" xfId="95" applyNumberFormat="1" applyFont="1" applyBorder="1" applyAlignment="1">
      <alignment vertical="center"/>
    </xf>
    <xf numFmtId="3" fontId="1" fillId="0" borderId="0" xfId="95" applyNumberFormat="1" applyFont="1" applyBorder="1" applyAlignment="1">
      <alignment horizontal="right" vertical="center"/>
    </xf>
    <xf numFmtId="3" fontId="1" fillId="7" borderId="0" xfId="95" applyNumberFormat="1" applyFont="1" applyFill="1" applyBorder="1" applyAlignment="1">
      <alignment horizontal="right" vertical="center"/>
    </xf>
    <xf numFmtId="3" fontId="1" fillId="0" borderId="0" xfId="95" applyNumberFormat="1" applyFont="1" applyBorder="1" applyAlignment="1">
      <alignment horizontal="right" indent="1"/>
    </xf>
    <xf numFmtId="3" fontId="1" fillId="0" borderId="0" xfId="95" applyNumberFormat="1" applyFont="1" applyBorder="1"/>
    <xf numFmtId="0" fontId="28" fillId="0" borderId="0" xfId="105" applyFont="1" applyAlignment="1">
      <alignment horizontal="left"/>
    </xf>
    <xf numFmtId="0" fontId="13" fillId="0" borderId="4" xfId="105" applyFont="1" applyBorder="1"/>
    <xf numFmtId="3" fontId="1" fillId="0" borderId="4" xfId="105" applyNumberFormat="1" applyFont="1" applyBorder="1"/>
    <xf numFmtId="3" fontId="11" fillId="0" borderId="4" xfId="105" applyNumberFormat="1" applyFont="1" applyBorder="1"/>
    <xf numFmtId="3" fontId="82" fillId="0" borderId="4" xfId="105" applyNumberFormat="1" applyFont="1" applyBorder="1"/>
    <xf numFmtId="0" fontId="126" fillId="0" borderId="4" xfId="105" applyFont="1" applyBorder="1"/>
    <xf numFmtId="0" fontId="13" fillId="0" borderId="4" xfId="95" applyFont="1" applyBorder="1"/>
    <xf numFmtId="3" fontId="11" fillId="0" borderId="4" xfId="95" applyNumberFormat="1" applyFont="1" applyBorder="1"/>
    <xf numFmtId="3" fontId="82" fillId="0" borderId="4" xfId="95" applyNumberFormat="1" applyFont="1" applyBorder="1"/>
    <xf numFmtId="0" fontId="17" fillId="0" borderId="0" xfId="95" applyFont="1" applyBorder="1" applyAlignment="1">
      <alignment horizontal="left" vertical="center"/>
    </xf>
    <xf numFmtId="0" fontId="27" fillId="0" borderId="103" xfId="105" applyFont="1" applyBorder="1"/>
    <xf numFmtId="3" fontId="25" fillId="0" borderId="103" xfId="105" applyNumberFormat="1" applyFont="1" applyBorder="1" applyAlignment="1">
      <alignment horizontal="right" wrapText="1"/>
    </xf>
    <xf numFmtId="3" fontId="17" fillId="7" borderId="65" xfId="95" applyNumberFormat="1" applyFont="1" applyFill="1" applyBorder="1" applyAlignment="1">
      <alignment horizontal="left" vertical="center" wrapText="1"/>
    </xf>
    <xf numFmtId="3" fontId="9" fillId="7" borderId="65" xfId="95" applyNumberFormat="1" applyFont="1" applyFill="1" applyBorder="1" applyAlignment="1">
      <alignment horizontal="right"/>
    </xf>
    <xf numFmtId="3" fontId="50" fillId="7" borderId="65" xfId="95" applyNumberFormat="1" applyFont="1" applyFill="1" applyBorder="1" applyAlignment="1">
      <alignment horizontal="right"/>
    </xf>
    <xf numFmtId="3" fontId="17" fillId="0" borderId="0" xfId="105" applyNumberFormat="1" applyFont="1" applyAlignment="1">
      <alignment horizontal="left"/>
    </xf>
    <xf numFmtId="3" fontId="17" fillId="0" borderId="0" xfId="105" applyNumberFormat="1" applyFont="1" applyAlignment="1">
      <alignment horizontal="right"/>
    </xf>
    <xf numFmtId="3" fontId="1" fillId="7" borderId="0" xfId="95" applyNumberFormat="1" applyFont="1" applyFill="1" applyBorder="1" applyAlignment="1">
      <alignment horizontal="left" wrapText="1"/>
    </xf>
    <xf numFmtId="3" fontId="1" fillId="7" borderId="0" xfId="95" applyNumberFormat="1" applyFont="1" applyFill="1" applyBorder="1" applyAlignment="1">
      <alignment horizontal="right"/>
    </xf>
    <xf numFmtId="3" fontId="1" fillId="0" borderId="0" xfId="95" applyNumberFormat="1" applyFont="1" applyBorder="1" applyAlignment="1">
      <alignment horizontal="left" vertical="center" wrapText="1"/>
    </xf>
    <xf numFmtId="3" fontId="23" fillId="0" borderId="0" xfId="105" applyNumberFormat="1" applyFont="1"/>
    <xf numFmtId="0" fontId="23" fillId="0" borderId="0" xfId="105" applyFont="1"/>
    <xf numFmtId="3" fontId="126" fillId="0" borderId="4" xfId="0" applyNumberFormat="1" applyFont="1" applyBorder="1"/>
    <xf numFmtId="3" fontId="43" fillId="0" borderId="4" xfId="0" applyNumberFormat="1" applyFont="1" applyBorder="1"/>
    <xf numFmtId="0" fontId="17" fillId="0" borderId="0" xfId="105" applyFont="1" applyAlignment="1">
      <alignment horizontal="center"/>
    </xf>
    <xf numFmtId="168" fontId="11" fillId="0" borderId="4" xfId="33" applyNumberFormat="1" applyFont="1" applyBorder="1" applyAlignment="1">
      <alignment horizontal="left"/>
    </xf>
    <xf numFmtId="3" fontId="6" fillId="0" borderId="4" xfId="33" applyNumberFormat="1" applyFont="1" applyBorder="1"/>
    <xf numFmtId="3" fontId="6" fillId="0" borderId="4" xfId="33" applyNumberFormat="1" applyFont="1" applyBorder="1" applyAlignment="1">
      <alignment horizontal="right"/>
    </xf>
    <xf numFmtId="9" fontId="286" fillId="0" borderId="65" xfId="0" applyNumberFormat="1" applyFont="1" applyBorder="1"/>
    <xf numFmtId="0" fontId="17" fillId="0" borderId="65" xfId="105" applyFont="1" applyBorder="1" applyAlignment="1">
      <alignment horizontal="right" wrapText="1"/>
    </xf>
    <xf numFmtId="3" fontId="6" fillId="0" borderId="65" xfId="33" applyNumberFormat="1" applyFont="1" applyBorder="1"/>
    <xf numFmtId="3" fontId="9" fillId="7" borderId="4" xfId="38" applyNumberFormat="1" applyFont="1" applyFill="1" applyBorder="1" applyAlignment="1" applyProtection="1">
      <alignment horizontal="left"/>
      <protection locked="0"/>
    </xf>
    <xf numFmtId="3" fontId="9" fillId="7" borderId="4" xfId="5" applyNumberFormat="1" applyFont="1" applyFill="1" applyBorder="1" applyAlignment="1" applyProtection="1">
      <alignment horizontal="right"/>
      <protection locked="0"/>
    </xf>
    <xf numFmtId="3" fontId="9" fillId="7" borderId="4" xfId="95" applyNumberFormat="1" applyFont="1" applyFill="1" applyBorder="1"/>
    <xf numFmtId="3" fontId="6" fillId="7" borderId="4" xfId="95" applyNumberFormat="1" applyFont="1" applyFill="1" applyBorder="1"/>
    <xf numFmtId="3" fontId="6" fillId="0" borderId="0" xfId="38" applyNumberFormat="1" applyFont="1" applyBorder="1" applyAlignment="1" applyProtection="1">
      <alignment horizontal="left" wrapText="1"/>
      <protection locked="0"/>
    </xf>
    <xf numFmtId="3" fontId="6" fillId="0" borderId="0" xfId="5" applyNumberFormat="1" applyFont="1" applyBorder="1" applyAlignment="1" applyProtection="1">
      <alignment horizontal="right"/>
      <protection locked="0"/>
    </xf>
    <xf numFmtId="3" fontId="9" fillId="7" borderId="0" xfId="38" applyNumberFormat="1" applyFont="1" applyFill="1" applyBorder="1" applyAlignment="1" applyProtection="1">
      <alignment horizontal="left"/>
      <protection locked="0"/>
    </xf>
    <xf numFmtId="3" fontId="9" fillId="7" borderId="0" xfId="5" applyNumberFormat="1" applyFont="1" applyFill="1" applyBorder="1" applyAlignment="1" applyProtection="1">
      <alignment horizontal="right"/>
      <protection locked="0"/>
    </xf>
    <xf numFmtId="3" fontId="6" fillId="7" borderId="0" xfId="38" applyNumberFormat="1" applyFont="1" applyFill="1" applyBorder="1" applyAlignment="1" applyProtection="1">
      <alignment horizontal="left" wrapText="1"/>
      <protection locked="0"/>
    </xf>
    <xf numFmtId="3" fontId="6" fillId="7" borderId="0" xfId="5" applyNumberFormat="1" applyFont="1" applyFill="1" applyBorder="1" applyAlignment="1" applyProtection="1">
      <alignment horizontal="right"/>
      <protection locked="0"/>
    </xf>
    <xf numFmtId="0" fontId="6" fillId="0" borderId="0" xfId="95" applyFont="1" applyBorder="1"/>
    <xf numFmtId="3" fontId="11" fillId="0" borderId="0" xfId="95" applyNumberFormat="1" applyFont="1" applyBorder="1"/>
    <xf numFmtId="3" fontId="9" fillId="0" borderId="0" xfId="38" applyNumberFormat="1" applyFont="1" applyBorder="1" applyAlignment="1" applyProtection="1">
      <alignment horizontal="left" wrapText="1"/>
      <protection locked="0"/>
    </xf>
    <xf numFmtId="3" fontId="9" fillId="0" borderId="0" xfId="5" applyNumberFormat="1" applyFont="1" applyBorder="1" applyAlignment="1" applyProtection="1">
      <alignment horizontal="right"/>
      <protection locked="0"/>
    </xf>
    <xf numFmtId="169" fontId="6" fillId="0" borderId="0" xfId="95" applyNumberFormat="1" applyFont="1" applyFill="1" applyAlignment="1">
      <alignment horizontal="right" vertical="center"/>
    </xf>
    <xf numFmtId="169" fontId="6" fillId="0" borderId="0" xfId="95" applyNumberFormat="1" applyFont="1" applyFill="1" applyBorder="1" applyAlignment="1">
      <alignment horizontal="right" vertical="center"/>
    </xf>
    <xf numFmtId="0" fontId="107" fillId="0" borderId="4" xfId="95" applyFont="1" applyFill="1" applyBorder="1" applyAlignment="1">
      <alignment horizontal="right" vertical="center"/>
    </xf>
    <xf numFmtId="0" fontId="1" fillId="0" borderId="0" xfId="95" applyFont="1" applyBorder="1" applyAlignment="1">
      <alignment horizontal="left" vertical="center" wrapText="1"/>
    </xf>
    <xf numFmtId="3" fontId="11" fillId="0" borderId="0" xfId="95" applyNumberFormat="1" applyFont="1" applyBorder="1" applyAlignment="1">
      <alignment horizontal="right" indent="1"/>
    </xf>
    <xf numFmtId="0" fontId="50" fillId="0" borderId="0" xfId="95" applyFont="1" applyBorder="1" applyAlignment="1">
      <alignment vertical="center"/>
    </xf>
    <xf numFmtId="0" fontId="50" fillId="0" borderId="0" xfId="95" applyFont="1" applyBorder="1" applyAlignment="1">
      <alignment horizontal="right" vertical="center"/>
    </xf>
    <xf numFmtId="3" fontId="11" fillId="0" borderId="0" xfId="95" applyNumberFormat="1" applyFont="1" applyBorder="1" applyAlignment="1">
      <alignment horizontal="right" vertical="center"/>
    </xf>
    <xf numFmtId="169" fontId="6" fillId="7" borderId="4" xfId="95" applyNumberFormat="1" applyFont="1" applyFill="1" applyBorder="1" applyAlignment="1">
      <alignment horizontal="right" vertical="center"/>
    </xf>
    <xf numFmtId="0" fontId="126" fillId="0" borderId="4" xfId="95" applyFont="1" applyBorder="1"/>
    <xf numFmtId="0" fontId="126" fillId="0" borderId="65" xfId="95" applyFont="1" applyBorder="1"/>
    <xf numFmtId="0" fontId="39" fillId="0" borderId="0" xfId="0" applyFont="1" applyBorder="1" applyAlignment="1">
      <alignment horizontal="left" vertical="center" wrapText="1"/>
    </xf>
    <xf numFmtId="0" fontId="41" fillId="7" borderId="65" xfId="0" applyFont="1" applyFill="1" applyBorder="1" applyAlignment="1">
      <alignment vertical="center"/>
    </xf>
    <xf numFmtId="3" fontId="41" fillId="7" borderId="65" xfId="0" applyNumberFormat="1" applyFont="1" applyFill="1" applyBorder="1" applyAlignment="1">
      <alignment horizontal="right" vertical="center"/>
    </xf>
    <xf numFmtId="0" fontId="107" fillId="0" borderId="65" xfId="95" applyFont="1" applyFill="1" applyBorder="1" applyAlignment="1">
      <alignment horizontal="right" wrapText="1"/>
    </xf>
    <xf numFmtId="0" fontId="107" fillId="0" borderId="4" xfId="95" applyFont="1" applyFill="1" applyBorder="1" applyAlignment="1">
      <alignment horizontal="right" wrapText="1"/>
    </xf>
    <xf numFmtId="0" fontId="1" fillId="0" borderId="4" xfId="95" applyFont="1" applyBorder="1" applyAlignment="1">
      <alignment wrapText="1"/>
    </xf>
    <xf numFmtId="0" fontId="15" fillId="0" borderId="4" xfId="95" applyFont="1" applyBorder="1" applyAlignment="1">
      <alignment horizontal="right"/>
    </xf>
    <xf numFmtId="0" fontId="0" fillId="0" borderId="4" xfId="0" quotePrefix="1" applyBorder="1"/>
    <xf numFmtId="3" fontId="1" fillId="7" borderId="0" xfId="95" applyNumberFormat="1" applyFont="1" applyFill="1" applyBorder="1" applyAlignment="1">
      <alignment horizontal="left"/>
    </xf>
    <xf numFmtId="3" fontId="1" fillId="0" borderId="0" xfId="95" applyNumberFormat="1" applyFont="1" applyBorder="1" applyAlignment="1">
      <alignment horizontal="left"/>
    </xf>
    <xf numFmtId="3" fontId="126" fillId="0" borderId="4" xfId="36" applyNumberFormat="1" applyFont="1" applyBorder="1" applyAlignment="1">
      <alignment horizontal="left"/>
    </xf>
    <xf numFmtId="3" fontId="106" fillId="0" borderId="4" xfId="36" applyNumberFormat="1" applyFont="1" applyBorder="1" applyAlignment="1">
      <alignment horizontal="right"/>
    </xf>
    <xf numFmtId="0" fontId="0" fillId="0" borderId="4" xfId="0" applyBorder="1"/>
    <xf numFmtId="0" fontId="73" fillId="0" borderId="4" xfId="0" applyFont="1" applyBorder="1"/>
    <xf numFmtId="0" fontId="1" fillId="0" borderId="4" xfId="95" applyFont="1" applyBorder="1" applyAlignment="1">
      <alignment horizontal="left" indent="1"/>
    </xf>
    <xf numFmtId="0" fontId="1" fillId="0" borderId="4" xfId="95" applyFont="1" applyBorder="1" applyAlignment="1">
      <alignment horizontal="center" vertical="center"/>
    </xf>
    <xf numFmtId="3" fontId="1" fillId="0" borderId="4" xfId="95" applyNumberFormat="1" applyFont="1" applyBorder="1" applyAlignment="1">
      <alignment horizontal="right"/>
    </xf>
    <xf numFmtId="0" fontId="73" fillId="0" borderId="0" xfId="0" applyFont="1" applyBorder="1"/>
    <xf numFmtId="0" fontId="11" fillId="0" borderId="0" xfId="95" applyFont="1" applyBorder="1"/>
    <xf numFmtId="3" fontId="6" fillId="0" borderId="0" xfId="34" applyNumberFormat="1" applyFont="1" applyBorder="1"/>
    <xf numFmtId="0" fontId="107" fillId="108" borderId="4" xfId="13" applyFont="1" applyFill="1" applyBorder="1" applyAlignment="1">
      <alignment horizontal="right"/>
    </xf>
    <xf numFmtId="3" fontId="6" fillId="108" borderId="0" xfId="13" applyNumberFormat="1" applyFont="1" applyFill="1" applyAlignment="1">
      <alignment horizontal="right" vertical="center"/>
    </xf>
    <xf numFmtId="3" fontId="1" fillId="108" borderId="0" xfId="13" applyNumberFormat="1" applyFont="1" applyFill="1" applyAlignment="1">
      <alignment horizontal="right" vertical="center"/>
    </xf>
    <xf numFmtId="3" fontId="6" fillId="108" borderId="0" xfId="13" applyNumberFormat="1" applyFont="1" applyFill="1" applyBorder="1" applyAlignment="1">
      <alignment horizontal="right" vertical="center"/>
    </xf>
    <xf numFmtId="3" fontId="1" fillId="108" borderId="0" xfId="13" applyNumberFormat="1" applyFont="1" applyFill="1" applyBorder="1" applyAlignment="1">
      <alignment horizontal="right" vertical="center"/>
    </xf>
    <xf numFmtId="0" fontId="107" fillId="108" borderId="4" xfId="13" quotePrefix="1" applyFont="1" applyFill="1" applyBorder="1" applyAlignment="1">
      <alignment horizontal="right"/>
    </xf>
    <xf numFmtId="3" fontId="6" fillId="108" borderId="0" xfId="12" applyNumberFormat="1" applyFont="1" applyFill="1" applyAlignment="1">
      <alignment horizontal="right" vertical="center"/>
    </xf>
    <xf numFmtId="3" fontId="1" fillId="108" borderId="0" xfId="12" applyNumberFormat="1" applyFont="1" applyFill="1" applyAlignment="1">
      <alignment horizontal="right" vertical="center"/>
    </xf>
    <xf numFmtId="3" fontId="6" fillId="108" borderId="0" xfId="12" applyNumberFormat="1" applyFont="1" applyFill="1" applyBorder="1" applyAlignment="1">
      <alignment horizontal="right" vertical="center"/>
    </xf>
    <xf numFmtId="3" fontId="1" fillId="108" borderId="0" xfId="12" applyNumberFormat="1" applyFont="1" applyFill="1" applyBorder="1" applyAlignment="1">
      <alignment horizontal="right" vertical="center"/>
    </xf>
    <xf numFmtId="0" fontId="1" fillId="0" borderId="0" xfId="95" applyFont="1" applyBorder="1" applyAlignment="1">
      <alignment vertical="center"/>
    </xf>
    <xf numFmtId="0" fontId="4" fillId="0" borderId="0" xfId="0" applyFont="1" applyBorder="1"/>
    <xf numFmtId="0" fontId="17" fillId="7" borderId="4" xfId="95" applyFont="1" applyFill="1" applyBorder="1" applyAlignment="1">
      <alignment vertical="center"/>
    </xf>
    <xf numFmtId="3" fontId="17" fillId="7" borderId="4" xfId="95" applyNumberFormat="1" applyFont="1" applyFill="1" applyBorder="1"/>
    <xf numFmtId="3" fontId="1" fillId="0" borderId="0" xfId="34" applyNumberFormat="1" applyFont="1" applyBorder="1"/>
    <xf numFmtId="3" fontId="9" fillId="0" borderId="0" xfId="34" applyNumberFormat="1" applyFont="1" applyBorder="1"/>
    <xf numFmtId="167" fontId="6" fillId="0" borderId="0" xfId="34" applyNumberFormat="1" applyFont="1" applyBorder="1"/>
    <xf numFmtId="3" fontId="17" fillId="7" borderId="4" xfId="34" applyNumberFormat="1" applyFont="1" applyFill="1" applyBorder="1"/>
    <xf numFmtId="3" fontId="9" fillId="7" borderId="4" xfId="34" applyNumberFormat="1" applyFont="1" applyFill="1" applyBorder="1"/>
    <xf numFmtId="0" fontId="1" fillId="0" borderId="0" xfId="34" applyFont="1" applyBorder="1"/>
    <xf numFmtId="0" fontId="17" fillId="0" borderId="0" xfId="34" applyFont="1" applyBorder="1"/>
    <xf numFmtId="0" fontId="126" fillId="0" borderId="4" xfId="42" applyFont="1" applyBorder="1" applyAlignment="1">
      <alignment vertical="center"/>
    </xf>
    <xf numFmtId="0" fontId="15" fillId="0" borderId="4" xfId="42" applyFont="1" applyBorder="1" applyAlignment="1">
      <alignment vertical="center"/>
    </xf>
    <xf numFmtId="0" fontId="49" fillId="0" borderId="4" xfId="42" applyFont="1" applyBorder="1" applyAlignment="1">
      <alignment vertical="center"/>
    </xf>
    <xf numFmtId="3" fontId="15" fillId="0" borderId="4" xfId="36" applyNumberFormat="1" applyFont="1" applyBorder="1" applyAlignment="1">
      <alignment horizontal="left"/>
    </xf>
    <xf numFmtId="172" fontId="1" fillId="0" borderId="4" xfId="50" applyNumberFormat="1" applyFont="1" applyFill="1" applyBorder="1" applyAlignment="1">
      <alignment horizontal="center" vertical="center"/>
    </xf>
    <xf numFmtId="0" fontId="14" fillId="0" borderId="4" xfId="42" applyFont="1" applyBorder="1" applyAlignment="1">
      <alignment vertical="center"/>
    </xf>
    <xf numFmtId="0" fontId="12" fillId="0" borderId="4" xfId="42" applyFont="1" applyBorder="1" applyAlignment="1">
      <alignment vertical="top"/>
    </xf>
    <xf numFmtId="9" fontId="14" fillId="0" borderId="4" xfId="3" applyFont="1" applyFill="1" applyBorder="1" applyAlignment="1">
      <alignment vertical="center"/>
    </xf>
    <xf numFmtId="0" fontId="107" fillId="0" borderId="4" xfId="43" applyFont="1" applyBorder="1" applyAlignment="1">
      <alignment horizontal="right"/>
    </xf>
    <xf numFmtId="0" fontId="126" fillId="0" borderId="4" xfId="1" applyFont="1" applyBorder="1"/>
    <xf numFmtId="0" fontId="15" fillId="0" borderId="4" xfId="1" applyFont="1" applyBorder="1"/>
    <xf numFmtId="0" fontId="3" fillId="0" borderId="4" xfId="1" applyBorder="1"/>
    <xf numFmtId="0" fontId="9" fillId="0" borderId="4" xfId="90" applyFont="1" applyBorder="1" applyAlignment="1" applyProtection="1">
      <alignment horizontal="center" vertical="center" wrapText="1"/>
      <protection hidden="1"/>
    </xf>
    <xf numFmtId="0" fontId="113" fillId="0" borderId="0" xfId="0" applyFont="1" applyAlignment="1">
      <alignment horizontal="center" vertical="center" wrapText="1"/>
    </xf>
    <xf numFmtId="0" fontId="287" fillId="0" borderId="0" xfId="0" applyFont="1" applyAlignment="1">
      <alignment vertical="center" wrapText="1"/>
    </xf>
    <xf numFmtId="169" fontId="6" fillId="0" borderId="0" xfId="92" applyNumberFormat="1" applyFont="1" applyBorder="1" applyAlignment="1">
      <alignment horizontal="right" vertical="center"/>
    </xf>
    <xf numFmtId="169" fontId="6" fillId="0" borderId="0" xfId="92" applyNumberFormat="1" applyFont="1" applyBorder="1" applyAlignment="1">
      <alignment horizontal="right" vertical="top"/>
    </xf>
    <xf numFmtId="9" fontId="6" fillId="0" borderId="0" xfId="91" applyFont="1" applyFill="1" applyBorder="1" applyAlignment="1" applyProtection="1">
      <alignment horizontal="right"/>
      <protection hidden="1"/>
    </xf>
    <xf numFmtId="9" fontId="6" fillId="0" borderId="104" xfId="91" applyFont="1" applyFill="1" applyBorder="1" applyAlignment="1" applyProtection="1">
      <alignment horizontal="right"/>
      <protection hidden="1"/>
    </xf>
    <xf numFmtId="9" fontId="6" fillId="0" borderId="102" xfId="91" applyFont="1" applyFill="1" applyBorder="1" applyAlignment="1" applyProtection="1">
      <alignment horizontal="right"/>
      <protection hidden="1"/>
    </xf>
    <xf numFmtId="9" fontId="6" fillId="0" borderId="3" xfId="91" applyFont="1" applyFill="1" applyBorder="1" applyAlignment="1" applyProtection="1">
      <alignment horizontal="right"/>
      <protection hidden="1"/>
    </xf>
    <xf numFmtId="9" fontId="6" fillId="0" borderId="5" xfId="91" applyFont="1" applyFill="1" applyBorder="1" applyAlignment="1" applyProtection="1">
      <alignment horizontal="right"/>
      <protection hidden="1"/>
    </xf>
    <xf numFmtId="0" fontId="17" fillId="0" borderId="0" xfId="101" applyFont="1" applyFill="1" applyAlignment="1">
      <alignment wrapText="1"/>
    </xf>
    <xf numFmtId="0" fontId="6" fillId="0" borderId="0" xfId="4" applyFont="1" applyBorder="1"/>
    <xf numFmtId="168" fontId="6" fillId="0" borderId="0" xfId="4" applyNumberFormat="1" applyFont="1" applyBorder="1" applyAlignment="1">
      <alignment horizontal="right" vertical="center"/>
    </xf>
    <xf numFmtId="169" fontId="6" fillId="0" borderId="0" xfId="4" applyNumberFormat="1" applyFont="1" applyBorder="1" applyAlignment="1">
      <alignment horizontal="right" vertical="center"/>
    </xf>
    <xf numFmtId="3" fontId="6" fillId="0" borderId="4" xfId="67" applyNumberFormat="1" applyFont="1" applyBorder="1"/>
    <xf numFmtId="0" fontId="6" fillId="2" borderId="93" xfId="13" applyFont="1" applyFill="1" applyBorder="1" applyAlignment="1"/>
    <xf numFmtId="0" fontId="116" fillId="0" borderId="4" xfId="90" applyFont="1" applyBorder="1" applyAlignment="1" applyProtection="1">
      <alignment vertical="center"/>
      <protection hidden="1"/>
    </xf>
    <xf numFmtId="0" fontId="6" fillId="0" borderId="4" xfId="90" applyFont="1" applyBorder="1" applyAlignment="1" applyProtection="1">
      <alignment vertical="center"/>
      <protection hidden="1"/>
    </xf>
    <xf numFmtId="3" fontId="6" fillId="0" borderId="4" xfId="24543" applyNumberFormat="1" applyFont="1" applyBorder="1" applyAlignment="1" applyProtection="1">
      <alignment horizontal="right" vertical="center"/>
      <protection hidden="1"/>
    </xf>
    <xf numFmtId="0" fontId="9" fillId="0" borderId="0" xfId="90" applyFont="1" applyBorder="1" applyAlignment="1" applyProtection="1">
      <alignment horizontal="left" vertical="center" wrapText="1"/>
      <protection hidden="1"/>
    </xf>
    <xf numFmtId="2" fontId="107" fillId="0" borderId="0" xfId="90" applyNumberFormat="1" applyFont="1" applyBorder="1" applyAlignment="1" applyProtection="1">
      <alignment horizontal="right" vertical="center" wrapText="1"/>
      <protection hidden="1"/>
    </xf>
    <xf numFmtId="0" fontId="107" fillId="0" borderId="3" xfId="90" applyFont="1" applyBorder="1" applyAlignment="1" applyProtection="1">
      <alignment horizontal="right" vertical="center" wrapText="1"/>
      <protection hidden="1"/>
    </xf>
    <xf numFmtId="0" fontId="107" fillId="0" borderId="7" xfId="90" applyFont="1" applyBorder="1" applyAlignment="1" applyProtection="1">
      <alignment horizontal="right" vertical="center" wrapText="1"/>
      <protection hidden="1"/>
    </xf>
    <xf numFmtId="0" fontId="6" fillId="0" borderId="0" xfId="92" applyFont="1" applyBorder="1" applyAlignment="1">
      <alignment vertical="center"/>
    </xf>
    <xf numFmtId="169" fontId="6" fillId="0" borderId="0" xfId="90" applyNumberFormat="1" applyFont="1" applyBorder="1" applyAlignment="1" applyProtection="1">
      <alignment horizontal="right" vertical="center"/>
      <protection locked="0"/>
    </xf>
    <xf numFmtId="169" fontId="6" fillId="0" borderId="0" xfId="90" applyNumberFormat="1" applyFont="1" applyBorder="1" applyAlignment="1" applyProtection="1">
      <alignment horizontal="right" vertical="center"/>
      <protection hidden="1"/>
    </xf>
    <xf numFmtId="3" fontId="9" fillId="7" borderId="0" xfId="90" applyNumberFormat="1" applyFont="1" applyFill="1" applyBorder="1" applyAlignment="1" applyProtection="1">
      <alignment horizontal="left" vertical="center"/>
      <protection hidden="1"/>
    </xf>
    <xf numFmtId="168" fontId="9" fillId="7" borderId="0" xfId="90" applyNumberFormat="1" applyFont="1" applyFill="1" applyBorder="1" applyAlignment="1" applyProtection="1">
      <alignment horizontal="right" vertical="center"/>
      <protection hidden="1"/>
    </xf>
    <xf numFmtId="9" fontId="9" fillId="7" borderId="0" xfId="93" applyFont="1" applyFill="1" applyBorder="1" applyAlignment="1" applyProtection="1">
      <alignment horizontal="right" vertical="center"/>
      <protection hidden="1"/>
    </xf>
    <xf numFmtId="0" fontId="107" fillId="0" borderId="97" xfId="90" applyFont="1" applyBorder="1" applyAlignment="1" applyProtection="1">
      <alignment horizontal="right" vertical="center" wrapText="1"/>
      <protection hidden="1"/>
    </xf>
    <xf numFmtId="0" fontId="6" fillId="0" borderId="0" xfId="90" applyFont="1" applyBorder="1" applyAlignment="1" applyProtection="1">
      <alignment vertical="center"/>
      <protection hidden="1"/>
    </xf>
    <xf numFmtId="168" fontId="6" fillId="0" borderId="0" xfId="90" applyNumberFormat="1" applyFont="1" applyBorder="1" applyAlignment="1" applyProtection="1">
      <alignment horizontal="right" vertical="center"/>
      <protection hidden="1"/>
    </xf>
    <xf numFmtId="168" fontId="6" fillId="0" borderId="4" xfId="90" applyNumberFormat="1" applyFont="1" applyBorder="1" applyAlignment="1" applyProtection="1">
      <alignment horizontal="right" vertical="center"/>
      <protection hidden="1"/>
    </xf>
    <xf numFmtId="3" fontId="6" fillId="0" borderId="0" xfId="90" applyNumberFormat="1" applyFont="1" applyBorder="1" applyAlignment="1" applyProtection="1">
      <alignment horizontal="right" vertical="center"/>
      <protection hidden="1"/>
    </xf>
    <xf numFmtId="3" fontId="6" fillId="0" borderId="4" xfId="90" applyNumberFormat="1" applyFont="1" applyBorder="1" applyAlignment="1" applyProtection="1">
      <alignment horizontal="right" vertical="center"/>
      <protection hidden="1"/>
    </xf>
    <xf numFmtId="3" fontId="6" fillId="0" borderId="96" xfId="90" applyNumberFormat="1" applyFont="1" applyBorder="1" applyAlignment="1" applyProtection="1">
      <alignment horizontal="left" vertical="center"/>
      <protection hidden="1"/>
    </xf>
    <xf numFmtId="168" fontId="6" fillId="0" borderId="96" xfId="90" applyNumberFormat="1" applyFont="1" applyBorder="1" applyAlignment="1" applyProtection="1">
      <alignment horizontal="right" vertical="center"/>
      <protection hidden="1"/>
    </xf>
    <xf numFmtId="9" fontId="6" fillId="0" borderId="97" xfId="93" applyFont="1" applyFill="1" applyBorder="1" applyAlignment="1" applyProtection="1">
      <alignment horizontal="right" vertical="center"/>
      <protection hidden="1"/>
    </xf>
    <xf numFmtId="9" fontId="6" fillId="0" borderId="98" xfId="93" applyFont="1" applyFill="1" applyBorder="1" applyAlignment="1" applyProtection="1">
      <alignment horizontal="right" vertical="center"/>
      <protection hidden="1"/>
    </xf>
    <xf numFmtId="3" fontId="6" fillId="0" borderId="4" xfId="90" applyNumberFormat="1" applyFont="1" applyBorder="1" applyAlignment="1" applyProtection="1">
      <alignment horizontal="left" vertical="center"/>
      <protection hidden="1"/>
    </xf>
    <xf numFmtId="0" fontId="6" fillId="0" borderId="0" xfId="90" applyFont="1" applyBorder="1" applyAlignment="1">
      <alignment vertical="center"/>
    </xf>
    <xf numFmtId="3" fontId="6" fillId="0" borderId="0" xfId="24544" applyNumberFormat="1" applyFont="1" applyBorder="1" applyAlignment="1" applyProtection="1">
      <alignment horizontal="right" vertical="center"/>
      <protection hidden="1"/>
    </xf>
    <xf numFmtId="3" fontId="6" fillId="0" borderId="4" xfId="24544" applyNumberFormat="1" applyFont="1" applyBorder="1" applyAlignment="1" applyProtection="1">
      <alignment horizontal="right" vertical="center"/>
      <protection hidden="1"/>
    </xf>
    <xf numFmtId="3" fontId="6" fillId="0" borderId="102" xfId="24544" applyNumberFormat="1" applyFont="1" applyBorder="1" applyAlignment="1" applyProtection="1">
      <alignment horizontal="right" vertical="center"/>
      <protection hidden="1"/>
    </xf>
    <xf numFmtId="3" fontId="6" fillId="0" borderId="0" xfId="90" applyNumberFormat="1" applyFont="1" applyBorder="1" applyAlignment="1" applyProtection="1">
      <alignment horizontal="left" vertical="center"/>
      <protection hidden="1"/>
    </xf>
    <xf numFmtId="0" fontId="9" fillId="0" borderId="93" xfId="90" applyFont="1" applyBorder="1" applyAlignment="1" applyProtection="1">
      <alignment horizontal="left" vertical="center" wrapText="1"/>
      <protection hidden="1"/>
    </xf>
    <xf numFmtId="2" fontId="107" fillId="0" borderId="93" xfId="90" applyNumberFormat="1" applyFont="1" applyBorder="1" applyAlignment="1" applyProtection="1">
      <alignment horizontal="right" vertical="center" wrapText="1"/>
      <protection hidden="1"/>
    </xf>
    <xf numFmtId="0" fontId="107" fillId="0" borderId="87" xfId="90" applyFont="1" applyBorder="1" applyAlignment="1" applyProtection="1">
      <alignment horizontal="right" vertical="center" wrapText="1"/>
      <protection hidden="1"/>
    </xf>
    <xf numFmtId="0" fontId="107" fillId="0" borderId="99" xfId="90" applyFont="1" applyBorder="1" applyAlignment="1" applyProtection="1">
      <alignment horizontal="right" vertical="center" wrapText="1"/>
      <protection hidden="1"/>
    </xf>
    <xf numFmtId="3" fontId="6" fillId="0" borderId="0" xfId="24545" applyNumberFormat="1" applyFont="1" applyBorder="1" applyAlignment="1" applyProtection="1">
      <alignment horizontal="right"/>
      <protection hidden="1"/>
    </xf>
    <xf numFmtId="3" fontId="6" fillId="0" borderId="4" xfId="24545" applyNumberFormat="1" applyFont="1" applyBorder="1" applyAlignment="1" applyProtection="1">
      <alignment horizontal="right"/>
      <protection hidden="1"/>
    </xf>
    <xf numFmtId="3" fontId="6" fillId="0" borderId="102" xfId="24545" applyNumberFormat="1" applyFont="1" applyBorder="1" applyAlignment="1" applyProtection="1">
      <alignment horizontal="right"/>
      <protection hidden="1"/>
    </xf>
    <xf numFmtId="2" fontId="107" fillId="0" borderId="93" xfId="90" applyNumberFormat="1" applyFont="1" applyBorder="1" applyAlignment="1" applyProtection="1">
      <alignment horizontal="right" wrapText="1"/>
      <protection hidden="1"/>
    </xf>
    <xf numFmtId="0" fontId="107" fillId="0" borderId="87" xfId="90" applyFont="1" applyBorder="1" applyAlignment="1" applyProtection="1">
      <alignment horizontal="right" wrapText="1"/>
      <protection hidden="1"/>
    </xf>
    <xf numFmtId="0" fontId="107" fillId="0" borderId="99" xfId="90" applyFont="1" applyBorder="1" applyAlignment="1" applyProtection="1">
      <alignment horizontal="right" wrapText="1"/>
      <protection hidden="1"/>
    </xf>
    <xf numFmtId="0" fontId="9" fillId="7" borderId="4" xfId="90" applyFont="1" applyFill="1" applyBorder="1" applyAlignment="1" applyProtection="1">
      <alignment vertical="center"/>
      <protection hidden="1"/>
    </xf>
    <xf numFmtId="169" fontId="6" fillId="0" borderId="4" xfId="92" applyNumberFormat="1" applyFont="1" applyBorder="1" applyAlignment="1">
      <alignment horizontal="right" vertical="top"/>
    </xf>
    <xf numFmtId="169" fontId="6" fillId="0" borderId="4" xfId="24546" applyNumberFormat="1" applyFont="1" applyBorder="1" applyAlignment="1" applyProtection="1">
      <alignment horizontal="right"/>
      <protection locked="0"/>
    </xf>
    <xf numFmtId="169" fontId="6" fillId="0" borderId="4" xfId="24546" applyNumberFormat="1" applyFont="1" applyBorder="1" applyAlignment="1" applyProtection="1">
      <alignment horizontal="right"/>
      <protection hidden="1"/>
    </xf>
    <xf numFmtId="3" fontId="6" fillId="0" borderId="4" xfId="24546" applyNumberFormat="1" applyFont="1" applyBorder="1" applyAlignment="1" applyProtection="1">
      <alignment horizontal="right"/>
      <protection hidden="1"/>
    </xf>
    <xf numFmtId="3" fontId="6" fillId="0" borderId="102" xfId="24546" applyNumberFormat="1" applyFont="1" applyBorder="1" applyAlignment="1" applyProtection="1">
      <alignment horizontal="right"/>
      <protection hidden="1"/>
    </xf>
    <xf numFmtId="0" fontId="6" fillId="0" borderId="4" xfId="72" applyFont="1" applyBorder="1" applyAlignment="1">
      <alignment horizontal="left" vertical="center" wrapText="1" readingOrder="1"/>
    </xf>
    <xf numFmtId="169" fontId="9" fillId="7" borderId="4" xfId="90" applyNumberFormat="1" applyFont="1" applyFill="1" applyBorder="1" applyAlignment="1" applyProtection="1">
      <alignment horizontal="right" vertical="center"/>
      <protection hidden="1"/>
    </xf>
    <xf numFmtId="0" fontId="1" fillId="0" borderId="4" xfId="0" applyFont="1" applyBorder="1" applyAlignment="1">
      <alignment horizontal="left" vertical="center" indent="1"/>
    </xf>
    <xf numFmtId="168" fontId="6" fillId="0" borderId="4" xfId="90" quotePrefix="1" applyNumberFormat="1" applyFont="1" applyBorder="1" applyAlignment="1" applyProtection="1">
      <alignment horizontal="right" vertical="center"/>
      <protection hidden="1"/>
    </xf>
    <xf numFmtId="0" fontId="6" fillId="0" borderId="4" xfId="90" applyFont="1" applyBorder="1" applyAlignment="1" applyProtection="1">
      <alignment horizontal="left" vertical="center"/>
      <protection hidden="1"/>
    </xf>
    <xf numFmtId="3" fontId="6" fillId="0" borderId="4" xfId="24549" applyNumberFormat="1" applyFont="1" applyBorder="1" applyAlignment="1" applyProtection="1">
      <alignment horizontal="right"/>
      <protection hidden="1"/>
    </xf>
    <xf numFmtId="3" fontId="1" fillId="7" borderId="0" xfId="95" applyNumberFormat="1" applyFont="1" applyFill="1" applyBorder="1" applyAlignment="1">
      <alignment horizontal="left" vertical="center"/>
    </xf>
    <xf numFmtId="3" fontId="17" fillId="7" borderId="93" xfId="95" applyNumberFormat="1" applyFont="1" applyFill="1" applyBorder="1" applyAlignment="1">
      <alignment horizontal="left" vertical="center"/>
    </xf>
    <xf numFmtId="3" fontId="17" fillId="7" borderId="93" xfId="95" applyNumberFormat="1" applyFont="1" applyFill="1" applyBorder="1" applyAlignment="1">
      <alignment horizontal="right" vertical="center"/>
    </xf>
    <xf numFmtId="3" fontId="1" fillId="0" borderId="0" xfId="95" applyNumberFormat="1" applyFont="1" applyFill="1" applyBorder="1" applyAlignment="1">
      <alignment horizontal="left" wrapText="1"/>
    </xf>
    <xf numFmtId="3" fontId="1" fillId="0" borderId="0" xfId="95" applyNumberFormat="1" applyFont="1" applyFill="1" applyBorder="1" applyAlignment="1">
      <alignment horizontal="right"/>
    </xf>
    <xf numFmtId="3" fontId="43" fillId="0" borderId="0" xfId="0" applyNumberFormat="1" applyFont="1" applyFill="1"/>
    <xf numFmtId="3" fontId="17" fillId="7" borderId="93" xfId="95" applyNumberFormat="1" applyFont="1" applyFill="1" applyBorder="1" applyAlignment="1">
      <alignment horizontal="left" vertical="center" wrapText="1"/>
    </xf>
    <xf numFmtId="3" fontId="17" fillId="7" borderId="93" xfId="95" applyNumberFormat="1" applyFont="1" applyFill="1" applyBorder="1" applyAlignment="1">
      <alignment horizontal="right"/>
    </xf>
    <xf numFmtId="3" fontId="1" fillId="0" borderId="0" xfId="95" applyNumberFormat="1" applyFont="1" applyFill="1" applyAlignment="1">
      <alignment horizontal="left" vertical="center" wrapText="1"/>
    </xf>
    <xf numFmtId="3" fontId="1" fillId="0" borderId="0" xfId="95" applyNumberFormat="1" applyFont="1" applyFill="1" applyAlignment="1">
      <alignment horizontal="right" vertical="center"/>
    </xf>
    <xf numFmtId="0" fontId="34" fillId="0" borderId="4" xfId="95" applyFont="1" applyBorder="1"/>
    <xf numFmtId="3" fontId="17" fillId="7" borderId="93" xfId="95" applyNumberFormat="1" applyFont="1" applyFill="1" applyBorder="1" applyAlignment="1">
      <alignment horizontal="left"/>
    </xf>
    <xf numFmtId="0" fontId="107" fillId="2" borderId="0" xfId="1" applyFont="1" applyFill="1"/>
    <xf numFmtId="0" fontId="107" fillId="0" borderId="4" xfId="1" applyFont="1" applyBorder="1" applyAlignment="1">
      <alignment horizontal="left" vertical="center"/>
    </xf>
    <xf numFmtId="0" fontId="64" fillId="0" borderId="0" xfId="1" applyFont="1" applyBorder="1"/>
    <xf numFmtId="0" fontId="22" fillId="0" borderId="0" xfId="1" applyFont="1" applyBorder="1"/>
    <xf numFmtId="0" fontId="148" fillId="0" borderId="0" xfId="1" applyFont="1" applyBorder="1"/>
    <xf numFmtId="0" fontId="148" fillId="2" borderId="0" xfId="30" applyFont="1" applyFill="1" applyBorder="1" applyAlignment="1">
      <alignment vertical="center"/>
    </xf>
    <xf numFmtId="0" fontId="22" fillId="0" borderId="0" xfId="1" quotePrefix="1" applyFont="1" applyBorder="1"/>
    <xf numFmtId="0" fontId="9" fillId="0" borderId="4" xfId="67" applyFont="1" applyBorder="1"/>
    <xf numFmtId="0" fontId="9" fillId="0" borderId="93" xfId="67" applyFont="1" applyBorder="1"/>
    <xf numFmtId="0" fontId="34" fillId="0" borderId="4" xfId="90" applyFont="1" applyBorder="1" applyAlignment="1" applyProtection="1">
      <alignment vertical="center"/>
      <protection hidden="1"/>
    </xf>
    <xf numFmtId="1" fontId="9" fillId="0" borderId="0" xfId="1" applyNumberFormat="1" applyFont="1" applyAlignment="1">
      <alignment horizontal="right" vertical="center" indent="1"/>
    </xf>
    <xf numFmtId="0" fontId="34" fillId="0" borderId="4" xfId="1" applyFont="1" applyBorder="1"/>
    <xf numFmtId="0" fontId="9" fillId="0" borderId="4" xfId="43" applyFont="1" applyBorder="1" applyAlignment="1">
      <alignment vertical="center"/>
    </xf>
    <xf numFmtId="169" fontId="1" fillId="0" borderId="0" xfId="43" applyNumberFormat="1" applyFont="1" applyBorder="1" applyAlignment="1">
      <alignment vertical="center"/>
    </xf>
    <xf numFmtId="0" fontId="1" fillId="0" borderId="0" xfId="43" applyFont="1" applyBorder="1" applyAlignment="1">
      <alignment vertical="center"/>
    </xf>
    <xf numFmtId="0" fontId="35" fillId="0" borderId="0" xfId="43" applyFont="1" applyBorder="1" applyAlignment="1">
      <alignment horizontal="right" vertical="center" indent="1"/>
    </xf>
    <xf numFmtId="1" fontId="35" fillId="0" borderId="0" xfId="43" applyNumberFormat="1" applyFont="1" applyBorder="1" applyAlignment="1">
      <alignment horizontal="right" vertical="center" indent="1"/>
    </xf>
    <xf numFmtId="0" fontId="9" fillId="7" borderId="4" xfId="43" applyFont="1" applyFill="1" applyBorder="1" applyAlignment="1">
      <alignment horizontal="left" vertical="center"/>
    </xf>
    <xf numFmtId="169" fontId="9" fillId="7" borderId="4" xfId="43" applyNumberFormat="1" applyFont="1" applyFill="1" applyBorder="1" applyAlignment="1">
      <alignment vertical="center"/>
    </xf>
    <xf numFmtId="9" fontId="9" fillId="7" borderId="4" xfId="43" applyNumberFormat="1" applyFont="1" applyFill="1" applyBorder="1" applyAlignment="1">
      <alignment vertical="center"/>
    </xf>
    <xf numFmtId="169" fontId="1" fillId="2" borderId="0" xfId="43" applyNumberFormat="1" applyFont="1" applyFill="1" applyBorder="1" applyAlignment="1">
      <alignment horizontal="right" vertical="center"/>
    </xf>
    <xf numFmtId="9" fontId="1" fillId="2" borderId="0" xfId="43" applyNumberFormat="1" applyFont="1" applyFill="1" applyBorder="1" applyAlignment="1">
      <alignment horizontal="right" vertical="center"/>
    </xf>
    <xf numFmtId="0" fontId="17" fillId="7" borderId="4" xfId="43" applyFont="1" applyFill="1" applyBorder="1" applyAlignment="1">
      <alignment vertical="center"/>
    </xf>
    <xf numFmtId="9" fontId="17" fillId="7" borderId="4" xfId="43" applyNumberFormat="1" applyFont="1" applyFill="1" applyBorder="1" applyAlignment="1">
      <alignment horizontal="right" vertical="center"/>
    </xf>
    <xf numFmtId="169" fontId="17" fillId="7" borderId="4" xfId="43" applyNumberFormat="1" applyFont="1" applyFill="1" applyBorder="1" applyAlignment="1">
      <alignment horizontal="right" vertical="center"/>
    </xf>
    <xf numFmtId="0" fontId="17" fillId="0" borderId="0" xfId="43" applyFont="1" applyBorder="1" applyAlignment="1">
      <alignment vertical="center"/>
    </xf>
    <xf numFmtId="0" fontId="17" fillId="2" borderId="0" xfId="43" applyFont="1" applyFill="1" applyBorder="1" applyAlignment="1">
      <alignment horizontal="right" vertical="center" indent="1"/>
    </xf>
    <xf numFmtId="1" fontId="17" fillId="2" borderId="0" xfId="43" applyNumberFormat="1" applyFont="1" applyFill="1" applyBorder="1" applyAlignment="1">
      <alignment horizontal="right" vertical="center" indent="1"/>
    </xf>
    <xf numFmtId="0" fontId="9" fillId="0" borderId="0" xfId="42" applyFont="1" applyAlignment="1">
      <alignment vertical="center" readingOrder="1"/>
    </xf>
    <xf numFmtId="3" fontId="34" fillId="0" borderId="4" xfId="36" applyNumberFormat="1" applyFont="1" applyBorder="1" applyAlignment="1">
      <alignment horizontal="left"/>
    </xf>
    <xf numFmtId="0" fontId="126" fillId="0" borderId="4" xfId="27" applyFont="1" applyBorder="1" applyAlignment="1">
      <alignment vertical="center"/>
    </xf>
    <xf numFmtId="0" fontId="3" fillId="0" borderId="4" xfId="27" applyBorder="1"/>
    <xf numFmtId="0" fontId="107" fillId="0" borderId="93" xfId="27" applyFont="1" applyBorder="1" applyAlignment="1">
      <alignment vertical="center"/>
    </xf>
    <xf numFmtId="0" fontId="3" fillId="0" borderId="93" xfId="27" applyBorder="1"/>
    <xf numFmtId="0" fontId="74" fillId="0" borderId="93" xfId="27" applyFont="1" applyBorder="1"/>
    <xf numFmtId="0" fontId="126" fillId="0" borderId="0" xfId="27" applyFont="1" applyBorder="1" applyAlignment="1">
      <alignment vertical="center"/>
    </xf>
    <xf numFmtId="0" fontId="49" fillId="0" borderId="0" xfId="27" applyFont="1" applyBorder="1" applyAlignment="1">
      <alignment vertical="center"/>
    </xf>
    <xf numFmtId="0" fontId="107" fillId="0" borderId="4" xfId="27" applyFont="1" applyBorder="1" applyAlignment="1">
      <alignment vertical="center"/>
    </xf>
    <xf numFmtId="0" fontId="49" fillId="0" borderId="4" xfId="27" applyFont="1" applyBorder="1" applyAlignment="1">
      <alignment vertical="center"/>
    </xf>
    <xf numFmtId="3" fontId="1" fillId="0" borderId="4" xfId="0" applyNumberFormat="1" applyFont="1" applyBorder="1" applyAlignment="1">
      <alignment horizontal="left" wrapText="1"/>
    </xf>
    <xf numFmtId="0" fontId="1" fillId="0" borderId="0" xfId="0" applyFont="1" applyBorder="1" applyAlignment="1">
      <alignment horizontal="left" wrapText="1"/>
    </xf>
    <xf numFmtId="0" fontId="107" fillId="0" borderId="87" xfId="90" applyFont="1" applyBorder="1" applyAlignment="1" applyProtection="1">
      <alignment horizontal="left" vertical="center"/>
      <protection hidden="1"/>
    </xf>
    <xf numFmtId="0" fontId="126" fillId="0" borderId="0" xfId="1" applyFont="1" applyBorder="1"/>
    <xf numFmtId="0" fontId="15" fillId="0" borderId="4" xfId="27" applyFont="1" applyBorder="1" applyAlignment="1">
      <alignment vertical="center"/>
    </xf>
    <xf numFmtId="0" fontId="39" fillId="0" borderId="93" xfId="27" applyFont="1" applyBorder="1" applyAlignment="1">
      <alignment horizontal="left" vertical="center" readingOrder="1"/>
    </xf>
    <xf numFmtId="0" fontId="1" fillId="0" borderId="93" xfId="27" applyFont="1" applyBorder="1" applyAlignment="1">
      <alignment vertical="center"/>
    </xf>
    <xf numFmtId="0" fontId="39" fillId="0" borderId="4" xfId="27" applyFont="1" applyBorder="1" applyAlignment="1">
      <alignment horizontal="left" vertical="center" readingOrder="1"/>
    </xf>
    <xf numFmtId="0" fontId="1" fillId="0" borderId="4" xfId="27" applyFont="1" applyBorder="1"/>
    <xf numFmtId="0" fontId="1" fillId="0" borderId="4" xfId="27" applyFont="1" applyBorder="1" applyAlignment="1">
      <alignment horizontal="center"/>
    </xf>
    <xf numFmtId="0" fontId="49" fillId="0" borderId="93" xfId="27" applyFont="1" applyBorder="1" applyAlignment="1">
      <alignment vertical="center"/>
    </xf>
    <xf numFmtId="0" fontId="47" fillId="0" borderId="4" xfId="61" applyFont="1" applyFill="1" applyBorder="1"/>
    <xf numFmtId="0" fontId="1" fillId="0" borderId="4" xfId="61" applyFont="1" applyFill="1" applyBorder="1"/>
    <xf numFmtId="0" fontId="3" fillId="0" borderId="4" xfId="0" applyFont="1" applyFill="1" applyBorder="1" applyAlignment="1">
      <alignment vertical="center" wrapText="1"/>
    </xf>
    <xf numFmtId="2" fontId="6" fillId="0" borderId="4" xfId="0" applyNumberFormat="1" applyFont="1" applyBorder="1" applyAlignment="1">
      <alignment horizontal="right" vertical="center" wrapText="1" indent="1" readingOrder="1"/>
    </xf>
    <xf numFmtId="2" fontId="6" fillId="0" borderId="4" xfId="0" applyNumberFormat="1" applyFont="1" applyBorder="1" applyAlignment="1">
      <alignment horizontal="right" vertical="center" wrapText="1" readingOrder="1"/>
    </xf>
    <xf numFmtId="2" fontId="48" fillId="2" borderId="4" xfId="61" applyNumberFormat="1" applyFont="1" applyFill="1" applyBorder="1" applyAlignment="1">
      <alignment horizontal="right" wrapText="1"/>
    </xf>
    <xf numFmtId="0" fontId="126" fillId="0" borderId="0" xfId="61" applyFont="1" applyBorder="1"/>
    <xf numFmtId="0" fontId="1" fillId="0" borderId="0" xfId="61" applyFont="1" applyBorder="1"/>
    <xf numFmtId="3" fontId="1" fillId="0" borderId="0" xfId="95" applyNumberFormat="1" applyFont="1" applyAlignment="1">
      <alignment wrapText="1"/>
    </xf>
    <xf numFmtId="0" fontId="1" fillId="0" borderId="4" xfId="27" applyFont="1" applyBorder="1" applyAlignment="1">
      <alignment vertical="center"/>
    </xf>
    <xf numFmtId="0" fontId="45" fillId="0" borderId="4" xfId="27" applyFont="1" applyBorder="1" applyAlignment="1">
      <alignment vertical="center"/>
    </xf>
    <xf numFmtId="0" fontId="107" fillId="0" borderId="93" xfId="27" applyFont="1" applyFill="1" applyBorder="1" applyAlignment="1">
      <alignment vertical="center"/>
    </xf>
    <xf numFmtId="0" fontId="45" fillId="0" borderId="93" xfId="27" applyFont="1" applyBorder="1" applyAlignment="1">
      <alignment vertical="center"/>
    </xf>
    <xf numFmtId="3" fontId="107" fillId="0" borderId="0" xfId="34" applyNumberFormat="1" applyFont="1" applyBorder="1" applyAlignment="1">
      <alignment horizontal="left"/>
    </xf>
    <xf numFmtId="0" fontId="54" fillId="0" borderId="0" xfId="0" applyFont="1" applyBorder="1" applyAlignment="1"/>
    <xf numFmtId="0" fontId="107" fillId="0" borderId="0" xfId="95" applyFont="1" applyBorder="1" applyAlignment="1">
      <alignment wrapText="1"/>
    </xf>
    <xf numFmtId="168" fontId="113" fillId="0" borderId="0" xfId="0" quotePrefix="1" applyNumberFormat="1" applyFont="1" applyAlignment="1">
      <alignment horizontal="center" vertical="center" wrapText="1"/>
    </xf>
    <xf numFmtId="3" fontId="17" fillId="7" borderId="93" xfId="101" quotePrefix="1" applyNumberFormat="1" applyFont="1" applyFill="1" applyBorder="1" applyAlignment="1">
      <alignment horizontal="center" vertical="center" wrapText="1"/>
    </xf>
    <xf numFmtId="9" fontId="17" fillId="7" borderId="93" xfId="101" quotePrefix="1" applyNumberFormat="1" applyFont="1" applyFill="1" applyBorder="1" applyAlignment="1">
      <alignment horizontal="center" vertical="center" wrapText="1"/>
    </xf>
    <xf numFmtId="0" fontId="6" fillId="0" borderId="0" xfId="4" applyFont="1" applyFill="1" applyAlignment="1">
      <alignment horizontal="right" vertical="center"/>
    </xf>
    <xf numFmtId="3" fontId="6" fillId="0" borderId="0" xfId="4" applyNumberFormat="1" applyFont="1" applyFill="1" applyAlignment="1">
      <alignment horizontal="right" vertical="center"/>
    </xf>
    <xf numFmtId="0" fontId="70" fillId="0" borderId="0" xfId="67" applyFont="1" applyBorder="1"/>
    <xf numFmtId="3" fontId="1" fillId="0" borderId="0" xfId="95" applyNumberFormat="1" applyFont="1" applyBorder="1" applyAlignment="1"/>
    <xf numFmtId="0" fontId="20" fillId="0" borderId="0" xfId="61" applyFont="1" applyBorder="1"/>
    <xf numFmtId="9" fontId="6" fillId="0" borderId="7" xfId="68" applyFont="1" applyFill="1" applyBorder="1" applyAlignment="1" applyProtection="1">
      <alignment horizontal="right"/>
      <protection hidden="1"/>
    </xf>
    <xf numFmtId="9" fontId="6" fillId="0" borderId="6" xfId="68" applyFont="1" applyFill="1" applyBorder="1" applyAlignment="1" applyProtection="1">
      <alignment horizontal="right"/>
      <protection hidden="1"/>
    </xf>
    <xf numFmtId="0" fontId="126" fillId="0" borderId="4" xfId="43" applyFont="1" applyBorder="1"/>
    <xf numFmtId="0" fontId="17" fillId="0" borderId="4" xfId="43" applyFont="1" applyBorder="1" applyAlignment="1">
      <alignment horizontal="center"/>
    </xf>
    <xf numFmtId="0" fontId="117" fillId="0" borderId="4" xfId="43" applyFont="1" applyBorder="1"/>
    <xf numFmtId="0" fontId="45" fillId="0" borderId="4" xfId="43" applyFont="1" applyBorder="1"/>
    <xf numFmtId="0" fontId="1" fillId="0" borderId="4" xfId="43" applyFont="1" applyBorder="1"/>
    <xf numFmtId="0" fontId="17" fillId="2" borderId="4" xfId="43" applyFont="1" applyFill="1" applyBorder="1" applyAlignment="1">
      <alignment horizontal="center"/>
    </xf>
    <xf numFmtId="0" fontId="1" fillId="0" borderId="4" xfId="43" applyFont="1" applyBorder="1" applyAlignment="1">
      <alignment horizontal="left" vertical="center" indent="1"/>
    </xf>
    <xf numFmtId="0" fontId="9" fillId="0" borderId="4" xfId="43" applyFont="1" applyBorder="1" applyAlignment="1">
      <alignment horizontal="center"/>
    </xf>
    <xf numFmtId="0" fontId="0" fillId="0" borderId="4" xfId="0" applyBorder="1" applyAlignment="1">
      <alignment vertical="center"/>
    </xf>
    <xf numFmtId="3" fontId="6" fillId="2" borderId="4" xfId="0" applyNumberFormat="1" applyFont="1" applyFill="1" applyBorder="1" applyAlignment="1" applyProtection="1">
      <alignment vertical="center" wrapText="1" readingOrder="1"/>
      <protection locked="0"/>
    </xf>
    <xf numFmtId="3" fontId="6" fillId="2" borderId="4" xfId="0" applyNumberFormat="1" applyFont="1" applyFill="1" applyBorder="1" applyAlignment="1" applyProtection="1">
      <alignment vertical="center" wrapText="1"/>
      <protection locked="0"/>
    </xf>
    <xf numFmtId="3" fontId="6" fillId="0" borderId="4" xfId="0" applyNumberFormat="1" applyFont="1" applyBorder="1" applyAlignment="1" applyProtection="1">
      <alignment vertical="center" wrapText="1"/>
      <protection locked="0"/>
    </xf>
    <xf numFmtId="3" fontId="6" fillId="0" borderId="0" xfId="0" applyNumberFormat="1" applyFont="1" applyAlignment="1" applyProtection="1">
      <alignment horizontal="right" wrapText="1"/>
      <protection locked="0"/>
    </xf>
    <xf numFmtId="3" fontId="6" fillId="2" borderId="0" xfId="5" quotePrefix="1" applyNumberFormat="1" applyFont="1" applyFill="1" applyAlignment="1" applyProtection="1">
      <alignment horizontal="right"/>
      <protection locked="0"/>
    </xf>
    <xf numFmtId="0" fontId="1" fillId="2" borderId="0" xfId="12" applyFont="1" applyFill="1" applyBorder="1" applyAlignment="1">
      <alignment vertical="center" wrapText="1"/>
    </xf>
    <xf numFmtId="0" fontId="107" fillId="0" borderId="0" xfId="12" applyFont="1" applyFill="1" applyBorder="1" applyAlignment="1">
      <alignment horizontal="right" vertical="center"/>
    </xf>
    <xf numFmtId="0" fontId="9" fillId="0" borderId="4" xfId="95" applyFont="1" applyBorder="1"/>
    <xf numFmtId="0" fontId="11" fillId="0" borderId="4" xfId="95" applyFont="1" applyBorder="1"/>
    <xf numFmtId="0" fontId="49" fillId="0" borderId="0" xfId="42" applyFont="1" applyBorder="1"/>
    <xf numFmtId="0" fontId="17" fillId="0" borderId="4" xfId="42" applyFont="1" applyBorder="1" applyAlignment="1">
      <alignment horizontal="left" vertical="center" readingOrder="1"/>
    </xf>
    <xf numFmtId="0" fontId="49" fillId="0" borderId="4" xfId="42" applyFont="1" applyBorder="1"/>
    <xf numFmtId="3" fontId="34" fillId="0" borderId="0" xfId="36" applyNumberFormat="1" applyFont="1" applyBorder="1" applyAlignment="1">
      <alignment horizontal="left"/>
    </xf>
    <xf numFmtId="3" fontId="15" fillId="0" borderId="0" xfId="36" applyNumberFormat="1" applyFont="1" applyBorder="1" applyAlignment="1">
      <alignment horizontal="left"/>
    </xf>
    <xf numFmtId="0" fontId="14" fillId="0" borderId="4" xfId="42" applyFont="1" applyBorder="1"/>
    <xf numFmtId="0" fontId="107" fillId="0" borderId="4" xfId="27" applyFont="1" applyBorder="1" applyAlignment="1">
      <alignment horizontal="right" wrapText="1" readingOrder="1"/>
    </xf>
    <xf numFmtId="17" fontId="107" fillId="0" borderId="4" xfId="4" quotePrefix="1" applyNumberFormat="1" applyFont="1" applyFill="1" applyBorder="1" applyAlignment="1">
      <alignment horizontal="right" wrapText="1"/>
    </xf>
    <xf numFmtId="9" fontId="9" fillId="7" borderId="4" xfId="93" applyFont="1" applyFill="1" applyBorder="1" applyAlignment="1" applyProtection="1">
      <alignment horizontal="right" vertical="center"/>
      <protection hidden="1"/>
    </xf>
    <xf numFmtId="0" fontId="107" fillId="0" borderId="0" xfId="90" applyFont="1" applyFill="1" applyBorder="1" applyAlignment="1" applyProtection="1">
      <alignment horizontal="right" vertical="center" wrapText="1"/>
      <protection hidden="1"/>
    </xf>
    <xf numFmtId="0" fontId="9" fillId="7" borderId="0" xfId="90" applyFont="1" applyFill="1" applyAlignment="1" applyProtection="1">
      <alignment vertical="center"/>
      <protection hidden="1"/>
    </xf>
    <xf numFmtId="9" fontId="9" fillId="7" borderId="3" xfId="91" applyFont="1" applyFill="1" applyBorder="1" applyAlignment="1" applyProtection="1">
      <alignment horizontal="right" vertical="center"/>
      <protection hidden="1"/>
    </xf>
    <xf numFmtId="9" fontId="9" fillId="7" borderId="7" xfId="91" applyFont="1" applyFill="1" applyBorder="1" applyAlignment="1" applyProtection="1">
      <alignment horizontal="right" vertical="center"/>
      <protection hidden="1"/>
    </xf>
    <xf numFmtId="9" fontId="9" fillId="7" borderId="5" xfId="91" applyFont="1" applyFill="1" applyBorder="1" applyAlignment="1" applyProtection="1">
      <alignment horizontal="right" vertical="center"/>
      <protection hidden="1"/>
    </xf>
    <xf numFmtId="9" fontId="9" fillId="7" borderId="6" xfId="91" applyFont="1" applyFill="1" applyBorder="1" applyAlignment="1" applyProtection="1">
      <alignment horizontal="right" vertical="center"/>
      <protection hidden="1"/>
    </xf>
    <xf numFmtId="9" fontId="9" fillId="7" borderId="6" xfId="91" quotePrefix="1" applyFont="1" applyFill="1" applyBorder="1" applyAlignment="1" applyProtection="1">
      <alignment horizontal="right" vertical="center"/>
      <protection hidden="1"/>
    </xf>
    <xf numFmtId="0" fontId="9" fillId="7" borderId="0" xfId="90" applyFont="1" applyFill="1" applyBorder="1" applyAlignment="1" applyProtection="1">
      <alignment vertical="center"/>
      <protection hidden="1"/>
    </xf>
    <xf numFmtId="3" fontId="6" fillId="0" borderId="0" xfId="24543" applyNumberFormat="1" applyFont="1" applyBorder="1" applyAlignment="1" applyProtection="1">
      <alignment horizontal="right" vertical="center"/>
      <protection hidden="1"/>
    </xf>
    <xf numFmtId="0" fontId="116" fillId="7" borderId="4" xfId="90" applyFont="1" applyFill="1" applyBorder="1" applyAlignment="1" applyProtection="1">
      <alignment vertical="center"/>
      <protection hidden="1"/>
    </xf>
    <xf numFmtId="0" fontId="34" fillId="7" borderId="4" xfId="90" applyFont="1" applyFill="1" applyBorder="1" applyAlignment="1" applyProtection="1">
      <alignment horizontal="left" vertical="center"/>
      <protection hidden="1"/>
    </xf>
    <xf numFmtId="0" fontId="116" fillId="7" borderId="4" xfId="90" applyFont="1" applyFill="1" applyBorder="1" applyAlignment="1" applyProtection="1">
      <alignment horizontal="left" vertical="center"/>
      <protection hidden="1"/>
    </xf>
    <xf numFmtId="0" fontId="45" fillId="0" borderId="0" xfId="72" applyFont="1" applyFill="1" applyAlignment="1">
      <alignment vertical="center"/>
    </xf>
    <xf numFmtId="0" fontId="9" fillId="0" borderId="0" xfId="90" applyFont="1" applyFill="1" applyAlignment="1" applyProtection="1">
      <alignment horizontal="right" vertical="center" wrapText="1"/>
      <protection hidden="1"/>
    </xf>
    <xf numFmtId="0" fontId="107" fillId="0" borderId="0" xfId="90" applyFont="1" applyFill="1" applyAlignment="1" applyProtection="1">
      <alignment horizontal="right" vertical="center" wrapText="1"/>
      <protection hidden="1"/>
    </xf>
    <xf numFmtId="3" fontId="1" fillId="0" borderId="0" xfId="95" applyNumberFormat="1" applyFont="1" applyFill="1" applyAlignment="1">
      <alignment horizontal="right"/>
    </xf>
    <xf numFmtId="3" fontId="9" fillId="7" borderId="4" xfId="95" applyNumberFormat="1" applyFont="1" applyFill="1" applyBorder="1" applyAlignment="1">
      <alignment wrapText="1"/>
    </xf>
    <xf numFmtId="3" fontId="17" fillId="0" borderId="4" xfId="12" applyNumberFormat="1" applyFont="1" applyFill="1" applyBorder="1" applyAlignment="1">
      <alignment horizontal="right" vertical="center"/>
    </xf>
    <xf numFmtId="3" fontId="17" fillId="0" borderId="4" xfId="12" applyNumberFormat="1" applyFont="1" applyBorder="1" applyAlignment="1">
      <alignment horizontal="right" vertical="center"/>
    </xf>
    <xf numFmtId="3" fontId="9" fillId="0" borderId="4" xfId="12" applyNumberFormat="1" applyFont="1" applyBorder="1" applyAlignment="1">
      <alignment horizontal="right" vertical="center"/>
    </xf>
    <xf numFmtId="3" fontId="6" fillId="0" borderId="0" xfId="4" applyNumberFormat="1" applyFont="1" applyFill="1" applyAlignment="1">
      <alignment vertical="center"/>
    </xf>
    <xf numFmtId="3" fontId="6" fillId="0" borderId="0" xfId="4" applyNumberFormat="1" applyFont="1" applyFill="1" applyAlignment="1">
      <alignment horizontal="right" vertical="center" wrapText="1"/>
    </xf>
    <xf numFmtId="3" fontId="6" fillId="0" borderId="0" xfId="4" applyNumberFormat="1" applyFont="1" applyFill="1" applyAlignment="1">
      <alignment vertical="center" wrapText="1"/>
    </xf>
    <xf numFmtId="169" fontId="6" fillId="0" borderId="0" xfId="4" applyNumberFormat="1" applyFont="1" applyFill="1" applyAlignment="1">
      <alignment horizontal="right" vertical="center" wrapText="1"/>
    </xf>
    <xf numFmtId="0" fontId="1" fillId="0" borderId="0" xfId="4" applyFont="1" applyFill="1" applyAlignment="1">
      <alignment horizontal="right" vertical="center"/>
    </xf>
    <xf numFmtId="0" fontId="1" fillId="0" borderId="0" xfId="4" applyFont="1" applyFill="1" applyBorder="1" applyAlignment="1">
      <alignment horizontal="right" vertical="center"/>
    </xf>
    <xf numFmtId="168" fontId="6" fillId="0" borderId="4" xfId="4" applyNumberFormat="1" applyFont="1" applyFill="1" applyBorder="1" applyAlignment="1">
      <alignment horizontal="right" vertical="center"/>
    </xf>
    <xf numFmtId="169" fontId="6" fillId="0" borderId="4" xfId="4" applyNumberFormat="1" applyFont="1" applyFill="1" applyBorder="1" applyAlignment="1">
      <alignment horizontal="right" vertical="center"/>
    </xf>
    <xf numFmtId="3" fontId="6" fillId="0" borderId="0" xfId="24543" applyNumberFormat="1" applyFont="1" applyFill="1" applyAlignment="1" applyProtection="1">
      <alignment horizontal="right" vertical="center"/>
      <protection hidden="1"/>
    </xf>
    <xf numFmtId="3" fontId="6" fillId="0" borderId="0" xfId="24544" applyNumberFormat="1" applyFont="1" applyFill="1" applyAlignment="1" applyProtection="1">
      <alignment horizontal="right" vertical="center"/>
      <protection hidden="1"/>
    </xf>
    <xf numFmtId="3" fontId="6" fillId="0" borderId="0" xfId="24544" applyNumberFormat="1" applyFont="1" applyFill="1" applyBorder="1" applyAlignment="1" applyProtection="1">
      <alignment horizontal="right" vertical="center"/>
      <protection hidden="1"/>
    </xf>
    <xf numFmtId="3" fontId="6" fillId="0" borderId="0" xfId="24545" applyNumberFormat="1" applyFont="1" applyFill="1" applyAlignment="1" applyProtection="1">
      <alignment horizontal="right"/>
      <protection hidden="1"/>
    </xf>
    <xf numFmtId="3" fontId="6" fillId="0" borderId="0" xfId="24545" applyNumberFormat="1" applyFont="1" applyFill="1" applyBorder="1" applyAlignment="1" applyProtection="1">
      <alignment horizontal="right"/>
      <protection hidden="1"/>
    </xf>
    <xf numFmtId="3" fontId="6" fillId="0" borderId="0" xfId="24546" applyNumberFormat="1" applyFont="1" applyFill="1" applyAlignment="1" applyProtection="1">
      <alignment horizontal="right"/>
      <protection hidden="1"/>
    </xf>
    <xf numFmtId="169" fontId="6" fillId="0" borderId="0" xfId="92" applyNumberFormat="1" applyFont="1" applyFill="1" applyBorder="1" applyAlignment="1">
      <alignment horizontal="right" vertical="center"/>
    </xf>
    <xf numFmtId="3" fontId="6" fillId="0" borderId="0" xfId="24548" applyNumberFormat="1" applyFont="1" applyFill="1" applyAlignment="1" applyProtection="1">
      <alignment horizontal="right" vertical="center" wrapText="1"/>
      <protection hidden="1"/>
    </xf>
    <xf numFmtId="169" fontId="6" fillId="0" borderId="0" xfId="90" applyNumberFormat="1" applyFont="1" applyFill="1" applyAlignment="1" applyProtection="1">
      <alignment horizontal="right" vertical="center" wrapText="1"/>
      <protection hidden="1"/>
    </xf>
    <xf numFmtId="169" fontId="6" fillId="0" borderId="0" xfId="90" applyNumberFormat="1" applyFont="1" applyFill="1" applyBorder="1" applyAlignment="1" applyProtection="1">
      <alignment horizontal="right" vertical="center" wrapText="1"/>
      <protection hidden="1"/>
    </xf>
    <xf numFmtId="168" fontId="6" fillId="0" borderId="0" xfId="90" applyNumberFormat="1" applyFont="1" applyFill="1" applyAlignment="1" applyProtection="1">
      <alignment horizontal="right" vertical="center" wrapText="1"/>
      <protection hidden="1"/>
    </xf>
    <xf numFmtId="168" fontId="6" fillId="0" borderId="0" xfId="92" applyNumberFormat="1" applyFont="1" applyFill="1" applyAlignment="1">
      <alignment horizontal="right" vertical="center"/>
    </xf>
    <xf numFmtId="3" fontId="6" fillId="0" borderId="0" xfId="72" applyNumberFormat="1" applyFont="1" applyFill="1" applyAlignment="1">
      <alignment horizontal="right" vertical="center" wrapText="1" readingOrder="1"/>
    </xf>
    <xf numFmtId="3" fontId="6" fillId="0" borderId="0" xfId="24547" applyNumberFormat="1" applyFont="1" applyFill="1" applyAlignment="1">
      <alignment horizontal="right" wrapText="1" readingOrder="1"/>
    </xf>
    <xf numFmtId="9" fontId="6" fillId="0" borderId="4" xfId="94" applyFont="1" applyFill="1" applyBorder="1" applyAlignment="1">
      <alignment horizontal="right" vertical="center" wrapText="1" readingOrder="1"/>
    </xf>
    <xf numFmtId="9" fontId="6" fillId="0" borderId="0" xfId="94" applyFont="1" applyFill="1" applyBorder="1" applyAlignment="1">
      <alignment horizontal="right" vertical="center" wrapText="1" readingOrder="1"/>
    </xf>
    <xf numFmtId="3" fontId="6" fillId="0" borderId="0" xfId="24549" applyNumberFormat="1" applyFont="1" applyFill="1" applyAlignment="1" applyProtection="1">
      <alignment horizontal="right"/>
      <protection hidden="1"/>
    </xf>
    <xf numFmtId="0" fontId="1" fillId="0" borderId="0" xfId="4" quotePrefix="1" applyFont="1" applyBorder="1" applyAlignment="1">
      <alignment horizontal="right" vertical="center"/>
    </xf>
    <xf numFmtId="169" fontId="3" fillId="0" borderId="0" xfId="72" applyNumberFormat="1" applyFont="1" applyAlignment="1">
      <alignment vertical="center"/>
    </xf>
    <xf numFmtId="0" fontId="126" fillId="2" borderId="4" xfId="12" applyFont="1" applyFill="1" applyBorder="1" applyAlignment="1">
      <alignment vertical="center"/>
    </xf>
    <xf numFmtId="0" fontId="17" fillId="0" borderId="4" xfId="1" applyFont="1" applyBorder="1" applyAlignment="1">
      <alignment horizontal="center"/>
    </xf>
    <xf numFmtId="0" fontId="107" fillId="108" borderId="93" xfId="13" applyFont="1" applyFill="1" applyBorder="1" applyAlignment="1">
      <alignment horizontal="right" vertical="center"/>
    </xf>
    <xf numFmtId="0" fontId="107" fillId="108" borderId="93" xfId="13" applyFont="1" applyFill="1" applyBorder="1" applyAlignment="1">
      <alignment horizontal="center"/>
    </xf>
    <xf numFmtId="0" fontId="290" fillId="0" borderId="0" xfId="0" applyFont="1"/>
    <xf numFmtId="3" fontId="25" fillId="0" borderId="0" xfId="90" applyNumberFormat="1" applyFont="1" applyAlignment="1" applyProtection="1">
      <alignment horizontal="left" vertical="center"/>
      <protection hidden="1"/>
    </xf>
    <xf numFmtId="0" fontId="70" fillId="0" borderId="0" xfId="0" applyFont="1" applyAlignment="1">
      <alignment horizontal="left" vertical="center"/>
    </xf>
    <xf numFmtId="9" fontId="25" fillId="0" borderId="0" xfId="93" applyFont="1" applyFill="1" applyBorder="1" applyAlignment="1" applyProtection="1">
      <alignment horizontal="left" vertical="center"/>
      <protection hidden="1"/>
    </xf>
    <xf numFmtId="0" fontId="25" fillId="0" borderId="0" xfId="90" applyFont="1" applyAlignment="1" applyProtection="1">
      <alignment vertical="center"/>
      <protection hidden="1"/>
    </xf>
    <xf numFmtId="3" fontId="25" fillId="0" borderId="93" xfId="95" applyNumberFormat="1" applyFont="1" applyBorder="1" applyAlignment="1">
      <alignment horizontal="right" wrapText="1"/>
    </xf>
    <xf numFmtId="0" fontId="27" fillId="0" borderId="93" xfId="95" applyFont="1" applyBorder="1" applyAlignment="1">
      <alignment horizontal="right" wrapText="1"/>
    </xf>
    <xf numFmtId="3" fontId="25" fillId="0" borderId="93" xfId="105" applyNumberFormat="1" applyFont="1" applyBorder="1" applyAlignment="1">
      <alignment horizontal="right" wrapText="1"/>
    </xf>
    <xf numFmtId="0" fontId="15" fillId="0" borderId="0" xfId="1" applyFont="1" applyBorder="1"/>
    <xf numFmtId="0" fontId="3" fillId="0" borderId="0" xfId="1" applyBorder="1"/>
    <xf numFmtId="0" fontId="9" fillId="2" borderId="0" xfId="5" applyFont="1" applyFill="1" applyAlignment="1">
      <alignment horizontal="right" wrapText="1"/>
    </xf>
    <xf numFmtId="0" fontId="9" fillId="2" borderId="4" xfId="5" applyFont="1" applyFill="1" applyBorder="1" applyAlignment="1">
      <alignment horizontal="right" wrapText="1"/>
    </xf>
    <xf numFmtId="0" fontId="18" fillId="2" borderId="4" xfId="5" applyFont="1" applyFill="1" applyBorder="1" applyAlignment="1" applyProtection="1">
      <alignment horizontal="center" wrapText="1"/>
      <protection locked="0"/>
    </xf>
    <xf numFmtId="4" fontId="17" fillId="0" borderId="4" xfId="1" applyNumberFormat="1" applyFont="1" applyBorder="1" applyAlignment="1">
      <alignment horizontal="center"/>
    </xf>
    <xf numFmtId="0" fontId="3" fillId="0" borderId="4" xfId="0" applyFont="1" applyBorder="1" applyAlignment="1">
      <alignment horizontal="center"/>
    </xf>
    <xf numFmtId="0" fontId="17" fillId="0" borderId="4" xfId="1" applyFont="1" applyBorder="1" applyAlignment="1">
      <alignment horizontal="center" vertical="center"/>
    </xf>
    <xf numFmtId="0" fontId="0" fillId="0" borderId="4" xfId="0" applyBorder="1" applyAlignment="1">
      <alignment horizontal="center" vertical="center"/>
    </xf>
    <xf numFmtId="0" fontId="17" fillId="0" borderId="4" xfId="1" applyFont="1" applyBorder="1" applyAlignment="1">
      <alignment horizontal="center"/>
    </xf>
    <xf numFmtId="0" fontId="0" fillId="0" borderId="4" xfId="0" applyBorder="1" applyAlignment="1">
      <alignment horizontal="center"/>
    </xf>
    <xf numFmtId="0" fontId="287" fillId="0" borderId="0" xfId="0" applyFont="1" applyAlignment="1">
      <alignment vertical="center" wrapText="1"/>
    </xf>
    <xf numFmtId="0" fontId="0" fillId="0" borderId="0" xfId="0" applyAlignment="1"/>
    <xf numFmtId="0" fontId="28" fillId="0" borderId="96" xfId="4" applyFont="1" applyBorder="1" applyAlignment="1">
      <alignment vertical="center" wrapText="1"/>
    </xf>
    <xf numFmtId="0" fontId="0" fillId="0" borderId="96" xfId="0" applyBorder="1" applyAlignment="1">
      <alignment vertical="center" wrapText="1"/>
    </xf>
    <xf numFmtId="0" fontId="30" fillId="0" borderId="0" xfId="4" applyFont="1" applyAlignment="1">
      <alignment horizontal="left" vertical="center" wrapText="1"/>
    </xf>
    <xf numFmtId="0" fontId="28" fillId="2" borderId="96" xfId="12" quotePrefix="1" applyFont="1" applyFill="1" applyBorder="1" applyAlignment="1">
      <alignment horizontal="left" vertical="center"/>
    </xf>
    <xf numFmtId="0" fontId="86" fillId="2" borderId="96" xfId="0" applyFont="1" applyFill="1" applyBorder="1" applyAlignment="1">
      <alignment vertical="center"/>
    </xf>
    <xf numFmtId="0" fontId="0" fillId="2" borderId="96" xfId="0" applyFill="1" applyBorder="1" applyAlignment="1">
      <alignment vertical="center"/>
    </xf>
    <xf numFmtId="0" fontId="28" fillId="2" borderId="0" xfId="12" quotePrefix="1" applyFont="1" applyFill="1" applyAlignment="1">
      <alignment horizontal="left" vertical="center" wrapText="1"/>
    </xf>
    <xf numFmtId="0" fontId="86" fillId="0" borderId="0" xfId="0" applyFont="1" applyAlignment="1">
      <alignment wrapText="1"/>
    </xf>
    <xf numFmtId="0" fontId="0" fillId="0" borderId="0" xfId="0" applyAlignment="1">
      <alignment wrapText="1"/>
    </xf>
    <xf numFmtId="0" fontId="28" fillId="2" borderId="0" xfId="12" quotePrefix="1" applyFont="1" applyFill="1" applyAlignment="1">
      <alignment horizontal="left" vertical="center"/>
    </xf>
    <xf numFmtId="3" fontId="28" fillId="0" borderId="0" xfId="90" applyNumberFormat="1" applyFont="1" applyAlignment="1" applyProtection="1">
      <alignment horizontal="left" vertical="center"/>
      <protection hidden="1"/>
    </xf>
    <xf numFmtId="0" fontId="126" fillId="0" borderId="4" xfId="90" applyFont="1" applyBorder="1" applyAlignment="1" applyProtection="1">
      <alignment horizontal="left"/>
      <protection hidden="1"/>
    </xf>
    <xf numFmtId="0" fontId="107" fillId="0" borderId="3" xfId="90" applyFont="1" applyBorder="1" applyAlignment="1" applyProtection="1">
      <alignment horizontal="left" vertical="center"/>
      <protection hidden="1"/>
    </xf>
    <xf numFmtId="0" fontId="107" fillId="0" borderId="7" xfId="90" applyFont="1" applyBorder="1" applyAlignment="1" applyProtection="1">
      <alignment horizontal="left" vertical="center"/>
      <protection hidden="1"/>
    </xf>
    <xf numFmtId="0" fontId="107" fillId="0" borderId="87" xfId="90" applyFont="1" applyBorder="1" applyAlignment="1" applyProtection="1">
      <alignment horizontal="left" vertical="center"/>
      <protection hidden="1"/>
    </xf>
    <xf numFmtId="0" fontId="107" fillId="0" borderId="99" xfId="90" applyFont="1" applyBorder="1" applyAlignment="1" applyProtection="1">
      <alignment horizontal="left" vertical="center"/>
      <protection hidden="1"/>
    </xf>
    <xf numFmtId="3" fontId="79" fillId="0" borderId="0" xfId="90" applyNumberFormat="1" applyFont="1" applyAlignment="1" applyProtection="1">
      <alignment horizontal="left" vertical="center"/>
      <protection hidden="1"/>
    </xf>
    <xf numFmtId="0" fontId="34" fillId="7" borderId="4" xfId="90" applyFont="1" applyFill="1" applyBorder="1" applyAlignment="1" applyProtection="1">
      <alignment horizontal="left" vertical="center"/>
      <protection hidden="1"/>
    </xf>
    <xf numFmtId="0" fontId="34" fillId="7" borderId="6" xfId="90" applyFont="1" applyFill="1" applyBorder="1" applyAlignment="1" applyProtection="1">
      <alignment horizontal="left" vertical="center"/>
      <protection hidden="1"/>
    </xf>
    <xf numFmtId="0" fontId="107" fillId="7" borderId="97" xfId="90" applyFont="1" applyFill="1" applyBorder="1" applyAlignment="1" applyProtection="1">
      <alignment horizontal="left" vertical="center"/>
      <protection hidden="1"/>
    </xf>
    <xf numFmtId="0" fontId="107" fillId="7" borderId="98" xfId="90" applyFont="1" applyFill="1" applyBorder="1" applyAlignment="1" applyProtection="1">
      <alignment horizontal="left" vertical="center"/>
      <protection hidden="1"/>
    </xf>
    <xf numFmtId="0" fontId="107" fillId="7" borderId="87" xfId="90" applyFont="1" applyFill="1" applyBorder="1" applyAlignment="1" applyProtection="1">
      <alignment horizontal="left" vertical="center"/>
      <protection hidden="1"/>
    </xf>
    <xf numFmtId="0" fontId="107" fillId="7" borderId="99" xfId="90" applyFont="1" applyFill="1" applyBorder="1" applyAlignment="1" applyProtection="1">
      <alignment horizontal="left" vertical="center"/>
      <protection hidden="1"/>
    </xf>
    <xf numFmtId="0" fontId="9" fillId="0" borderId="4" xfId="90" applyFont="1" applyBorder="1" applyAlignment="1" applyProtection="1">
      <alignment horizontal="left" vertical="center"/>
      <protection hidden="1"/>
    </xf>
    <xf numFmtId="0" fontId="72" fillId="0" borderId="0" xfId="90" applyFont="1" applyFill="1" applyBorder="1" applyAlignment="1" applyProtection="1">
      <alignment horizontal="left" vertical="center"/>
      <protection hidden="1"/>
    </xf>
    <xf numFmtId="0" fontId="9" fillId="7" borderId="4" xfId="90" applyFont="1" applyFill="1" applyBorder="1" applyAlignment="1" applyProtection="1">
      <alignment horizontal="left" vertical="center"/>
      <protection hidden="1"/>
    </xf>
    <xf numFmtId="0" fontId="9" fillId="0" borderId="93" xfId="90" applyFont="1" applyBorder="1" applyAlignment="1" applyProtection="1">
      <alignment horizontal="left" vertical="center"/>
      <protection hidden="1"/>
    </xf>
    <xf numFmtId="0" fontId="126" fillId="0" borderId="0" xfId="90" applyFont="1" applyAlignment="1" applyProtection="1">
      <alignment horizontal="left" vertical="center"/>
      <protection hidden="1"/>
    </xf>
    <xf numFmtId="0" fontId="107" fillId="0" borderId="97" xfId="90" applyFont="1" applyBorder="1" applyAlignment="1" applyProtection="1">
      <alignment horizontal="left" vertical="center"/>
      <protection hidden="1"/>
    </xf>
    <xf numFmtId="0" fontId="107" fillId="0" borderId="98" xfId="90" applyFont="1" applyBorder="1" applyAlignment="1" applyProtection="1">
      <alignment horizontal="left" vertical="center"/>
      <protection hidden="1"/>
    </xf>
    <xf numFmtId="0" fontId="34" fillId="0" borderId="4" xfId="90" applyFont="1" applyBorder="1" applyAlignment="1" applyProtection="1">
      <alignment horizontal="left" vertical="center"/>
      <protection hidden="1"/>
    </xf>
    <xf numFmtId="3" fontId="89" fillId="0" borderId="0" xfId="90" applyNumberFormat="1" applyFont="1" applyAlignment="1" applyProtection="1">
      <alignment horizontal="left" vertical="center"/>
      <protection hidden="1"/>
    </xf>
    <xf numFmtId="0" fontId="107" fillId="0" borderId="0" xfId="90" applyFont="1" applyFill="1" applyAlignment="1" applyProtection="1">
      <alignment horizontal="left" vertical="center"/>
      <protection hidden="1"/>
    </xf>
    <xf numFmtId="0" fontId="126" fillId="0" borderId="4" xfId="90" applyFont="1" applyBorder="1" applyAlignment="1" applyProtection="1">
      <alignment horizontal="left" vertical="center"/>
      <protection hidden="1"/>
    </xf>
    <xf numFmtId="0" fontId="72" fillId="0" borderId="4" xfId="90" applyFont="1" applyBorder="1" applyAlignment="1" applyProtection="1">
      <alignment horizontal="left" vertical="center"/>
      <protection hidden="1"/>
    </xf>
    <xf numFmtId="0" fontId="30" fillId="0" borderId="0" xfId="72" applyFont="1" applyAlignment="1">
      <alignment horizontal="left" vertical="center"/>
    </xf>
    <xf numFmtId="0" fontId="23" fillId="0" borderId="0" xfId="72" applyFont="1" applyAlignment="1">
      <alignment horizontal="left" vertical="center"/>
    </xf>
    <xf numFmtId="0" fontId="116" fillId="0" borderId="0" xfId="90" applyFont="1" applyFill="1" applyAlignment="1" applyProtection="1">
      <alignment horizontal="left" vertical="center"/>
      <protection hidden="1"/>
    </xf>
    <xf numFmtId="0" fontId="78" fillId="0" borderId="4" xfId="90" applyFont="1" applyBorder="1" applyAlignment="1" applyProtection="1">
      <alignment horizontal="left" vertical="center"/>
      <protection hidden="1"/>
    </xf>
    <xf numFmtId="3" fontId="79" fillId="0" borderId="0" xfId="90" quotePrefix="1" applyNumberFormat="1" applyFont="1" applyAlignment="1" applyProtection="1">
      <alignment horizontal="left" vertical="center"/>
      <protection hidden="1"/>
    </xf>
    <xf numFmtId="3" fontId="292" fillId="0" borderId="0" xfId="90" applyNumberFormat="1" applyFont="1" applyAlignment="1" applyProtection="1">
      <alignment horizontal="left" vertical="center" wrapText="1"/>
      <protection hidden="1"/>
    </xf>
    <xf numFmtId="3" fontId="293" fillId="0" borderId="0" xfId="90" applyNumberFormat="1" applyFont="1" applyAlignment="1" applyProtection="1">
      <alignment horizontal="left" vertical="center" wrapText="1"/>
      <protection hidden="1"/>
    </xf>
    <xf numFmtId="0" fontId="65" fillId="0" borderId="0" xfId="90" applyFont="1" applyAlignment="1" applyProtection="1">
      <alignment horizontal="left" vertical="center" wrapText="1"/>
      <protection hidden="1"/>
    </xf>
    <xf numFmtId="0" fontId="52" fillId="0" borderId="0" xfId="90" applyFont="1" applyAlignment="1" applyProtection="1">
      <alignment horizontal="left" vertical="center" wrapText="1"/>
      <protection hidden="1"/>
    </xf>
    <xf numFmtId="0" fontId="9" fillId="0" borderId="4" xfId="90" applyFont="1" applyBorder="1" applyAlignment="1" applyProtection="1">
      <alignment horizontal="center" vertical="center" wrapText="1"/>
      <protection hidden="1"/>
    </xf>
    <xf numFmtId="0" fontId="34" fillId="0" borderId="4" xfId="90" applyFont="1" applyBorder="1" applyAlignment="1" applyProtection="1">
      <alignment vertical="center"/>
      <protection hidden="1"/>
    </xf>
    <xf numFmtId="0" fontId="54" fillId="0" borderId="4" xfId="0" applyFont="1" applyBorder="1" applyAlignment="1">
      <alignment vertical="center"/>
    </xf>
    <xf numFmtId="0" fontId="107" fillId="0" borderId="3" xfId="90" applyFont="1" applyBorder="1" applyAlignment="1" applyProtection="1">
      <alignment horizontal="left"/>
      <protection hidden="1"/>
    </xf>
    <xf numFmtId="0" fontId="107" fillId="0" borderId="7" xfId="90" applyFont="1" applyBorder="1" applyAlignment="1" applyProtection="1">
      <alignment horizontal="left"/>
      <protection hidden="1"/>
    </xf>
    <xf numFmtId="0" fontId="28" fillId="0" borderId="0" xfId="105" applyFont="1" applyBorder="1" applyAlignment="1">
      <alignment horizontal="left" wrapText="1"/>
    </xf>
    <xf numFmtId="0" fontId="62" fillId="0" borderId="0" xfId="0" applyFont="1" applyBorder="1" applyAlignment="1">
      <alignment wrapText="1"/>
    </xf>
    <xf numFmtId="0" fontId="28" fillId="0" borderId="0" xfId="105" applyFont="1" applyAlignment="1">
      <alignment horizontal="left" wrapText="1"/>
    </xf>
    <xf numFmtId="0" fontId="62" fillId="0" borderId="0" xfId="0" applyFont="1" applyAlignment="1"/>
    <xf numFmtId="0" fontId="23" fillId="0" borderId="0" xfId="105" applyFont="1" applyAlignment="1">
      <alignment wrapText="1"/>
    </xf>
    <xf numFmtId="0" fontId="23" fillId="0" borderId="0" xfId="95" applyFont="1" applyAlignment="1">
      <alignment horizontal="left" wrapText="1"/>
    </xf>
    <xf numFmtId="0" fontId="126" fillId="0" borderId="0" xfId="95" applyFont="1" applyBorder="1" applyAlignment="1">
      <alignment wrapText="1"/>
    </xf>
    <xf numFmtId="0" fontId="126" fillId="0" borderId="4" xfId="95" applyFont="1" applyBorder="1" applyAlignment="1">
      <alignment wrapText="1"/>
    </xf>
    <xf numFmtId="0" fontId="28" fillId="0" borderId="96" xfId="105" applyFont="1" applyBorder="1" applyAlignment="1">
      <alignment horizontal="left" wrapText="1"/>
    </xf>
    <xf numFmtId="0" fontId="1" fillId="0" borderId="0" xfId="95" applyFont="1" applyAlignment="1">
      <alignment wrapText="1"/>
    </xf>
    <xf numFmtId="3" fontId="1" fillId="0" borderId="0" xfId="95" applyNumberFormat="1" applyFont="1" applyAlignment="1">
      <alignment wrapText="1"/>
    </xf>
    <xf numFmtId="0" fontId="126" fillId="0" borderId="0" xfId="95" applyFont="1" applyBorder="1" applyAlignment="1">
      <alignment vertical="center"/>
    </xf>
    <xf numFmtId="0" fontId="0" fillId="0" borderId="0" xfId="0" applyBorder="1" applyAlignment="1">
      <alignment vertical="center"/>
    </xf>
    <xf numFmtId="0" fontId="0" fillId="0" borderId="4" xfId="0" applyBorder="1" applyAlignment="1">
      <alignment vertical="center"/>
    </xf>
    <xf numFmtId="0" fontId="1" fillId="0" borderId="0" xfId="105" applyFont="1" applyAlignment="1">
      <alignment wrapText="1"/>
    </xf>
    <xf numFmtId="3" fontId="1" fillId="0" borderId="0" xfId="105" applyNumberFormat="1" applyFont="1" applyAlignment="1">
      <alignment wrapText="1"/>
    </xf>
    <xf numFmtId="3" fontId="27" fillId="0" borderId="0" xfId="105" applyNumberFormat="1" applyFont="1" applyBorder="1" applyAlignment="1">
      <alignment horizontal="right" wrapText="1"/>
    </xf>
    <xf numFmtId="0" fontId="62" fillId="0" borderId="4" xfId="105" applyFont="1" applyBorder="1" applyAlignment="1">
      <alignment horizontal="right" wrapText="1"/>
    </xf>
    <xf numFmtId="3" fontId="25" fillId="0" borderId="0" xfId="95" applyNumberFormat="1" applyFont="1" applyBorder="1" applyAlignment="1">
      <alignment horizontal="right" wrapText="1"/>
    </xf>
    <xf numFmtId="3" fontId="25" fillId="0" borderId="4" xfId="95" applyNumberFormat="1" applyFont="1" applyBorder="1" applyAlignment="1">
      <alignment horizontal="right" wrapText="1"/>
    </xf>
    <xf numFmtId="0" fontId="27" fillId="0" borderId="0" xfId="105" applyFont="1" applyBorder="1" applyAlignment="1">
      <alignment horizontal="right" wrapText="1"/>
    </xf>
    <xf numFmtId="0" fontId="0" fillId="0" borderId="4" xfId="0" applyBorder="1" applyAlignment="1">
      <alignment horizontal="right"/>
    </xf>
    <xf numFmtId="0" fontId="25" fillId="0" borderId="0" xfId="105" applyFont="1" applyBorder="1" applyAlignment="1">
      <alignment horizontal="right" wrapText="1"/>
    </xf>
    <xf numFmtId="0" fontId="0" fillId="0" borderId="4" xfId="0" applyBorder="1" applyAlignment="1">
      <alignment horizontal="right" wrapText="1"/>
    </xf>
    <xf numFmtId="3" fontId="1" fillId="0" borderId="8" xfId="105" applyNumberFormat="1" applyFont="1" applyBorder="1" applyAlignment="1">
      <alignment wrapText="1"/>
    </xf>
    <xf numFmtId="0" fontId="0" fillId="0" borderId="8" xfId="0" applyBorder="1" applyAlignment="1">
      <alignment wrapText="1"/>
    </xf>
    <xf numFmtId="0" fontId="17" fillId="0" borderId="4" xfId="105" applyFont="1" applyBorder="1" applyAlignment="1">
      <alignment horizontal="left"/>
    </xf>
    <xf numFmtId="0" fontId="74" fillId="0" borderId="4" xfId="0" applyFont="1" applyBorder="1" applyAlignment="1">
      <alignment horizontal="left"/>
    </xf>
    <xf numFmtId="0" fontId="25" fillId="0" borderId="0" xfId="34" applyFont="1" applyBorder="1" applyAlignment="1">
      <alignment horizontal="right" wrapText="1"/>
    </xf>
    <xf numFmtId="0" fontId="25" fillId="0" borderId="4" xfId="34" applyFont="1" applyBorder="1" applyAlignment="1">
      <alignment horizontal="right" wrapText="1"/>
    </xf>
    <xf numFmtId="0" fontId="27" fillId="0" borderId="0" xfId="34" applyFont="1" applyBorder="1" applyAlignment="1">
      <alignment horizontal="right" wrapText="1"/>
    </xf>
    <xf numFmtId="0" fontId="27" fillId="0" borderId="4" xfId="34" applyFont="1" applyBorder="1" applyAlignment="1">
      <alignment horizontal="right" wrapText="1"/>
    </xf>
    <xf numFmtId="0" fontId="9" fillId="0" borderId="4" xfId="95" applyFont="1" applyBorder="1" applyAlignment="1"/>
    <xf numFmtId="0" fontId="289" fillId="0" borderId="4" xfId="0" applyFont="1" applyBorder="1" applyAlignment="1"/>
    <xf numFmtId="0" fontId="23" fillId="2" borderId="8" xfId="0" applyFont="1" applyFill="1" applyBorder="1" applyAlignment="1">
      <alignment horizontal="left" vertical="top" wrapText="1"/>
    </xf>
    <xf numFmtId="0" fontId="9" fillId="2" borderId="0" xfId="5" applyFont="1" applyFill="1" applyAlignment="1" applyProtection="1">
      <alignment horizontal="right" wrapText="1"/>
      <protection locked="0"/>
    </xf>
    <xf numFmtId="0" fontId="9" fillId="2" borderId="4" xfId="5" applyFont="1" applyFill="1" applyBorder="1" applyAlignment="1" applyProtection="1">
      <alignment horizontal="right" wrapText="1"/>
      <protection locked="0"/>
    </xf>
    <xf numFmtId="0" fontId="9" fillId="2" borderId="0" xfId="5" applyFont="1" applyFill="1" applyAlignment="1">
      <alignment horizontal="right" wrapText="1"/>
    </xf>
    <xf numFmtId="0" fontId="9" fillId="2" borderId="4" xfId="5" applyFont="1" applyFill="1" applyBorder="1" applyAlignment="1">
      <alignment horizontal="right" wrapText="1"/>
    </xf>
    <xf numFmtId="0" fontId="9" fillId="2" borderId="0" xfId="0" applyFont="1" applyFill="1" applyAlignment="1">
      <alignment horizontal="center" wrapText="1"/>
    </xf>
    <xf numFmtId="0" fontId="9" fillId="2" borderId="4" xfId="0" applyFont="1" applyFill="1" applyBorder="1" applyAlignment="1">
      <alignment horizontal="center" wrapText="1"/>
    </xf>
    <xf numFmtId="0" fontId="6" fillId="2" borderId="8" xfId="0" applyFont="1" applyFill="1" applyBorder="1" applyAlignment="1">
      <alignment horizontal="right" wrapText="1"/>
    </xf>
    <xf numFmtId="0" fontId="6" fillId="2" borderId="4" xfId="0" applyFont="1" applyFill="1" applyBorder="1" applyAlignment="1">
      <alignment horizontal="right" wrapText="1"/>
    </xf>
    <xf numFmtId="0" fontId="18" fillId="2" borderId="0" xfId="5" applyFont="1" applyFill="1" applyAlignment="1" applyProtection="1">
      <alignment horizontal="center" wrapText="1"/>
      <protection locked="0"/>
    </xf>
    <xf numFmtId="0" fontId="18" fillId="2" borderId="4" xfId="5" applyFont="1" applyFill="1" applyBorder="1" applyAlignment="1" applyProtection="1">
      <alignment horizontal="center" wrapText="1"/>
      <protection locked="0"/>
    </xf>
    <xf numFmtId="0" fontId="9" fillId="2" borderId="4" xfId="5" applyFont="1" applyFill="1" applyBorder="1" applyAlignment="1">
      <alignment horizontal="center"/>
    </xf>
    <xf numFmtId="0" fontId="28" fillId="2" borderId="8" xfId="5" applyFont="1" applyFill="1" applyBorder="1" applyAlignment="1">
      <alignment horizontal="left" vertical="center" wrapText="1"/>
    </xf>
    <xf numFmtId="3" fontId="17" fillId="0" borderId="4" xfId="0" applyNumberFormat="1" applyFont="1" applyBorder="1" applyAlignment="1">
      <alignment horizontal="center" wrapText="1"/>
    </xf>
    <xf numFmtId="0" fontId="23" fillId="0" borderId="0" xfId="27" applyFont="1" applyAlignment="1">
      <alignment horizontal="left" vertical="top" wrapText="1"/>
    </xf>
    <xf numFmtId="0" fontId="62" fillId="0" borderId="0" xfId="0" applyFont="1" applyAlignment="1">
      <alignment vertical="top" wrapText="1"/>
    </xf>
    <xf numFmtId="0" fontId="17" fillId="0" borderId="4" xfId="61" applyFont="1" applyBorder="1" applyAlignment="1"/>
    <xf numFmtId="2" fontId="39" fillId="0" borderId="8" xfId="61" applyNumberFormat="1" applyFont="1"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23" fillId="0" borderId="0" xfId="0" applyFont="1" applyAlignment="1">
      <alignment wrapText="1"/>
    </xf>
    <xf numFmtId="196" fontId="6" fillId="2" borderId="4" xfId="68" applyNumberFormat="1" applyFont="1" applyFill="1" applyBorder="1" applyAlignment="1" applyProtection="1">
      <alignment horizontal="right" vertical="center"/>
      <protection locked="0"/>
    </xf>
    <xf numFmtId="0" fontId="107" fillId="2" borderId="105" xfId="0" applyFont="1" applyFill="1" applyBorder="1" applyAlignment="1" applyProtection="1">
      <alignment horizontal="right" vertical="center" wrapText="1"/>
      <protection locked="0"/>
    </xf>
    <xf numFmtId="0" fontId="107" fillId="2" borderId="105" xfId="0" applyFont="1" applyFill="1" applyBorder="1" applyAlignment="1">
      <alignment horizontal="right" vertical="center" wrapText="1"/>
    </xf>
    <xf numFmtId="0" fontId="72" fillId="2" borderId="0" xfId="5" applyFont="1" applyFill="1" applyAlignment="1">
      <alignment horizontal="left" vertical="center" wrapText="1"/>
    </xf>
    <xf numFmtId="0" fontId="23" fillId="0" borderId="0" xfId="0" applyFont="1" applyAlignment="1">
      <alignment vertical="center"/>
    </xf>
    <xf numFmtId="169" fontId="6" fillId="2" borderId="0" xfId="5" applyNumberFormat="1" applyFont="1" applyFill="1" applyAlignment="1" applyProtection="1">
      <alignment horizontal="right" vertical="center"/>
      <protection locked="0"/>
    </xf>
    <xf numFmtId="9" fontId="11" fillId="2" borderId="0" xfId="0" applyNumberFormat="1" applyFont="1" applyFill="1" applyAlignment="1">
      <alignment horizontal="right" vertical="center" wrapText="1" indent="1" readingOrder="1"/>
    </xf>
    <xf numFmtId="0" fontId="11" fillId="2" borderId="0" xfId="5" applyFont="1" applyFill="1">
      <alignment vertical="top"/>
    </xf>
    <xf numFmtId="0" fontId="50" fillId="2" borderId="0" xfId="5" applyFont="1" applyFill="1">
      <alignment vertical="top"/>
    </xf>
    <xf numFmtId="0" fontId="72" fillId="2" borderId="0" xfId="5" applyFont="1" applyFill="1" applyAlignment="1">
      <alignment horizontal="left" vertical="center"/>
    </xf>
    <xf numFmtId="0" fontId="23" fillId="2" borderId="0" xfId="0" applyFont="1" applyFill="1" applyAlignment="1">
      <alignment horizontal="left" vertical="center" wrapText="1"/>
    </xf>
    <xf numFmtId="167" fontId="1" fillId="2" borderId="0" xfId="68" applyNumberFormat="1" applyFont="1" applyFill="1"/>
    <xf numFmtId="0" fontId="23" fillId="0" borderId="0" xfId="0" applyFont="1" applyAlignment="1">
      <alignment horizontal="left" vertical="center" wrapText="1"/>
    </xf>
    <xf numFmtId="3" fontId="1" fillId="2" borderId="0" xfId="0" applyNumberFormat="1" applyFont="1" applyFill="1" applyAlignment="1">
      <alignment horizontal="right" vertical="center" readingOrder="1"/>
    </xf>
    <xf numFmtId="167" fontId="6" fillId="2" borderId="0" xfId="68" applyNumberFormat="1" applyFont="1" applyFill="1" applyAlignment="1" applyProtection="1">
      <alignment horizontal="right" vertical="center" wrapText="1" readingOrder="1"/>
      <protection locked="0"/>
    </xf>
    <xf numFmtId="3" fontId="9" fillId="7" borderId="0" xfId="0" applyNumberFormat="1" applyFont="1" applyFill="1" applyAlignment="1" applyProtection="1">
      <alignment horizontal="right" vertical="center" wrapText="1" readingOrder="1"/>
      <protection locked="0"/>
    </xf>
    <xf numFmtId="3" fontId="6" fillId="2" borderId="0" xfId="0" applyNumberFormat="1" applyFont="1" applyFill="1" applyAlignment="1" applyProtection="1">
      <alignment horizontal="right" vertical="center" wrapText="1" readingOrder="1"/>
      <protection locked="0"/>
    </xf>
    <xf numFmtId="0" fontId="6" fillId="2" borderId="0" xfId="0" applyFont="1" applyFill="1" applyAlignment="1">
      <alignment horizontal="left" vertical="center" wrapText="1" indent="1"/>
    </xf>
    <xf numFmtId="0" fontId="52" fillId="2" borderId="0" xfId="0" applyFont="1" applyFill="1" applyAlignment="1">
      <alignment horizontal="left" vertical="center" wrapText="1" indent="1" readingOrder="1"/>
    </xf>
    <xf numFmtId="3" fontId="1" fillId="2" borderId="0" xfId="0" applyNumberFormat="1" applyFont="1" applyFill="1" applyAlignment="1" applyProtection="1">
      <alignment horizontal="right" vertical="center" wrapText="1" readingOrder="1"/>
      <protection locked="0"/>
    </xf>
    <xf numFmtId="3" fontId="1" fillId="2" borderId="0" xfId="68" applyNumberFormat="1" applyFont="1" applyFill="1" applyAlignment="1" applyProtection="1">
      <alignment horizontal="right" vertical="center" readingOrder="1"/>
      <protection locked="0"/>
    </xf>
    <xf numFmtId="3" fontId="1" fillId="2" borderId="0" xfId="0" applyNumberFormat="1" applyFont="1" applyFill="1" applyAlignment="1" applyProtection="1">
      <alignment horizontal="right" vertical="center" readingOrder="1"/>
      <protection locked="0"/>
    </xf>
    <xf numFmtId="3" fontId="9" fillId="2" borderId="0" xfId="0" applyNumberFormat="1" applyFont="1" applyFill="1" applyAlignment="1" applyProtection="1">
      <alignment horizontal="right" wrapText="1"/>
      <protection locked="0"/>
    </xf>
    <xf numFmtId="0" fontId="18" fillId="2" borderId="105" xfId="0" applyFont="1" applyFill="1" applyBorder="1" applyAlignment="1">
      <alignment horizontal="left" vertical="center" wrapText="1" indent="1" readingOrder="1"/>
    </xf>
    <xf numFmtId="0" fontId="126" fillId="2" borderId="0" xfId="0" applyFont="1" applyFill="1" applyAlignment="1">
      <alignment vertical="center"/>
    </xf>
    <xf numFmtId="9" fontId="9" fillId="2" borderId="0" xfId="0" applyNumberFormat="1" applyFont="1" applyFill="1" applyAlignment="1">
      <alignment horizontal="right" vertical="center" wrapText="1" readingOrder="1"/>
    </xf>
    <xf numFmtId="0" fontId="18" fillId="2" borderId="106" xfId="0" applyFont="1" applyFill="1" applyBorder="1" applyAlignment="1">
      <alignment horizontal="left" vertical="center" wrapText="1" indent="1" readingOrder="1"/>
    </xf>
    <xf numFmtId="0" fontId="117" fillId="2" borderId="0" xfId="0" applyFont="1" applyFill="1"/>
    <xf numFmtId="0" fontId="107" fillId="2" borderId="0" xfId="0" applyFont="1" applyFill="1"/>
    <xf numFmtId="1" fontId="17" fillId="7" borderId="0" xfId="0" applyNumberFormat="1" applyFont="1" applyFill="1" applyAlignment="1">
      <alignment horizontal="right" vertical="center"/>
    </xf>
    <xf numFmtId="170" fontId="54" fillId="0" borderId="0" xfId="0" applyNumberFormat="1" applyFont="1"/>
    <xf numFmtId="3" fontId="17" fillId="7" borderId="0" xfId="0" applyNumberFormat="1" applyFont="1" applyFill="1" applyAlignment="1">
      <alignment horizontal="right"/>
    </xf>
    <xf numFmtId="0" fontId="54" fillId="2" borderId="0" xfId="0" applyFont="1" applyFill="1"/>
    <xf numFmtId="3" fontId="9" fillId="7" borderId="99" xfId="5" applyNumberFormat="1" applyFont="1" applyFill="1" applyBorder="1" applyAlignment="1" applyProtection="1">
      <alignment horizontal="right" vertical="center"/>
      <protection locked="0"/>
    </xf>
    <xf numFmtId="3" fontId="9" fillId="7" borderId="93" xfId="5" applyNumberFormat="1" applyFont="1" applyFill="1" applyBorder="1" applyAlignment="1" applyProtection="1">
      <alignment horizontal="right" vertical="center"/>
      <protection locked="0"/>
    </xf>
    <xf numFmtId="0" fontId="9" fillId="7" borderId="60" xfId="5" applyFont="1" applyFill="1" applyBorder="1" applyAlignment="1">
      <alignment horizontal="left" indent="1"/>
    </xf>
    <xf numFmtId="3" fontId="9" fillId="2" borderId="0" xfId="5" applyNumberFormat="1" applyFont="1" applyFill="1" applyAlignment="1" applyProtection="1">
      <alignment horizontal="right" vertical="center"/>
      <protection locked="0"/>
    </xf>
    <xf numFmtId="0" fontId="9" fillId="2" borderId="0" xfId="5" applyFont="1" applyFill="1" applyAlignment="1">
      <alignment horizontal="left" vertical="top" indent="1"/>
    </xf>
    <xf numFmtId="0" fontId="0" fillId="2" borderId="0" xfId="0" applyFill="1" applyAlignment="1">
      <alignment horizontal="right" vertical="center"/>
    </xf>
    <xf numFmtId="0" fontId="9" fillId="7" borderId="0" xfId="5" applyFont="1" applyFill="1" applyAlignment="1" applyProtection="1">
      <alignment horizontal="right" vertical="center"/>
      <protection locked="0"/>
    </xf>
    <xf numFmtId="16" fontId="107" fillId="2" borderId="0" xfId="5" applyNumberFormat="1" applyFont="1" applyFill="1" applyAlignment="1" applyProtection="1">
      <alignment horizontal="center"/>
      <protection locked="0"/>
    </xf>
    <xf numFmtId="0" fontId="42" fillId="2" borderId="0" xfId="5" applyFont="1" applyFill="1" applyAlignment="1" applyProtection="1">
      <protection locked="0"/>
    </xf>
    <xf numFmtId="172" fontId="42" fillId="2" borderId="0" xfId="5" applyNumberFormat="1" applyFont="1" applyFill="1" applyAlignment="1" applyProtection="1">
      <protection locked="0"/>
    </xf>
    <xf numFmtId="0" fontId="13" fillId="2" borderId="0" xfId="5" applyFont="1" applyFill="1" applyAlignment="1"/>
    <xf numFmtId="0" fontId="126" fillId="2" borderId="0" xfId="5" applyFont="1" applyFill="1" applyAlignment="1"/>
    <xf numFmtId="3" fontId="9" fillId="7" borderId="93" xfId="0" applyNumberFormat="1" applyFont="1" applyFill="1" applyBorder="1" applyAlignment="1">
      <alignment horizontal="right" vertical="center"/>
    </xf>
    <xf numFmtId="0" fontId="9" fillId="7" borderId="93" xfId="0" applyFont="1" applyFill="1" applyBorder="1" applyAlignment="1">
      <alignment horizontal="justify" vertical="center"/>
    </xf>
    <xf numFmtId="0" fontId="1" fillId="2" borderId="0" xfId="0" applyFont="1" applyFill="1" applyAlignment="1">
      <alignment horizontal="right"/>
    </xf>
    <xf numFmtId="16" fontId="10" fillId="2" borderId="0" xfId="5" quotePrefix="1" applyNumberFormat="1" applyFont="1" applyFill="1" applyAlignment="1">
      <alignment horizontal="right" vertical="center"/>
    </xf>
    <xf numFmtId="16" fontId="10" fillId="2" borderId="0" xfId="5" quotePrefix="1" applyNumberFormat="1" applyFont="1" applyFill="1" applyAlignment="1" applyProtection="1">
      <alignment horizontal="right" indent="1"/>
      <protection locked="0"/>
    </xf>
    <xf numFmtId="0" fontId="10" fillId="2" borderId="0" xfId="5" applyFont="1" applyFill="1" applyAlignment="1">
      <alignment horizontal="left" indent="1"/>
    </xf>
    <xf numFmtId="0" fontId="57" fillId="2" borderId="0" xfId="5" applyFont="1" applyFill="1" applyAlignment="1" applyProtection="1">
      <protection locked="0"/>
    </xf>
    <xf numFmtId="0" fontId="72" fillId="2" borderId="0" xfId="5" applyFont="1" applyFill="1">
      <alignment vertical="top"/>
    </xf>
    <xf numFmtId="0" fontId="9" fillId="2" borderId="93" xfId="5" applyFont="1" applyFill="1" applyBorder="1" applyAlignment="1">
      <alignment horizontal="left"/>
    </xf>
    <xf numFmtId="0" fontId="9" fillId="2" borderId="93" xfId="5" applyFont="1" applyFill="1" applyBorder="1" applyAlignment="1" applyProtection="1">
      <alignment horizontal="left"/>
      <protection locked="0"/>
    </xf>
    <xf numFmtId="0" fontId="18" fillId="2" borderId="93" xfId="5" applyFont="1" applyFill="1" applyBorder="1" applyAlignment="1">
      <alignment horizontal="center" vertical="center"/>
    </xf>
    <xf numFmtId="3" fontId="18" fillId="2" borderId="93" xfId="5" applyNumberFormat="1" applyFont="1" applyFill="1" applyBorder="1" applyAlignment="1">
      <alignment horizontal="center" vertical="center"/>
    </xf>
    <xf numFmtId="0" fontId="72" fillId="2" borderId="0" xfId="5" applyFont="1" applyFill="1" applyAlignment="1"/>
    <xf numFmtId="0" fontId="28" fillId="0" borderId="0" xfId="5" applyFont="1" applyAlignment="1">
      <alignment horizontal="left" vertical="center"/>
    </xf>
    <xf numFmtId="0" fontId="28" fillId="0" borderId="8" xfId="5" applyFont="1" applyBorder="1" applyAlignment="1">
      <alignment horizontal="left" vertical="top" wrapText="1"/>
    </xf>
    <xf numFmtId="0" fontId="91" fillId="0" borderId="0" xfId="5" applyFont="1" applyAlignment="1" applyProtection="1">
      <alignment horizontal="left"/>
      <protection locked="0"/>
    </xf>
    <xf numFmtId="173" fontId="28" fillId="0" borderId="0" xfId="49" applyNumberFormat="1" applyFont="1" applyFill="1" applyAlignment="1">
      <alignment vertical="center"/>
    </xf>
    <xf numFmtId="173" fontId="28" fillId="0" borderId="0" xfId="49" applyNumberFormat="1" applyFont="1" applyFill="1" applyAlignment="1" applyProtection="1">
      <alignment vertical="center"/>
      <protection locked="0"/>
    </xf>
    <xf numFmtId="0" fontId="28" fillId="2" borderId="0" xfId="5" applyFont="1" applyFill="1" applyAlignment="1" applyProtection="1">
      <alignment horizontal="left"/>
      <protection locked="0"/>
    </xf>
    <xf numFmtId="173" fontId="9" fillId="7" borderId="93" xfId="49" applyNumberFormat="1" applyFont="1" applyFill="1" applyBorder="1" applyAlignment="1">
      <alignment vertical="center"/>
    </xf>
    <xf numFmtId="173" fontId="9" fillId="7" borderId="93" xfId="49" applyNumberFormat="1" applyFont="1" applyFill="1" applyBorder="1" applyAlignment="1" applyProtection="1">
      <alignment vertical="center"/>
      <protection locked="0"/>
    </xf>
    <xf numFmtId="0" fontId="9" fillId="7" borderId="93" xfId="5" applyFont="1" applyFill="1" applyBorder="1" applyAlignment="1">
      <alignment horizontal="left" vertical="center"/>
    </xf>
    <xf numFmtId="173" fontId="6" fillId="2" borderId="0" xfId="49" applyNumberFormat="1" applyFont="1" applyFill="1" applyAlignment="1">
      <alignment vertical="center"/>
    </xf>
    <xf numFmtId="173" fontId="6" fillId="2" borderId="0" xfId="49" applyNumberFormat="1" applyFont="1" applyFill="1" applyAlignment="1" applyProtection="1">
      <alignment vertical="center"/>
      <protection locked="0"/>
    </xf>
    <xf numFmtId="173" fontId="6" fillId="0" borderId="0" xfId="49" applyNumberFormat="1" applyFont="1" applyFill="1" applyAlignment="1" applyProtection="1">
      <alignment vertical="center"/>
      <protection locked="0"/>
    </xf>
    <xf numFmtId="0" fontId="9" fillId="7" borderId="93" xfId="5" quotePrefix="1" applyFont="1" applyFill="1" applyBorder="1" applyAlignment="1">
      <alignment horizontal="left" vertical="center"/>
    </xf>
    <xf numFmtId="173" fontId="6" fillId="2" borderId="4" xfId="49" applyNumberFormat="1" applyFont="1" applyFill="1" applyBorder="1" applyAlignment="1">
      <alignment vertical="center"/>
    </xf>
    <xf numFmtId="173" fontId="6" fillId="2" borderId="4" xfId="49" applyNumberFormat="1" applyFont="1" applyFill="1" applyBorder="1" applyAlignment="1" applyProtection="1">
      <alignment vertical="center"/>
      <protection locked="0"/>
    </xf>
    <xf numFmtId="173" fontId="6" fillId="0" borderId="4" xfId="49" applyNumberFormat="1" applyFont="1" applyFill="1" applyBorder="1" applyAlignment="1" applyProtection="1">
      <alignment vertical="center"/>
      <protection locked="0"/>
    </xf>
    <xf numFmtId="0" fontId="6" fillId="2" borderId="4" xfId="5" quotePrefix="1" applyFont="1" applyFill="1" applyBorder="1" applyAlignment="1">
      <alignment horizontal="left" vertical="center"/>
    </xf>
    <xf numFmtId="0" fontId="6" fillId="2" borderId="0" xfId="5" quotePrefix="1" applyFont="1" applyFill="1" applyAlignment="1">
      <alignment horizontal="left" vertical="center"/>
    </xf>
    <xf numFmtId="173" fontId="6" fillId="2" borderId="93" xfId="49" applyNumberFormat="1" applyFont="1" applyFill="1" applyBorder="1" applyAlignment="1">
      <alignment vertical="center"/>
    </xf>
    <xf numFmtId="173" fontId="6" fillId="0" borderId="93" xfId="49" applyNumberFormat="1" applyFont="1" applyFill="1" applyBorder="1" applyAlignment="1">
      <alignment vertical="center"/>
    </xf>
    <xf numFmtId="0" fontId="6" fillId="2" borderId="93" xfId="5" applyFont="1" applyFill="1" applyBorder="1" applyAlignment="1">
      <alignment horizontal="left" vertical="center"/>
    </xf>
    <xf numFmtId="173" fontId="6" fillId="0" borderId="0" xfId="49" applyNumberFormat="1" applyFont="1" applyFill="1" applyAlignment="1">
      <alignment vertical="center"/>
    </xf>
    <xf numFmtId="173" fontId="6" fillId="2" borderId="4" xfId="49" applyNumberFormat="1" applyFont="1" applyFill="1" applyBorder="1" applyAlignment="1">
      <alignment horizontal="right"/>
    </xf>
    <xf numFmtId="173" fontId="6" fillId="2" borderId="4" xfId="49" applyNumberFormat="1" applyFont="1" applyFill="1" applyBorder="1" applyAlignment="1" applyProtection="1">
      <alignment horizontal="right"/>
      <protection locked="0"/>
    </xf>
    <xf numFmtId="0" fontId="6" fillId="2" borderId="0" xfId="5" applyFont="1" applyFill="1" applyAlignment="1">
      <alignment vertical="center" wrapText="1"/>
    </xf>
    <xf numFmtId="0" fontId="126" fillId="0" borderId="0" xfId="5" applyFont="1" applyAlignment="1">
      <alignment horizontal="left" vertical="center" shrinkToFit="1"/>
    </xf>
    <xf numFmtId="168" fontId="6" fillId="7" borderId="0" xfId="5" applyNumberFormat="1" applyFont="1" applyFill="1" applyAlignment="1" applyProtection="1">
      <alignment horizontal="right"/>
      <protection locked="0"/>
    </xf>
    <xf numFmtId="0" fontId="6" fillId="7" borderId="0" xfId="5" applyFont="1" applyFill="1" applyAlignment="1"/>
    <xf numFmtId="0" fontId="126" fillId="2" borderId="0" xfId="0" applyFont="1" applyFill="1" applyAlignment="1">
      <alignment horizontal="left" vertical="center" wrapText="1"/>
    </xf>
    <xf numFmtId="0" fontId="17" fillId="7" borderId="0" xfId="0" applyFont="1" applyFill="1" applyAlignment="1">
      <alignment horizontal="right" vertical="center"/>
    </xf>
    <xf numFmtId="0" fontId="18" fillId="2" borderId="106" xfId="0" applyFont="1" applyFill="1" applyBorder="1" applyAlignment="1">
      <alignment horizontal="left" vertical="center" readingOrder="1"/>
    </xf>
    <xf numFmtId="0" fontId="15" fillId="2" borderId="0" xfId="0" applyFont="1" applyFill="1" applyAlignment="1">
      <alignment horizontal="left" vertical="center" wrapText="1"/>
    </xf>
    <xf numFmtId="0" fontId="72" fillId="2" borderId="0" xfId="0" applyFont="1" applyFill="1" applyAlignment="1">
      <alignment horizontal="left" vertical="center" wrapText="1"/>
    </xf>
  </cellXfs>
  <cellStyles count="24550">
    <cellStyle name="_CommInc3" xfId="5318" xr:uid="{898F2136-3DFE-4AFF-BDBC-C4E7D4F9F037}"/>
    <cellStyle name="=C:\WINNT\SYSTEM32\COMMAND.COM" xfId="154" xr:uid="{9A216C0A-59FB-4BF7-BC60-BEDB550327AE}"/>
    <cellStyle name="=C:\WINNT\SYSTEM32\COMMAND.COM 2" xfId="787" xr:uid="{CFDE2753-3C5B-4CBF-91ED-954EF208D92D}"/>
    <cellStyle name="=C:\WINNT\SYSTEM32\COMMAND.COM 3" xfId="5317" xr:uid="{355C86E8-9956-444E-A3E2-A3E920D27780}"/>
    <cellStyle name="=C:\WINNT35\SYSTEM32\COMMAND.COM" xfId="77" xr:uid="{00000000-0005-0000-0000-000000000000}"/>
    <cellStyle name="=C:\WINNT35\SYSTEM32\COMMAND.COM 10" xfId="63" xr:uid="{00000000-0005-0000-0000-000001000000}"/>
    <cellStyle name="=C:\WINNT35\SYSTEM32\COMMAND.COM 10 3" xfId="12" xr:uid="{00000000-0005-0000-0000-000002000000}"/>
    <cellStyle name="=C:\WINNT35\SYSTEM32\COMMAND.COM 12" xfId="13" xr:uid="{00000000-0005-0000-0000-000003000000}"/>
    <cellStyle name="=C:\WINNT35\SYSTEM32\COMMAND.COM 13" xfId="14" xr:uid="{00000000-0005-0000-0000-000004000000}"/>
    <cellStyle name="=C:\WINNT35\SYSTEM32\COMMAND.COM 2" xfId="156" xr:uid="{891253CB-B255-4692-9A00-DB9CA636C7D3}"/>
    <cellStyle name="=C:\WINNT35\SYSTEM32\COMMAND.COM 2 2" xfId="5" xr:uid="{00000000-0005-0000-0000-000005000000}"/>
    <cellStyle name="=C:\WINNT35\SYSTEM32\COMMAND.COM 2 2 2" xfId="788" xr:uid="{C5D58404-5293-4766-AA13-D0D7210B5D59}"/>
    <cellStyle name="=C:\WINNT35\SYSTEM32\COMMAND.COM 2 2 3" xfId="789" xr:uid="{9F9F5C30-B5D0-4455-B489-598F7B695688}"/>
    <cellStyle name="=C:\WINNT35\SYSTEM32\COMMAND.COM 2 2 3 2" xfId="64" xr:uid="{00000000-0005-0000-0000-000006000000}"/>
    <cellStyle name="=C:\WINNT35\SYSTEM32\COMMAND.COM 2 2 3 4" xfId="101" xr:uid="{170E3EE3-3B5D-4A4A-AF40-ED288C192424}"/>
    <cellStyle name="=C:\WINNT35\SYSTEM32\COMMAND.COM 2 2 4" xfId="46" xr:uid="{00000000-0005-0000-0000-000007000000}"/>
    <cellStyle name="=C:\WINNT35\SYSTEM32\COMMAND.COM 2 3" xfId="790" xr:uid="{64AF3C99-778D-42DB-A76A-42C2D464D68E}"/>
    <cellStyle name="=C:\WINNT35\SYSTEM32\COMMAND.COM 2 4" xfId="791" xr:uid="{7E42E953-C4D4-419C-8FF0-077772A315A2}"/>
    <cellStyle name="=C:\WINNT35\SYSTEM32\COMMAND.COM 3" xfId="157" xr:uid="{FEFFBC96-BC2E-4415-B893-06BB959AB2E4}"/>
    <cellStyle name="=C:\WINNT35\SYSTEM32\COMMAND.COM 3 2" xfId="792" xr:uid="{C942B7EB-BBE6-49E0-B3DF-A924686BCC50}"/>
    <cellStyle name="=C:\WINNT35\SYSTEM32\COMMAND.COM 3 3" xfId="5319" xr:uid="{2B5B9EB7-CFBF-4953-A15E-5B56C0E72F4B}"/>
    <cellStyle name="=C:\WINNT35\SYSTEM32\COMMAND.COM 3 5" xfId="57" xr:uid="{00000000-0005-0000-0000-000008000000}"/>
    <cellStyle name="=C:\WINNT35\SYSTEM32\COMMAND.COM 4" xfId="793" xr:uid="{6DCAB78A-FFFE-49B0-86DB-C1ED26DC4915}"/>
    <cellStyle name="=C:\WINNT35\SYSTEM32\COMMAND.COM 9" xfId="45" xr:uid="{00000000-0005-0000-0000-000009000000}"/>
    <cellStyle name="=C:\WINNT35\SYSTEM32\COMMAND.COM_8 Market conditions" xfId="5320" xr:uid="{19B45458-72CF-4000-A590-785557EBDCA5}"/>
    <cellStyle name="20 % - Aksentti1" xfId="5321" xr:uid="{0A52D40B-B29A-4497-82D5-EA227C94753E}"/>
    <cellStyle name="20 % - Aksentti1 2" xfId="158" xr:uid="{FD882B6B-0E93-41E1-ADE2-8147FA5E7DEA}"/>
    <cellStyle name="20 % - Aksentti1 3" xfId="159" xr:uid="{EF0B335D-1655-4247-A2FB-C22DB39B9819}"/>
    <cellStyle name="20 % - Aksentti1 4" xfId="160" xr:uid="{0D3F7358-88D2-4B53-B562-68B4262EF29F}"/>
    <cellStyle name="20 % - Aksentti2" xfId="5322" xr:uid="{16F70415-CACD-4C66-94E9-23A544A8C0E9}"/>
    <cellStyle name="20 % - Aksentti2 2" xfId="161" xr:uid="{ACC5FD27-660F-46E3-8764-8F8815329585}"/>
    <cellStyle name="20 % - Aksentti2 3" xfId="162" xr:uid="{1EEACA09-40C9-43E8-A28F-D5F8EDDEE4C5}"/>
    <cellStyle name="20 % - Aksentti2 4" xfId="163" xr:uid="{E6DDAD79-5417-41A0-99A5-59A03CFB168F}"/>
    <cellStyle name="20 % - Aksentti3" xfId="5323" xr:uid="{E9E6A6AF-1ABD-473C-93FB-1B4C4356E08A}"/>
    <cellStyle name="20 % - Aksentti3 2" xfId="164" xr:uid="{F1D9E2FC-8E04-47F0-B854-A272288A269E}"/>
    <cellStyle name="20 % - Aksentti3 3" xfId="165" xr:uid="{D0D617A5-37C2-4F0F-A8CC-314403CAB03D}"/>
    <cellStyle name="20 % - Aksentti3 4" xfId="166" xr:uid="{B6E3CA00-6A08-4BB3-8A44-F49A162A5350}"/>
    <cellStyle name="20 % - Aksentti4" xfId="5324" xr:uid="{A745CB8E-3A00-4A2B-BD87-DDFC2DD90683}"/>
    <cellStyle name="20 % - Aksentti4 2" xfId="167" xr:uid="{01B684D9-7032-4A04-9CC9-6CD58191FD64}"/>
    <cellStyle name="20 % - Aksentti4 3" xfId="168" xr:uid="{A8D1AD86-B0A2-4364-B808-CA71EBC46523}"/>
    <cellStyle name="20 % - Aksentti4 4" xfId="169" xr:uid="{F04319C3-1D7A-4CA7-9D5B-6B74DCC3A4BF}"/>
    <cellStyle name="20 % - Aksentti5" xfId="5325" xr:uid="{DD7EE97E-E19A-427D-8118-A8288DE6EC59}"/>
    <cellStyle name="20 % - Aksentti5 2" xfId="170" xr:uid="{6C78DE11-9D81-4925-A97B-6042C4F6910C}"/>
    <cellStyle name="20 % - Aksentti5 3" xfId="171" xr:uid="{19515E70-A3E7-4E6B-834B-E66AAC7DDCCA}"/>
    <cellStyle name="20 % - Aksentti5 4" xfId="172" xr:uid="{085752FA-0CFA-4639-BC32-8FA1ED2BA87E}"/>
    <cellStyle name="20 % - Aksentti6" xfId="5326" xr:uid="{0CF38BC7-BC5D-4DA3-87D1-BFA4F7D405CA}"/>
    <cellStyle name="20 % - Aksentti6 2" xfId="173" xr:uid="{ABD529BA-CDE7-4566-BB72-A0036494E4DE}"/>
    <cellStyle name="20 % - Aksentti6 3" xfId="174" xr:uid="{27B4C8E2-0951-4AE9-975E-5233884F4D22}"/>
    <cellStyle name="20 % - Aksentti6 4" xfId="175" xr:uid="{D803BFE7-73E1-4E4A-B44C-F5B8D87F8E90}"/>
    <cellStyle name="20 % - Markeringsfarve1" xfId="794" xr:uid="{DFDCA140-96F8-449E-8740-0B4521D9AE98}"/>
    <cellStyle name="20 % - Markeringsfarve2" xfId="795" xr:uid="{A114C624-D736-471F-859C-4DEF430D79A2}"/>
    <cellStyle name="20 % - Markeringsfarve3" xfId="796" xr:uid="{72D14FD1-D2DE-48BC-9433-8896E5E8A160}"/>
    <cellStyle name="20 % - Markeringsfarve4" xfId="797" xr:uid="{2602F434-AA6D-401F-829E-B3536B961531}"/>
    <cellStyle name="20 % - Markeringsfarve5" xfId="798" xr:uid="{C8E50F4F-1D96-44A7-9667-21FF0554B654}"/>
    <cellStyle name="20 % - Markeringsfarve6" xfId="799" xr:uid="{CC04622C-FE49-4077-A74E-BDFE5FEEA151}"/>
    <cellStyle name="20% - Accent1 2" xfId="3053" xr:uid="{3E786278-EDFF-43B4-B3EC-9748F92D88C3}"/>
    <cellStyle name="20% - Accent1 2 2" xfId="5327" xr:uid="{D830850B-3933-47F4-8C34-E4D623869E6C}"/>
    <cellStyle name="20% - Accent1 3" xfId="3054" xr:uid="{1800C28A-0EC1-4FBE-AF12-CDC1524FE9F0}"/>
    <cellStyle name="20% - Accent1 4" xfId="7064" xr:uid="{2758315A-D58B-43DB-8D35-F6BF58E5F397}"/>
    <cellStyle name="20% - Accent1 5" xfId="176" xr:uid="{6A0FCAA4-FA44-495D-A107-78D5B1D3C7AF}"/>
    <cellStyle name="20% - Accent2 2" xfId="3055" xr:uid="{8FF41BE5-5BE2-49D7-A866-67DA7231707A}"/>
    <cellStyle name="20% - Accent2 2 2" xfId="5328" xr:uid="{3E5A9A92-B979-4CCF-A3A3-4B6B0AE1B171}"/>
    <cellStyle name="20% - Accent2 3" xfId="3056" xr:uid="{F6F46005-DF81-48E1-988E-A647A9AF3965}"/>
    <cellStyle name="20% - Accent2 4" xfId="7068" xr:uid="{BE7821DA-0333-465C-BD34-2F5424EF118C}"/>
    <cellStyle name="20% - Accent2 5" xfId="177" xr:uid="{EFAF0F69-C8ED-455C-A8BB-84F5C0198F3F}"/>
    <cellStyle name="20% - Accent3 2" xfId="3057" xr:uid="{35EF9556-9947-455C-9F86-4C9D0F63A8E5}"/>
    <cellStyle name="20% - Accent3 2 2" xfId="5329" xr:uid="{3DA68032-837C-4687-8A56-B87B0109CCD4}"/>
    <cellStyle name="20% - Accent3 3" xfId="3058" xr:uid="{04D0649F-6492-4BAE-89F2-93D9F2A0093B}"/>
    <cellStyle name="20% - Accent3 4" xfId="7072" xr:uid="{4290B071-2205-4127-B79E-55573AF97D5C}"/>
    <cellStyle name="20% - Accent3 5" xfId="178" xr:uid="{AF222FE5-253B-40FD-A6C0-6D0CFFFE4BA8}"/>
    <cellStyle name="20% - Accent4 2" xfId="3059" xr:uid="{461621B6-54C7-4E39-BDBF-42F4D379CC46}"/>
    <cellStyle name="20% - Accent4 2 2" xfId="5330" xr:uid="{14BC8633-E001-4929-A1C8-E87EAFB7EFC9}"/>
    <cellStyle name="20% - Accent4 3" xfId="3060" xr:uid="{59A1C737-C7AE-45CA-8267-80CD3EE0E077}"/>
    <cellStyle name="20% - Accent4 4" xfId="7076" xr:uid="{C2037081-9ECC-441B-94A8-B02DB5D8BCBA}"/>
    <cellStyle name="20% - Accent4 5" xfId="179" xr:uid="{27984E4C-C246-43EE-9932-61CAB41C184A}"/>
    <cellStyle name="20% - Accent5 2" xfId="3061" xr:uid="{49E6C659-9D07-4F33-AB6C-A73CA7F86CEC}"/>
    <cellStyle name="20% - Accent5 2 2" xfId="5331" xr:uid="{44F5B1FB-BB32-433F-9225-A4E46E30C084}"/>
    <cellStyle name="20% - Accent5 3" xfId="3062" xr:uid="{7EA7F4C1-29C2-4ECA-BAEA-4517F61F2802}"/>
    <cellStyle name="20% - Accent5 4" xfId="7080" xr:uid="{8CFA8A43-3AC6-4F50-B877-BCD23363F2E0}"/>
    <cellStyle name="20% - Accent5 5" xfId="180" xr:uid="{3B49D81C-80D4-458A-B7B3-58FEB021EA68}"/>
    <cellStyle name="20% - Accent6 2" xfId="3063" xr:uid="{AF321F43-46B8-46A0-83D8-E01D4B97FAD0}"/>
    <cellStyle name="20% - Accent6 2 2" xfId="5332" xr:uid="{31D3553E-67C2-463C-A35D-699396A279B4}"/>
    <cellStyle name="20% - Accent6 3" xfId="3064" xr:uid="{1D7FFADC-86C1-4086-958E-42647E43501B}"/>
    <cellStyle name="20% - Accent6 4" xfId="7084" xr:uid="{85B77230-EFB0-4A8A-84EB-89A16A32A86D}"/>
    <cellStyle name="20% - Accent6 5" xfId="181" xr:uid="{0D5D2C79-54E5-446A-9A81-CB80C7E6A113}"/>
    <cellStyle name="20% - Dekorfärg1 2" xfId="182" xr:uid="{FA8ED7E9-7333-4904-9802-92FBD0A4D250}"/>
    <cellStyle name="20% - Dekorfärg1 2 2" xfId="183" xr:uid="{1C3536A5-C014-469F-B6C6-42F0D4EC3B2C}"/>
    <cellStyle name="20% - Dekorfärg1 3" xfId="184" xr:uid="{82FE44B6-A942-496A-9C3E-CD5FDA05F4FB}"/>
    <cellStyle name="20% - Dekorfärg1 4" xfId="185" xr:uid="{00D9AB82-DAFC-43AF-AC83-8F5D90D4D872}"/>
    <cellStyle name="20% - Dekorfärg1 5" xfId="186" xr:uid="{D57F73C5-34FA-4B21-90C6-BC13AD5AD6A6}"/>
    <cellStyle name="20% - Dekorfärg1 6" xfId="187" xr:uid="{CFB3A8CD-7CB9-4553-ABC9-4E5B4221502C}"/>
    <cellStyle name="20% - Dekorfärg1 7" xfId="188" xr:uid="{97DC56EF-0578-4D40-A2CB-E27741CAA5E9}"/>
    <cellStyle name="20% - Dekorfärg2 2" xfId="189" xr:uid="{70EC457E-2BE0-4D49-8602-644096842693}"/>
    <cellStyle name="20% - Dekorfärg2 2 2" xfId="190" xr:uid="{5A11705A-7D9C-43E3-B500-2D9EDDD85D2E}"/>
    <cellStyle name="20% - Dekorfärg2 3" xfId="191" xr:uid="{523BA202-75D8-49CA-A5C4-61ADF16E0911}"/>
    <cellStyle name="20% - Dekorfärg2 4" xfId="192" xr:uid="{3F7905C9-0B71-46A6-95DB-236E7236ABCC}"/>
    <cellStyle name="20% - Dekorfärg2 5" xfId="193" xr:uid="{2E9DC3BD-F4D8-45BB-BBB3-FF6183B9512C}"/>
    <cellStyle name="20% - Dekorfärg2 6" xfId="194" xr:uid="{340B54FF-58A9-42C5-B78A-87F4A5D3CE7F}"/>
    <cellStyle name="20% - Dekorfärg2 7" xfId="195" xr:uid="{DCAC82E7-4A03-4595-A156-004E20BA9A76}"/>
    <cellStyle name="20% - Dekorfärg3 2" xfId="196" xr:uid="{B3666E37-D347-4192-B501-7A0157B72DA8}"/>
    <cellStyle name="20% - Dekorfärg3 2 2" xfId="197" xr:uid="{0801F7D2-DBF0-4C1B-805D-D0ADEEFBC560}"/>
    <cellStyle name="20% - Dekorfärg3 3" xfId="198" xr:uid="{CEB2EEB6-CDE1-475A-9951-FA8A6C69AFBE}"/>
    <cellStyle name="20% - Dekorfärg3 4" xfId="199" xr:uid="{755FF133-CBC4-4EC0-9AAF-65E6034BE48F}"/>
    <cellStyle name="20% - Dekorfärg3 5" xfId="200" xr:uid="{C622EDA0-69D5-4786-84A4-0289920D27BA}"/>
    <cellStyle name="20% - Dekorfärg3 6" xfId="201" xr:uid="{43E1CFBB-F74D-432F-9044-4F78D2BC613C}"/>
    <cellStyle name="20% - Dekorfärg3 7" xfId="202" xr:uid="{45FEB159-8B3D-484C-A0A1-0763FC6DC270}"/>
    <cellStyle name="20% - Dekorfärg4 2" xfId="203" xr:uid="{EFB84933-E140-4D88-B4BC-E84D85E0B6DC}"/>
    <cellStyle name="20% - Dekorfärg4 2 2" xfId="204" xr:uid="{85CB37BD-C16D-41E4-BAB6-268B5943BF6E}"/>
    <cellStyle name="20% - Dekorfärg4 3" xfId="205" xr:uid="{DB234817-821A-4FEB-9574-C4EEAA880F57}"/>
    <cellStyle name="20% - Dekorfärg4 4" xfId="206" xr:uid="{5AD7D249-CD84-47DB-99A4-DE2BBF64CF96}"/>
    <cellStyle name="20% - Dekorfärg4 5" xfId="207" xr:uid="{7BEFE803-35FE-4D83-BB2E-2B9C0F893398}"/>
    <cellStyle name="20% - Dekorfärg4 6" xfId="208" xr:uid="{20E20221-D4F5-41CB-A119-253396C04CD8}"/>
    <cellStyle name="20% - Dekorfärg4 7" xfId="209" xr:uid="{A54948B0-014C-454F-926A-F1A630CCBCA3}"/>
    <cellStyle name="20% - Dekorfärg5 2" xfId="210" xr:uid="{9FDBBC4B-D267-4869-B13F-3EDBD82292C0}"/>
    <cellStyle name="20% - Dekorfärg5 2 2" xfId="211" xr:uid="{8E146E83-D33F-4214-B77E-A12DB1C29BC4}"/>
    <cellStyle name="20% - Dekorfärg5 3" xfId="212" xr:uid="{C7E36223-3C0B-4E8C-986E-6C3E2B430D23}"/>
    <cellStyle name="20% - Dekorfärg5 4" xfId="213" xr:uid="{CCECD289-5AF7-4BB8-9199-F550D02290A7}"/>
    <cellStyle name="20% - Dekorfärg5 5" xfId="214" xr:uid="{E01CAADA-AD2B-40D0-9239-33AD9FDC9285}"/>
    <cellStyle name="20% - Dekorfärg5 6" xfId="215" xr:uid="{9084B19E-92F6-4F1B-AA04-0652530806EF}"/>
    <cellStyle name="20% - Dekorfärg5 7" xfId="216" xr:uid="{C31866C9-EC33-4FB1-AD60-FDEBE9829375}"/>
    <cellStyle name="20% - Dekorfärg6 2" xfId="217" xr:uid="{F51F627C-0004-4B12-AD8A-78D0DAA2B0DA}"/>
    <cellStyle name="20% - Dekorfärg6 2 2" xfId="218" xr:uid="{575D6417-A9C4-4C3C-B3AA-18DF40D6B4AB}"/>
    <cellStyle name="20% - Dekorfärg6 3" xfId="219" xr:uid="{D9A9A2C7-22CF-49FE-9727-601F7ADF9D1A}"/>
    <cellStyle name="20% - Dekorfärg6 4" xfId="220" xr:uid="{EA37E5DF-0575-49CF-91F9-ED688D8A282B}"/>
    <cellStyle name="20% - Dekorfärg6 5" xfId="221" xr:uid="{7FF6C847-5F68-4551-BC1F-4C3FB058087E}"/>
    <cellStyle name="20% - Dekorfärg6 6" xfId="222" xr:uid="{62FFC3E2-EEED-451C-8289-B6CDB74D5D38}"/>
    <cellStyle name="20% - Dekorfärg6 7" xfId="223" xr:uid="{59BA6A31-3156-4CFC-A6F0-4CEB33365A3F}"/>
    <cellStyle name="20% - Énfasis1" xfId="3065" xr:uid="{5E5CFB40-51B3-43A5-ADBD-D1C5645F54AA}"/>
    <cellStyle name="20% - Énfasis2" xfId="3066" xr:uid="{C7909AB1-1B04-404A-8B1E-D8E2F32044BC}"/>
    <cellStyle name="20% - Énfasis3" xfId="3067" xr:uid="{96CCA0DB-F480-488E-B437-93BF49D032F8}"/>
    <cellStyle name="20% - Énfasis4" xfId="3068" xr:uid="{1E12255F-388A-4D2D-BB14-051FF6E24169}"/>
    <cellStyle name="20% - Énfasis5" xfId="3069" xr:uid="{F84C5B25-FE52-4E37-8B5E-B5354B69D540}"/>
    <cellStyle name="20% - Énfasis6" xfId="3070" xr:uid="{D2A9646E-7D8E-4FBA-BD37-51B528F2A0C3}"/>
    <cellStyle name="20% - uthevingsfarge 1" xfId="800" xr:uid="{1CBF2D2B-2672-41F3-BD14-DED609B83977}"/>
    <cellStyle name="20% - uthevingsfarge 2" xfId="801" xr:uid="{0945AB4B-E8B8-4828-9234-0508E262CC8D}"/>
    <cellStyle name="20% - uthevingsfarge 3" xfId="802" xr:uid="{98A06C32-0230-4C95-8AE7-6ADEC8627988}"/>
    <cellStyle name="20% - uthevingsfarge 4" xfId="803" xr:uid="{08FC96FF-9C16-4977-94A0-D0ACF8930288}"/>
    <cellStyle name="20% - uthevingsfarge 5" xfId="804" xr:uid="{3EBBDA9F-1480-4A69-86D0-8F32249E80C8}"/>
    <cellStyle name="20% - uthevingsfarge 6" xfId="805" xr:uid="{887300FA-70E8-4CEA-99AA-D601A96E41E0}"/>
    <cellStyle name="20% - Акцент1" xfId="806" xr:uid="{BA7B14C2-6463-4155-80DD-0ED070357342}"/>
    <cellStyle name="20% - Акцент2" xfId="807" xr:uid="{CB9B705A-18B2-4CA3-987F-5F36C361BD8A}"/>
    <cellStyle name="20% - Акцент3" xfId="808" xr:uid="{7481F790-C26E-4D29-A8F6-22CE2BC77D5E}"/>
    <cellStyle name="20% - Акцент4" xfId="809" xr:uid="{D3220633-26F5-47C6-9FE8-E14517435241}"/>
    <cellStyle name="20% - Акцент5" xfId="810" xr:uid="{66C03D97-7233-414B-81E5-0847024FD70C}"/>
    <cellStyle name="20% - Акцент6" xfId="811" xr:uid="{6CB4A555-82B5-4E8C-8B6F-E0C9EB1E7EDC}"/>
    <cellStyle name="40 % - Aksentti1" xfId="5333" xr:uid="{C60FC937-62C9-4400-8E69-A6C6641BB72F}"/>
    <cellStyle name="40 % - Aksentti1 2" xfId="224" xr:uid="{B0B87C69-D5E1-4B18-90AC-BEC73DCA06D8}"/>
    <cellStyle name="40 % - Aksentti1 3" xfId="225" xr:uid="{8987521F-1E1A-4E7C-B0AC-E29C588ADB31}"/>
    <cellStyle name="40 % - Aksentti1 4" xfId="226" xr:uid="{6C301CBF-BA47-41A8-A93B-92F5EC82F6AA}"/>
    <cellStyle name="40 % - Aksentti2" xfId="5334" xr:uid="{6AA705B2-4A7A-4680-8E45-CA81A1A397B0}"/>
    <cellStyle name="40 % - Aksentti2 2" xfId="227" xr:uid="{E1708C36-F05F-48F2-984B-9A004E679141}"/>
    <cellStyle name="40 % - Aksentti2 3" xfId="228" xr:uid="{0AAC1F8E-9044-4940-9F3B-96D2A3FCF183}"/>
    <cellStyle name="40 % - Aksentti2 4" xfId="229" xr:uid="{F98D1CAF-29F8-472C-9A4B-E945613E3FAC}"/>
    <cellStyle name="40 % - Aksentti3" xfId="5335" xr:uid="{9EAB393D-BF87-4021-86CE-B9494D6A3D50}"/>
    <cellStyle name="40 % - Aksentti3 2" xfId="230" xr:uid="{E07526D8-40DA-407F-B476-365D99301D82}"/>
    <cellStyle name="40 % - Aksentti3 3" xfId="231" xr:uid="{45C8736E-FFF1-4840-9FE2-CB2557608A84}"/>
    <cellStyle name="40 % - Aksentti3 4" xfId="232" xr:uid="{BB02AFB2-17A0-44AA-96DD-2D64D67D0DC6}"/>
    <cellStyle name="40 % - Aksentti4" xfId="5336" xr:uid="{843660F1-1B95-46F1-9E11-27D8B2164278}"/>
    <cellStyle name="40 % - Aksentti4 2" xfId="233" xr:uid="{1ADD9347-B0E8-4E78-8A8C-2EDEA921D331}"/>
    <cellStyle name="40 % - Aksentti4 3" xfId="234" xr:uid="{64C074D7-FD77-4CBD-8635-86A978D50066}"/>
    <cellStyle name="40 % - Aksentti4 4" xfId="235" xr:uid="{E8EED1CF-A844-44CD-A02D-6AB401EEF201}"/>
    <cellStyle name="40 % - Aksentti5" xfId="5337" xr:uid="{44755D9E-EC23-47AF-977B-28E94DC416E2}"/>
    <cellStyle name="40 % - Aksentti5 2" xfId="236" xr:uid="{2968BD38-A0C5-4AD9-8109-2A24C443E521}"/>
    <cellStyle name="40 % - Aksentti5 3" xfId="237" xr:uid="{AC7710AD-6320-42B3-BFD8-8049AB9F58C3}"/>
    <cellStyle name="40 % - Aksentti5 4" xfId="238" xr:uid="{731B76FF-2F46-4B01-A027-1543D7FD583B}"/>
    <cellStyle name="40 % - Aksentti6" xfId="5338" xr:uid="{40E11954-87A8-48FD-96AD-45672CE2B019}"/>
    <cellStyle name="40 % - Aksentti6 2" xfId="239" xr:uid="{AF39FB66-68EF-4E07-8FD6-3F7A57CFC64B}"/>
    <cellStyle name="40 % - Aksentti6 3" xfId="240" xr:uid="{635CA77D-0820-4C4A-BFD3-C2EB05963D68}"/>
    <cellStyle name="40 % - Aksentti6 4" xfId="241" xr:uid="{FFF95986-6C14-4F9A-A4C4-09B00DC25285}"/>
    <cellStyle name="40 % - Markeringsfarve1" xfId="812" xr:uid="{8F28ACAF-5196-4326-86FE-47AF7485FA61}"/>
    <cellStyle name="40 % - Markeringsfarve2" xfId="813" xr:uid="{D9A14A7A-FCF0-468A-A46B-FEAD7E5FFD82}"/>
    <cellStyle name="40 % - Markeringsfarve3" xfId="814" xr:uid="{5C93B8D3-0357-4141-9501-D8A6572CFBAE}"/>
    <cellStyle name="40 % - Markeringsfarve4" xfId="815" xr:uid="{88805E84-804A-49A5-A1A9-2ECCB998469F}"/>
    <cellStyle name="40 % - Markeringsfarve5" xfId="816" xr:uid="{4B5C76C4-D204-46FD-81A8-5791C9E40983}"/>
    <cellStyle name="40 % - Markeringsfarve6" xfId="817" xr:uid="{9356E693-1AA4-4C08-B8FD-A32CD4C6BD4F}"/>
    <cellStyle name="40% - Accent1 2" xfId="3071" xr:uid="{8D8A7C4D-8429-45F2-8F3F-ADB8D44D2696}"/>
    <cellStyle name="40% - Accent1 2 2" xfId="5339" xr:uid="{700521E0-3552-41FB-89AE-78E64CD613BE}"/>
    <cellStyle name="40% - Accent1 3" xfId="3072" xr:uid="{9BA5151F-10D8-42EF-A2B9-59A0939B049E}"/>
    <cellStyle name="40% - Accent1 4" xfId="7065" xr:uid="{4A3C2D0A-BB7B-4FE2-8CF0-68A0922EB815}"/>
    <cellStyle name="40% - Accent1 5" xfId="242" xr:uid="{718B3839-84E3-4322-84EF-F418FE34A5AD}"/>
    <cellStyle name="40% - Accent2 2" xfId="3073" xr:uid="{E150F667-F4B8-453B-83F6-903F9E158C6A}"/>
    <cellStyle name="40% - Accent2 2 2" xfId="5340" xr:uid="{DF5FD2D8-B8C7-4ACC-889D-D9BA7A9545FD}"/>
    <cellStyle name="40% - Accent2 3" xfId="3074" xr:uid="{FAC1D024-5852-480A-8CB9-1021235D8485}"/>
    <cellStyle name="40% - Accent2 4" xfId="7069" xr:uid="{8E5B384E-02DC-4A11-A993-C37DF2374A52}"/>
    <cellStyle name="40% - Accent2 5" xfId="243" xr:uid="{1BC00625-2F7F-4258-9D5D-26BA99718650}"/>
    <cellStyle name="40% - Accent3 2" xfId="3075" xr:uid="{BC1ED02C-756E-4DC2-8816-8CDD8497BECC}"/>
    <cellStyle name="40% - Accent3 2 2" xfId="5341" xr:uid="{7EDBF71D-83B4-4C7C-849A-39E055EB0416}"/>
    <cellStyle name="40% - Accent3 3" xfId="3076" xr:uid="{A4BACD80-FFD5-434A-B29B-BF6B5D7A86C9}"/>
    <cellStyle name="40% - Accent3 4" xfId="7073" xr:uid="{23B410CD-F3D4-4523-BD9D-143058E13E2A}"/>
    <cellStyle name="40% - Accent3 5" xfId="244" xr:uid="{1109317F-495E-4D29-BD23-AAE8A958B132}"/>
    <cellStyle name="40% - Accent4 2" xfId="3077" xr:uid="{01A980EF-F509-4136-BA54-B5BA20F27F83}"/>
    <cellStyle name="40% - Accent4 2 2" xfId="5342" xr:uid="{6D77F812-C76D-4916-90E0-8428C226D11B}"/>
    <cellStyle name="40% - Accent4 3" xfId="3078" xr:uid="{EA10B9B5-EAD8-46B4-9086-045B65AB3288}"/>
    <cellStyle name="40% - Accent4 4" xfId="7077" xr:uid="{F883113D-70A4-4D0E-8E3D-A1902F6AE513}"/>
    <cellStyle name="40% - Accent4 5" xfId="245" xr:uid="{2540C82F-350B-4359-9AE5-C350A2FC7DA0}"/>
    <cellStyle name="40% - Accent5 2" xfId="3079" xr:uid="{47A6B4DC-97A5-481A-BF48-51FFC9D22200}"/>
    <cellStyle name="40% - Accent5 2 2" xfId="5343" xr:uid="{DDB26003-382E-408A-A1EF-A2D6015748BC}"/>
    <cellStyle name="40% - Accent5 3" xfId="3080" xr:uid="{316B7CCB-5153-4412-B5B2-19F66A9A9A76}"/>
    <cellStyle name="40% - Accent5 4" xfId="7081" xr:uid="{34DA09D2-7E40-4060-88EA-3782BF575887}"/>
    <cellStyle name="40% - Accent5 5" xfId="246" xr:uid="{65E67C12-7EF1-4EF6-9AF3-E3FF6C354F0E}"/>
    <cellStyle name="40% - Accent6 2" xfId="3081" xr:uid="{CA6174FE-8C71-44E0-AC12-0ACF8CB2BAAD}"/>
    <cellStyle name="40% - Accent6 2 2" xfId="5344" xr:uid="{43F7282A-5D61-43AD-AA65-654F8DB1F21A}"/>
    <cellStyle name="40% - Accent6 3" xfId="3082" xr:uid="{6E724675-91F3-4CD6-9BF6-F75DD9D693F4}"/>
    <cellStyle name="40% - Accent6 4" xfId="7085" xr:uid="{4CE6EA70-8668-4896-B571-23F5D4531057}"/>
    <cellStyle name="40% - Accent6 5" xfId="247" xr:uid="{FCDB8F04-EE51-48D3-9AE3-52F2CD10ED0A}"/>
    <cellStyle name="40% - Dekorfärg1 2" xfId="248" xr:uid="{09F1729F-10E5-4B93-BD8E-17DA99326609}"/>
    <cellStyle name="40% - Dekorfärg1 2 2" xfId="249" xr:uid="{C84BE5AD-46D0-4C53-939D-3FF10621BCD3}"/>
    <cellStyle name="40% - Dekorfärg1 3" xfId="250" xr:uid="{6B3DA84B-0F84-40A6-A0AC-0F9F58FB7321}"/>
    <cellStyle name="40% - Dekorfärg1 4" xfId="251" xr:uid="{5056E406-6B92-4B6C-B071-A564F6D2F41B}"/>
    <cellStyle name="40% - Dekorfärg1 5" xfId="252" xr:uid="{5216825B-2CA5-466D-B9F8-98C105DA21B2}"/>
    <cellStyle name="40% - Dekorfärg1 6" xfId="253" xr:uid="{732BFDDE-7AB4-4841-B52A-05EEC3390C28}"/>
    <cellStyle name="40% - Dekorfärg1 7" xfId="254" xr:uid="{C1412893-9FC8-42F2-8B5A-0FFBD32E38A4}"/>
    <cellStyle name="40% - Dekorfärg2 2" xfId="255" xr:uid="{E25D7A6A-D478-4F59-8006-1A2228D03864}"/>
    <cellStyle name="40% - Dekorfärg2 2 2" xfId="256" xr:uid="{3325CC62-8402-4A37-B382-93778B97342F}"/>
    <cellStyle name="40% - Dekorfärg2 3" xfId="257" xr:uid="{CD75C20E-6FA7-4116-8956-2895A767BC6D}"/>
    <cellStyle name="40% - Dekorfärg2 4" xfId="258" xr:uid="{83DA38BD-6446-424B-84D4-847D0C59ACBA}"/>
    <cellStyle name="40% - Dekorfärg2 5" xfId="259" xr:uid="{3D7C5E01-DE66-4474-A870-081CAB803298}"/>
    <cellStyle name="40% - Dekorfärg2 6" xfId="260" xr:uid="{FC41650F-C04F-4E60-B53D-E99BC04E3232}"/>
    <cellStyle name="40% - Dekorfärg2 7" xfId="261" xr:uid="{8F69F1B2-9B18-4ABE-8396-CFE0DEFEDB50}"/>
    <cellStyle name="40% - Dekorfärg3 2" xfId="262" xr:uid="{033A39E5-3A22-4574-839E-E09994C44285}"/>
    <cellStyle name="40% - Dekorfärg3 2 2" xfId="263" xr:uid="{9E0A845A-8565-48A1-ADD1-FE7A75C1B1B1}"/>
    <cellStyle name="40% - Dekorfärg3 3" xfId="264" xr:uid="{1EE9634D-2FD7-45C2-8F5E-DD6277225E3D}"/>
    <cellStyle name="40% - Dekorfärg3 4" xfId="265" xr:uid="{953ACED2-DC52-478A-86A8-207896670192}"/>
    <cellStyle name="40% - Dekorfärg3 5" xfId="266" xr:uid="{C43BE382-DE84-4F4C-AEEA-7EB7A2976EA9}"/>
    <cellStyle name="40% - Dekorfärg3 6" xfId="267" xr:uid="{33F3A3A5-1503-4EA3-AA22-D522975DAE3B}"/>
    <cellStyle name="40% - Dekorfärg3 7" xfId="268" xr:uid="{289B6E7D-973A-4696-BE2C-A0B0F3674531}"/>
    <cellStyle name="40% - Dekorfärg4 2" xfId="269" xr:uid="{F8FB798F-487A-469F-A176-5AD88D408A5B}"/>
    <cellStyle name="40% - Dekorfärg4 2 2" xfId="270" xr:uid="{01F5A6D9-F5CC-4008-BA68-F6F1E928509B}"/>
    <cellStyle name="40% - Dekorfärg4 3" xfId="271" xr:uid="{21466375-1816-4A10-81E5-2CA224B99A67}"/>
    <cellStyle name="40% - Dekorfärg4 4" xfId="272" xr:uid="{2E8A77E6-B38B-4838-B7BF-D0343CECDB4F}"/>
    <cellStyle name="40% - Dekorfärg4 5" xfId="273" xr:uid="{8851373E-3675-484E-A35E-B4E9939BAF6B}"/>
    <cellStyle name="40% - Dekorfärg4 6" xfId="274" xr:uid="{29AC01C1-DBF8-42E1-9CC1-770E35A37936}"/>
    <cellStyle name="40% - Dekorfärg4 7" xfId="275" xr:uid="{0B7D8103-7A0F-4FB6-84B5-F8D00EFA7D00}"/>
    <cellStyle name="40% - Dekorfärg5 2" xfId="276" xr:uid="{336F5C03-C312-4A34-BF8D-69A131D2EC1C}"/>
    <cellStyle name="40% - Dekorfärg5 2 2" xfId="277" xr:uid="{6FC3CAB4-9001-4E59-9513-67FBBBCE8A02}"/>
    <cellStyle name="40% - Dekorfärg5 3" xfId="278" xr:uid="{7F063A1C-EFFD-4EA7-85E0-A0E54CB2012D}"/>
    <cellStyle name="40% - Dekorfärg5 4" xfId="279" xr:uid="{97341D02-154B-49FE-8DA2-47CA6AC977BA}"/>
    <cellStyle name="40% - Dekorfärg5 5" xfId="280" xr:uid="{754EDA26-E6D2-4B1D-8D9C-40D7078AEB5C}"/>
    <cellStyle name="40% - Dekorfärg5 6" xfId="281" xr:uid="{42872A02-E9DE-426D-9F3E-35A491A2BFD7}"/>
    <cellStyle name="40% - Dekorfärg5 7" xfId="282" xr:uid="{F7F7B7BA-14F3-47AE-935E-07150764D6D0}"/>
    <cellStyle name="40% - Dekorfärg6 2" xfId="283" xr:uid="{24F24D51-A126-4938-BC3F-140128429B95}"/>
    <cellStyle name="40% - Dekorfärg6 2 2" xfId="284" xr:uid="{F72A8367-73A4-415B-B08A-F310656A3C13}"/>
    <cellStyle name="40% - Dekorfärg6 3" xfId="285" xr:uid="{E0647EF0-3808-4D94-8525-6A9630EB0954}"/>
    <cellStyle name="40% - Dekorfärg6 4" xfId="286" xr:uid="{AC2E9456-59A6-4A5E-AC72-BC622A60580F}"/>
    <cellStyle name="40% - Dekorfärg6 5" xfId="287" xr:uid="{28867A1A-3862-4BE2-B296-2FF44BD62C80}"/>
    <cellStyle name="40% - Dekorfärg6 6" xfId="288" xr:uid="{96478659-B09D-4D49-9A0A-C78CE3C03AE2}"/>
    <cellStyle name="40% - Dekorfärg6 7" xfId="289" xr:uid="{C39EEB7D-A892-4E30-8674-9716ADDEC094}"/>
    <cellStyle name="40% - Énfasis1" xfId="3083" xr:uid="{FA6E1B3D-1BC4-4347-8617-BB4C33EE6637}"/>
    <cellStyle name="40% - Énfasis2" xfId="3084" xr:uid="{754056AE-8481-49BC-BD33-188F1AA4DBB9}"/>
    <cellStyle name="40% - Énfasis3" xfId="3085" xr:uid="{45E1FB45-EAD5-47BB-9ECD-A37ADD2CB3BA}"/>
    <cellStyle name="40% - Énfasis4" xfId="3086" xr:uid="{C2AA3B2C-15B4-45CC-81CB-2E49F452C85F}"/>
    <cellStyle name="40% - Énfasis5" xfId="3087" xr:uid="{E5499D48-C475-4506-8F42-1066EC077B71}"/>
    <cellStyle name="40% - Énfasis6" xfId="3088" xr:uid="{EB9075BF-F701-4758-9A72-8B5997E5E315}"/>
    <cellStyle name="40% - uthevingsfarge 1" xfId="818" xr:uid="{4B6BB146-F796-47E7-962D-E8A00BE49D35}"/>
    <cellStyle name="40% - uthevingsfarge 2" xfId="819" xr:uid="{5C680548-1BED-48CE-BF76-A55D16A085EF}"/>
    <cellStyle name="40% - uthevingsfarge 3" xfId="820" xr:uid="{45066E34-1D15-4294-9EB1-55D5BA6DD627}"/>
    <cellStyle name="40% - uthevingsfarge 4" xfId="821" xr:uid="{9937CD50-72E5-4248-90C8-76E60C4DE608}"/>
    <cellStyle name="40% - uthevingsfarge 5" xfId="822" xr:uid="{84DE74D6-D668-402F-B1EC-8AEA329A8089}"/>
    <cellStyle name="40% - uthevingsfarge 6" xfId="823" xr:uid="{AE6189E6-ABA1-42FD-B78E-9A9D0DA48264}"/>
    <cellStyle name="40% - Акцент1" xfId="824" xr:uid="{78904BF2-DFE1-42A8-B828-01A90FAC65CE}"/>
    <cellStyle name="40% - Акцент2" xfId="825" xr:uid="{5B1AF54C-E9EE-4640-AA74-C15DCBCAF951}"/>
    <cellStyle name="40% - Акцент3" xfId="826" xr:uid="{753B9B6E-B52A-4299-A402-11EBE9A2128A}"/>
    <cellStyle name="40% - Акцент4" xfId="827" xr:uid="{3A56D60B-3168-4E28-8514-CA984F5BD71D}"/>
    <cellStyle name="40% - Акцент5" xfId="828" xr:uid="{F63004BE-276E-4F5E-962F-8AA55084A9CD}"/>
    <cellStyle name="40% - Акцент6" xfId="829" xr:uid="{C822B8E3-6475-4DA9-9EFD-095D906E0D8E}"/>
    <cellStyle name="60 % - Aksentti1" xfId="5345" xr:uid="{3FAA7C46-19DA-4EBA-BD1C-C681B9AA10A2}"/>
    <cellStyle name="60 % - Aksentti1 2" xfId="290" xr:uid="{3EE1378D-86E0-48FE-8B9E-A14151F8E685}"/>
    <cellStyle name="60 % - Aksentti2" xfId="5346" xr:uid="{7ADFF07F-256E-4063-AE6E-7F8D84AAED2A}"/>
    <cellStyle name="60 % - Aksentti2 2" xfId="291" xr:uid="{C9D939FF-0952-46A1-9EC7-A1F6F0358C1A}"/>
    <cellStyle name="60 % - Aksentti3" xfId="5347" xr:uid="{3B9DD7A1-E88F-4A1D-AC47-4861E2FF7375}"/>
    <cellStyle name="60 % - Aksentti3 2" xfId="292" xr:uid="{112E4F00-1B36-4220-ABA5-EF6C3E7768DE}"/>
    <cellStyle name="60 % - Aksentti4" xfId="5348" xr:uid="{B95906B9-3CF7-4FD6-B7F4-3BF686A9C74F}"/>
    <cellStyle name="60 % - Aksentti4 2" xfId="293" xr:uid="{8412D6F9-FDDB-45D0-92F8-B65AD9FDCF44}"/>
    <cellStyle name="60 % - Aksentti5" xfId="5349" xr:uid="{9729AEC7-A18E-4ED0-8D64-3D1EE4949340}"/>
    <cellStyle name="60 % - Aksentti5 2" xfId="294" xr:uid="{C8D2C547-D5A5-452B-A4A7-A9D27ACFFA21}"/>
    <cellStyle name="60 % - Aksentti6" xfId="5350" xr:uid="{82592921-1B69-4D60-8103-8FE4DBFDD7A2}"/>
    <cellStyle name="60 % - Aksentti6 2" xfId="295" xr:uid="{F71FB4C0-0AD3-42B2-9A27-AF6F218FE0C6}"/>
    <cellStyle name="60 % - Markeringsfarve1" xfId="830" xr:uid="{81A2DA52-14CC-41F4-BE65-320F324AE186}"/>
    <cellStyle name="60 % - Markeringsfarve2" xfId="831" xr:uid="{A84AC3D5-798E-4264-9EB1-942BB64F1AFE}"/>
    <cellStyle name="60 % - Markeringsfarve3" xfId="832" xr:uid="{497055DB-A2A8-4F77-B8FB-7FCE10422D0C}"/>
    <cellStyle name="60 % - Markeringsfarve4" xfId="833" xr:uid="{776027DD-ABA6-4D19-A83E-71F1EC28DA8C}"/>
    <cellStyle name="60 % - Markeringsfarve5" xfId="834" xr:uid="{1BAA8E83-4955-40D8-9E74-0BB22F92EE5D}"/>
    <cellStyle name="60 % - Markeringsfarve6" xfId="835" xr:uid="{C7F6A329-F585-4746-9350-112B03C3151A}"/>
    <cellStyle name="60% - Accent1 2" xfId="3089" xr:uid="{92B3EEE3-7BAE-45AA-A09C-2CC699A2B48F}"/>
    <cellStyle name="60% - Accent1 2 2" xfId="5351" xr:uid="{56694076-EB59-4900-A652-926B52B23667}"/>
    <cellStyle name="60% - Accent1 3" xfId="3090" xr:uid="{012E2D28-4578-4720-A094-B531C3E38880}"/>
    <cellStyle name="60% - Accent1 4" xfId="7066" xr:uid="{5106EF15-389C-429D-BD31-87CE19C5E250}"/>
    <cellStyle name="60% - Accent1 5" xfId="296" xr:uid="{2E512099-6F1C-46F9-898D-14ADD9676D83}"/>
    <cellStyle name="60% - Accent2 2" xfId="3091" xr:uid="{FC8A1B8F-DB88-4281-9DD7-060682F63EEC}"/>
    <cellStyle name="60% - Accent2 2 2" xfId="5352" xr:uid="{B90380AF-FB97-4C4D-9ECF-6D2CB069B636}"/>
    <cellStyle name="60% - Accent2 3" xfId="3092" xr:uid="{97A93C99-5C00-4F51-9C9E-333C2DF01202}"/>
    <cellStyle name="60% - Accent2 4" xfId="7070" xr:uid="{CD373C3F-6F13-4487-B89D-99FDC670697F}"/>
    <cellStyle name="60% - Accent2 5" xfId="297" xr:uid="{73EA6786-FD1F-4DFF-9879-CADBF414AA6A}"/>
    <cellStyle name="60% - Accent3 2" xfId="3093" xr:uid="{201AAFF0-4247-41EE-9535-7A8CA87E3050}"/>
    <cellStyle name="60% - Accent3 2 2" xfId="5353" xr:uid="{41C323F3-50DB-4F3C-99D2-AF1B983FE4ED}"/>
    <cellStyle name="60% - Accent3 3" xfId="3094" xr:uid="{2979EE25-2CF0-4727-A941-8B48F44D8C30}"/>
    <cellStyle name="60% - Accent3 4" xfId="7074" xr:uid="{603B99F0-5413-4C15-A1E5-6CF6B4082B89}"/>
    <cellStyle name="60% - Accent3 5" xfId="298" xr:uid="{439B92A7-DB12-4529-B68E-C3E481AE29B2}"/>
    <cellStyle name="60% - Accent4 2" xfId="3095" xr:uid="{B546AC23-A750-40F4-9764-E1EEEB81DC70}"/>
    <cellStyle name="60% - Accent4 2 2" xfId="5354" xr:uid="{58B8A8A6-E5B4-4EE9-A115-158B54261B6C}"/>
    <cellStyle name="60% - Accent4 3" xfId="3096" xr:uid="{AAD0BE08-61F3-4C32-98E4-B98FEA7925C1}"/>
    <cellStyle name="60% - Accent4 4" xfId="7078" xr:uid="{774BC865-BD15-4CB1-88A7-CAA699670E4D}"/>
    <cellStyle name="60% - Accent4 5" xfId="299" xr:uid="{B26B5466-C990-4E6B-8507-2FD77A8746FB}"/>
    <cellStyle name="60% - Accent5 2" xfId="3097" xr:uid="{01944266-148D-4F2B-AAED-CF58F88BD9AB}"/>
    <cellStyle name="60% - Accent5 2 2" xfId="5355" xr:uid="{7B758DCC-8BE5-47A6-A5F7-1C3F01B45C6D}"/>
    <cellStyle name="60% - Accent5 3" xfId="3098" xr:uid="{7F8D3116-7EF1-40B2-BAA2-1E5BFE63FF31}"/>
    <cellStyle name="60% - Accent5 4" xfId="7082" xr:uid="{9802A8A3-5511-4665-93CC-16E9449861A6}"/>
    <cellStyle name="60% - Accent5 5" xfId="300" xr:uid="{494E31FC-7DB0-4543-9D2E-4E7644A096AD}"/>
    <cellStyle name="60% - Accent6 2" xfId="3099" xr:uid="{4D66EF28-0EAF-4FE0-9463-D76F211B35FF}"/>
    <cellStyle name="60% - Accent6 2 2" xfId="5356" xr:uid="{A2CA2D41-7E32-464D-B413-B23AA843E07A}"/>
    <cellStyle name="60% - Accent6 3" xfId="3100" xr:uid="{4FB3A11E-2285-4B75-839C-285B4643A675}"/>
    <cellStyle name="60% - Accent6 4" xfId="7086" xr:uid="{3AE473A1-5EDE-4EC7-919E-9176AF0F58F1}"/>
    <cellStyle name="60% - Accent6 5" xfId="301" xr:uid="{B1EA6666-A329-4B12-A76C-ABB2955E1C17}"/>
    <cellStyle name="60% - Dekorfärg1 2" xfId="302" xr:uid="{A2734975-3EE8-4CD6-A339-EFC6AC3B7800}"/>
    <cellStyle name="60% - Dekorfärg2 2" xfId="303" xr:uid="{658BD105-579B-4A6B-A8C6-030AAE1AF9C1}"/>
    <cellStyle name="60% - Dekorfärg3 2" xfId="304" xr:uid="{D7922D2B-89DE-498B-83E2-4D33B1BDF92B}"/>
    <cellStyle name="60% - Dekorfärg4 2" xfId="305" xr:uid="{EFED60D7-41DC-494A-B6D5-D46049BA380C}"/>
    <cellStyle name="60% - Dekorfärg5 2" xfId="306" xr:uid="{C824DEBD-54E2-43DA-A09D-AE97529EA628}"/>
    <cellStyle name="60% - Dekorfärg6 2" xfId="307" xr:uid="{C38AE581-C614-4D4A-B400-047097143807}"/>
    <cellStyle name="60% - Énfasis1" xfId="3101" xr:uid="{58340961-CA54-4076-8D07-8847E4F37799}"/>
    <cellStyle name="60% - Énfasis2" xfId="3102" xr:uid="{5301C304-A17B-4C1E-A67B-ACDE9E53E51E}"/>
    <cellStyle name="60% - Énfasis3" xfId="3103" xr:uid="{ACE714BD-07FD-4362-83A4-588467E99EC8}"/>
    <cellStyle name="60% - Énfasis4" xfId="3104" xr:uid="{DE1F9326-6952-4702-932E-913F11DB289F}"/>
    <cellStyle name="60% - Énfasis5" xfId="3105" xr:uid="{D703DCA7-A998-4F68-A145-7E98B2DFAEF7}"/>
    <cellStyle name="60% - Énfasis6" xfId="3106" xr:uid="{45921EC3-A135-4385-9268-11034CD2CEE7}"/>
    <cellStyle name="60% - uthevingsfarge 1" xfId="836" xr:uid="{AF6F1F9B-5E0F-4469-99F2-CF4E8E3FE9F5}"/>
    <cellStyle name="60% - uthevingsfarge 2" xfId="837" xr:uid="{29158611-A725-472D-9940-3FFA00BDA289}"/>
    <cellStyle name="60% - uthevingsfarge 3" xfId="838" xr:uid="{343584E9-DA0B-4AE2-BFC2-1F808D3D7493}"/>
    <cellStyle name="60% - uthevingsfarge 4" xfId="839" xr:uid="{A07B3E88-C6DA-455D-9F05-6AE4AF3C40A9}"/>
    <cellStyle name="60% - uthevingsfarge 5" xfId="840" xr:uid="{DFDAE318-95A7-49A2-9D00-534F9AC2192B}"/>
    <cellStyle name="60% - uthevingsfarge 6" xfId="841" xr:uid="{B974D09B-64DC-409E-BEBA-E2691E2EB63D}"/>
    <cellStyle name="60% - Акцент1" xfId="842" xr:uid="{D2ECF71E-49FB-48B3-A72B-8EFA6D17E220}"/>
    <cellStyle name="60% - Акцент2" xfId="843" xr:uid="{BC4C749C-E151-442E-8661-83A7E7592794}"/>
    <cellStyle name="60% - Акцент3" xfId="844" xr:uid="{BE920D88-B30E-48EE-9111-23903EEA0FC7}"/>
    <cellStyle name="60% - Акцент4" xfId="845" xr:uid="{FCA5ECD0-3483-4745-B1EE-E298B15CDB63}"/>
    <cellStyle name="60% - Акцент5" xfId="846" xr:uid="{C38B09A0-C2C1-4EE2-A4E5-24CE00760849}"/>
    <cellStyle name="60% - Акцент6" xfId="847" xr:uid="{A83C6C9C-3B83-47B5-9B36-349741E68570}"/>
    <cellStyle name="Accent1 2" xfId="3107" xr:uid="{C101F9D0-C16E-49F3-907E-9B21EA5400D7}"/>
    <cellStyle name="Accent1 2 2" xfId="5357" xr:uid="{577EC044-E9F0-4539-883D-6CBCD63EDAAE}"/>
    <cellStyle name="Accent1 3" xfId="3108" xr:uid="{83294F9C-ED9C-4F89-892E-AA7474A0325D}"/>
    <cellStyle name="Accent1 4" xfId="7063" xr:uid="{8E5866D5-285D-40B7-9C15-35A143B908BD}"/>
    <cellStyle name="Accent1 5" xfId="308" xr:uid="{283E7B80-5F4B-4D72-A0FC-C442A93A729B}"/>
    <cellStyle name="Accent2 2" xfId="3109" xr:uid="{37E9943D-292B-45C7-B1AA-176CB749E7AE}"/>
    <cellStyle name="Accent2 2 2" xfId="5358" xr:uid="{7C9EB7AE-73DD-4BFE-BF55-20FBEDB0A314}"/>
    <cellStyle name="Accent2 3" xfId="3110" xr:uid="{84A23F3C-FA23-4B97-B635-04E6E2AA5A91}"/>
    <cellStyle name="Accent2 4" xfId="7067" xr:uid="{47B63EEE-0A3F-4F2B-ADAD-E15B27C305B9}"/>
    <cellStyle name="Accent2 5" xfId="309" xr:uid="{0798F29B-7637-43C2-8ED3-24DDF9786BA4}"/>
    <cellStyle name="Accent3 2" xfId="3111" xr:uid="{A9AB30D0-8FE1-4DEF-82B2-64BA247A2DFF}"/>
    <cellStyle name="Accent3 2 2" xfId="5359" xr:uid="{1BAAA6E1-CC61-4ACF-9968-A35D6EC801C8}"/>
    <cellStyle name="Accent3 3" xfId="3112" xr:uid="{AACE230A-CFB0-4D71-BB71-E47B0AD789BC}"/>
    <cellStyle name="Accent3 4" xfId="7071" xr:uid="{2DD1702B-07FC-47E3-AF7C-74C24D53520A}"/>
    <cellStyle name="Accent3 5" xfId="310" xr:uid="{02BD0242-5D4D-44E6-8854-6076A2239178}"/>
    <cellStyle name="Accent4 2" xfId="3113" xr:uid="{BFDAA676-65DA-48F5-A3E0-AF2860E8461A}"/>
    <cellStyle name="Accent4 2 2" xfId="5360" xr:uid="{EF570BAF-9397-41A3-BF87-E8AC4FD87FC1}"/>
    <cellStyle name="Accent4 3" xfId="3114" xr:uid="{36446B8A-9C75-406D-AF08-633A43E82E4E}"/>
    <cellStyle name="Accent4 4" xfId="7075" xr:uid="{D379B7A0-8730-4B06-8B08-DCC3AC870DA1}"/>
    <cellStyle name="Accent4 5" xfId="311" xr:uid="{BACE8EB0-F6F7-400F-ACD8-A9AC12D1E84F}"/>
    <cellStyle name="Accent5 2" xfId="3115" xr:uid="{CA40D848-396F-4B41-A83C-906E7BACB703}"/>
    <cellStyle name="Accent5 2 2" xfId="5361" xr:uid="{DE4828B1-6874-43BC-8844-639FAEA08609}"/>
    <cellStyle name="Accent5 3" xfId="3116" xr:uid="{852DF527-760D-42A5-8ADD-F22E1837B5C9}"/>
    <cellStyle name="Accent5 4" xfId="7079" xr:uid="{5AE02556-44EF-4BA8-8EAF-852B409B4136}"/>
    <cellStyle name="Accent5 5" xfId="312" xr:uid="{8724807D-9B80-47E4-9B59-6CA0A7EFF6F1}"/>
    <cellStyle name="Accent6 2" xfId="3117" xr:uid="{456D3A0F-3CF7-4BA8-A1E2-E8BB0399F32F}"/>
    <cellStyle name="Accent6 2 2" xfId="5362" xr:uid="{47ED8F4E-CE73-43F3-9E24-3929C6F072C0}"/>
    <cellStyle name="Accent6 3" xfId="3118" xr:uid="{31646822-C65E-46A1-9114-FE238EE57E55}"/>
    <cellStyle name="Accent6 4" xfId="7083" xr:uid="{60A84D8B-ACAA-4C52-96A0-4E521256CB35}"/>
    <cellStyle name="Accent6 5" xfId="313" xr:uid="{7D5DDA68-2CF5-426A-9D83-76B44C4BE65E}"/>
    <cellStyle name="Admin" xfId="314" xr:uid="{03ACD53A-3C4C-4742-AC4D-736CC22F27DB}"/>
    <cellStyle name="Advarselstekst" xfId="848" xr:uid="{67F4C229-0BB4-405F-8822-8A15D36B3FEC}"/>
    <cellStyle name="AFE" xfId="315" xr:uid="{DE4BDEF7-3624-4E13-8BAE-DC3E2330E3E3}"/>
    <cellStyle name="Aksentti1" xfId="5363" xr:uid="{A0AC5A16-9F4B-481B-A504-A406C605A043}"/>
    <cellStyle name="Aksentti1 2" xfId="316" xr:uid="{86C23213-63D0-44B3-90BD-096E216774CC}"/>
    <cellStyle name="Aksentti2" xfId="5364" xr:uid="{CB57DDF6-4389-4A76-B23E-578A07C139ED}"/>
    <cellStyle name="Aksentti2 2" xfId="317" xr:uid="{8A6FD5CF-1B57-4592-8253-0B9FB9BEBDFE}"/>
    <cellStyle name="Aksentti3" xfId="5365" xr:uid="{70D5A95D-5ABD-434E-9D23-F0B98D1BB0E4}"/>
    <cellStyle name="Aksentti3 2" xfId="318" xr:uid="{DF5937D3-78BB-4451-A0D0-93B35BDD311F}"/>
    <cellStyle name="Aksentti4" xfId="5366" xr:uid="{44AB9A16-1FAF-496A-8390-E028023A4755}"/>
    <cellStyle name="Aksentti4 2" xfId="319" xr:uid="{FF29C82E-7D28-4388-8980-595CB6F8FA0B}"/>
    <cellStyle name="Aksentti5" xfId="5367" xr:uid="{4A251E32-840A-42BF-A7EE-9A653418C541}"/>
    <cellStyle name="Aksentti5 2" xfId="320" xr:uid="{F38DA63E-8E1D-4223-B3EF-6431DF4EED53}"/>
    <cellStyle name="Aksentti6" xfId="5368" xr:uid="{C88FEA75-12E8-4E71-8CCB-DFB83A13BE8D}"/>
    <cellStyle name="Aksentti6 2" xfId="321" xr:uid="{A1CD26FA-034B-4A89-9733-254FDE868E32}"/>
    <cellStyle name="Anita" xfId="322" xr:uid="{E2B54E8A-8538-40B9-BE65-42FB12F10968}"/>
    <cellStyle name="Anteckning 2" xfId="323" xr:uid="{BC218359-E8D1-4356-89BA-42CAF4DF4387}"/>
    <cellStyle name="Anteckning 2 2" xfId="324" xr:uid="{43E57F11-F4DB-4317-A053-6FCC16DA97ED}"/>
    <cellStyle name="Anteckning 2 2 2" xfId="7231" xr:uid="{04F69358-DA30-469D-8DE2-8B14DE1BF2A0}"/>
    <cellStyle name="Anteckning 2 2 3" xfId="7381" xr:uid="{F646E015-913D-4B90-A076-9DDAC6D9FE8B}"/>
    <cellStyle name="Anteckning 2 2 4" xfId="7319" xr:uid="{8C2B5B03-7258-4AA2-9E32-2B2DF7F4BE1E}"/>
    <cellStyle name="Anteckning 3" xfId="325" xr:uid="{18D5A24F-CF9D-452F-A1C2-3A0BA50971F4}"/>
    <cellStyle name="Anteckning 4" xfId="326" xr:uid="{DCCDD4DD-4D7D-49E8-A8E5-C782D9E7B6DB}"/>
    <cellStyle name="Anteckning 4 2" xfId="7233" xr:uid="{47887049-5E10-4964-8E8F-B9FB3D0A9FAD}"/>
    <cellStyle name="Anteckning 4 3" xfId="7380" xr:uid="{FC4C8817-DF6A-46B0-8BD8-50A66D32F7F9}"/>
    <cellStyle name="Anteckning 4 4" xfId="7751" xr:uid="{4BABD98A-CFBA-4057-B8B6-91E052DE2060}"/>
    <cellStyle name="Anteckning 5" xfId="327" xr:uid="{1FB059B7-B84D-498B-B190-7732B372EE83}"/>
    <cellStyle name="Anteckning 6" xfId="328" xr:uid="{9515245A-C2CF-49E0-831A-0ABF55C58BC4}"/>
    <cellStyle name="Anteckning 7" xfId="329" xr:uid="{207B9C57-AFAC-4259-8FCC-A57FE63EAC71}"/>
    <cellStyle name="Anteckning 8" xfId="330" xr:uid="{A8038875-C2C7-417D-8FAF-B240E228C59F}"/>
    <cellStyle name="Bad 2" xfId="3119" xr:uid="{7C6AF086-2790-4ADF-AF4A-323B8D873365}"/>
    <cellStyle name="Bad 2 2" xfId="5369" xr:uid="{88DB37FA-D19C-48A7-858B-DFB670C83599}"/>
    <cellStyle name="Bad 3" xfId="3120" xr:uid="{6CD043DB-EA6A-4CC2-BB42-6E521F3BE6AA}"/>
    <cellStyle name="Bad 4" xfId="7055" xr:uid="{A22268AD-E16A-4654-B0B4-1B77ACBE1029}"/>
    <cellStyle name="Bad 5" xfId="331" xr:uid="{F2758085-DE55-4A47-805B-4329E9DA503D}"/>
    <cellStyle name="Bemærk!" xfId="849" xr:uid="{2A080FBE-46CB-4B42-9514-C44D51418D59}"/>
    <cellStyle name="Bemærk! 2" xfId="850" xr:uid="{A701667B-46A8-4B99-9812-9366B3572E07}"/>
    <cellStyle name="Bemærk! 2 2" xfId="4382" xr:uid="{5326AC31-8B08-4592-B77E-9586A1E17438}"/>
    <cellStyle name="Bemærk! 2 2 2" xfId="10933" xr:uid="{35688B25-D962-4336-896D-CE3D3FB778A4}"/>
    <cellStyle name="Bemærk! 2 2 3" xfId="16538" xr:uid="{8F3606B8-6DD9-4550-BEE8-0B4CDAC54531}"/>
    <cellStyle name="Bemærk! 2 2 4" xfId="22014" xr:uid="{8047FD6B-4DA9-4898-99DC-45C46CA3377F}"/>
    <cellStyle name="Bemærk! 2 3" xfId="7521" xr:uid="{315C1FFF-CCE9-45EC-A2E9-B8ED22FF5806}"/>
    <cellStyle name="Bemærk! 2 4" xfId="1079" xr:uid="{8BDCDF3C-22D7-4B3E-A1B5-0B5D3F9FEC8D}"/>
    <cellStyle name="Bemærk! 2 5" xfId="15336" xr:uid="{E04139CE-EC81-49F2-AEB2-221C8F6FD2DA}"/>
    <cellStyle name="Bemærk! 3" xfId="851" xr:uid="{BA70D397-5629-4801-835A-1B2E68D1E4E3}"/>
    <cellStyle name="Bemærk! 3 2" xfId="4383" xr:uid="{5ED5913B-E705-42A2-8D08-0447B18E6E28}"/>
    <cellStyle name="Bemærk! 3 2 2" xfId="10934" xr:uid="{0A494072-865D-4934-83AF-6FD9E53F24C5}"/>
    <cellStyle name="Bemærk! 3 2 3" xfId="16539" xr:uid="{0F1FFD2A-7039-48F8-82EC-D33FB6DC9FCE}"/>
    <cellStyle name="Bemærk! 3 2 4" xfId="22015" xr:uid="{63E47DC7-6416-4E62-8358-8A2CF17BE038}"/>
    <cellStyle name="Bemærk! 3 3" xfId="7522" xr:uid="{EFA85066-E0CA-4D3E-9440-BE4C344DE9CF}"/>
    <cellStyle name="Bemærk! 3 4" xfId="757" xr:uid="{893DEF7E-05DC-41D4-A0C9-2B0C194F2398}"/>
    <cellStyle name="Bemærk! 3 5" xfId="15335" xr:uid="{7FA638C8-C530-456D-84F8-A03B508C7A9F}"/>
    <cellStyle name="Bemærk! 4" xfId="4381" xr:uid="{109399FB-BA93-44FA-AFBB-C8A92AAB775D}"/>
    <cellStyle name="Bemærk! 4 2" xfId="10932" xr:uid="{9863B1CE-5EF2-4BA3-B3B4-8381A8CC9362}"/>
    <cellStyle name="Bemærk! 4 3" xfId="16537" xr:uid="{1631596D-091A-4DB1-AA45-67829AF64898}"/>
    <cellStyle name="Bemærk! 4 4" xfId="22013" xr:uid="{9912546A-9A38-4D07-B1C3-5DE021A81056}"/>
    <cellStyle name="Bemærk! 5" xfId="7520" xr:uid="{D2AB1FDE-E893-4FC0-9CE5-AE10649B1625}"/>
    <cellStyle name="Bemærk! 6" xfId="7245" xr:uid="{8C199D82-E771-4D45-9594-E20E58727343}"/>
    <cellStyle name="Bemærk! 7" xfId="15337" xr:uid="{E8DB24BD-12B3-4CC9-A3CB-7ECF525002C7}"/>
    <cellStyle name="Beregning" xfId="852" xr:uid="{977BE3EC-3D47-4A76-83E0-EC7C494AD814}"/>
    <cellStyle name="Beregning 10" xfId="11898" xr:uid="{308CEDB8-C383-41E1-B0EC-04CE745952AC}"/>
    <cellStyle name="Beregning 11" xfId="13562" xr:uid="{E1920F4F-FA00-4020-8EAA-C5FDF2556EAF}"/>
    <cellStyle name="Beregning 2" xfId="853" xr:uid="{63A821FF-9023-49FC-87C6-D771B73B22F4}"/>
    <cellStyle name="Beregning 2 10" xfId="7356" xr:uid="{310CA424-C011-47A9-882F-F652ADA8BA75}"/>
    <cellStyle name="Beregning 2 2" xfId="854" xr:uid="{3A5766D2-227C-431A-97C0-7552FF94E110}"/>
    <cellStyle name="Beregning 2 2 2" xfId="855" xr:uid="{756E6373-B923-4ED6-AAD9-6D4C4DA82D79}"/>
    <cellStyle name="Beregning 2 2 2 2" xfId="4387" xr:uid="{FBFB1655-8B70-40FC-B249-F6BD326D68B3}"/>
    <cellStyle name="Beregning 2 2 2 2 2" xfId="10938" xr:uid="{D51A8E59-06B9-4DEE-B404-52575ABD407D}"/>
    <cellStyle name="Beregning 2 2 2 2 3" xfId="16543" xr:uid="{E0E4ABDF-43A6-430C-A1C2-29C1EA575798}"/>
    <cellStyle name="Beregning 2 2 2 2 4" xfId="22019" xr:uid="{9B570D4A-548A-43A1-84EE-41C86E09D210}"/>
    <cellStyle name="Beregning 2 2 2 3" xfId="5480" xr:uid="{195E5DB9-1E9F-4975-B136-F7007F6CD2E3}"/>
    <cellStyle name="Beregning 2 2 2 3 2" xfId="11963" xr:uid="{0DFECBD3-B1C2-4E1F-A148-20C2FEED2BD7}"/>
    <cellStyle name="Beregning 2 2 2 3 3" xfId="17529" xr:uid="{0E21B26B-3E12-4A08-A4BA-B8B506884537}"/>
    <cellStyle name="Beregning 2 2 2 3 4" xfId="22970" xr:uid="{337320F6-6C61-4DA0-8C16-B6BCEBBB7370}"/>
    <cellStyle name="Beregning 2 2 2 4" xfId="7526" xr:uid="{74721A1D-4CDE-4645-B187-8AD82BD331AC}"/>
    <cellStyle name="Beregning 2 2 2 5" xfId="1081" xr:uid="{EBEB6761-3A53-4DBF-96A2-C8E17BB3715A}"/>
    <cellStyle name="Beregning 2 2 2 6" xfId="7358" xr:uid="{CC53BF97-9A8F-4884-A846-910642E6FADC}"/>
    <cellStyle name="Beregning 2 2 3" xfId="856" xr:uid="{C9437C6B-E2B5-4606-8C5A-246A1DD54DF1}"/>
    <cellStyle name="Beregning 2 2 3 2" xfId="4388" xr:uid="{937C2198-0F19-40A4-AD42-6B38D9D29EA6}"/>
    <cellStyle name="Beregning 2 2 3 2 2" xfId="10939" xr:uid="{AE8ED46B-129A-4828-8F68-85D4BA8888F7}"/>
    <cellStyle name="Beregning 2 2 3 2 3" xfId="16544" xr:uid="{2793A02A-1095-4A7D-8715-A13D8CEDE420}"/>
    <cellStyle name="Beregning 2 2 3 2 4" xfId="22020" xr:uid="{1A3E38C2-FF4A-42DA-B885-426D758A2F99}"/>
    <cellStyle name="Beregning 2 2 3 3" xfId="5481" xr:uid="{7E8987DF-0AF5-452F-ABF8-1F725C26969C}"/>
    <cellStyle name="Beregning 2 2 3 3 2" xfId="11964" xr:uid="{3A4AD4B7-C993-4DC8-853F-7ACCF7B3CBD6}"/>
    <cellStyle name="Beregning 2 2 3 3 3" xfId="17530" xr:uid="{9E27F9BE-B845-4E4F-9305-D718DF599887}"/>
    <cellStyle name="Beregning 2 2 3 3 4" xfId="22971" xr:uid="{CCC62ED9-4A3F-4B53-BA9F-A07668C029A5}"/>
    <cellStyle name="Beregning 2 2 3 4" xfId="7527" xr:uid="{07B17D30-498B-4A77-AB3C-EB140FAB03C2}"/>
    <cellStyle name="Beregning 2 2 3 5" xfId="459" xr:uid="{46D6AB86-3C4B-474D-A165-8CECB01CB8FC}"/>
    <cellStyle name="Beregning 2 2 3 6" xfId="7359" xr:uid="{CBDA5707-1B54-452F-B980-E5A13EF198D8}"/>
    <cellStyle name="Beregning 2 2 4" xfId="4386" xr:uid="{A45E7F36-BA60-4078-85CF-430A8C222F44}"/>
    <cellStyle name="Beregning 2 2 4 2" xfId="10937" xr:uid="{3F2957C0-0668-44E0-8B21-1D5935E09992}"/>
    <cellStyle name="Beregning 2 2 4 3" xfId="16542" xr:uid="{57A71365-97A7-4695-BF11-5257B4AA9CD7}"/>
    <cellStyle name="Beregning 2 2 4 4" xfId="22018" xr:uid="{21523D21-A1BF-46CB-9CFA-5E48D8338554}"/>
    <cellStyle name="Beregning 2 2 5" xfId="5479" xr:uid="{AAEB696D-DE3B-4D7F-9260-A93E3474CE51}"/>
    <cellStyle name="Beregning 2 2 5 2" xfId="11962" xr:uid="{9C872C1E-D092-47C0-9E93-CF892B25C85C}"/>
    <cellStyle name="Beregning 2 2 5 3" xfId="17528" xr:uid="{24CD162E-E770-43AA-BC59-271AFAB654DF}"/>
    <cellStyle name="Beregning 2 2 5 4" xfId="22969" xr:uid="{A2867424-FB9C-4623-9833-17CDF1E5693C}"/>
    <cellStyle name="Beregning 2 2 6" xfId="7525" xr:uid="{57F374AE-492E-4EF7-9486-892B3B4D35C1}"/>
    <cellStyle name="Beregning 2 2 7" xfId="7541" xr:uid="{735C48F7-CF32-44B4-ADDE-251260F1DFD3}"/>
    <cellStyle name="Beregning 2 2 8" xfId="7357" xr:uid="{CC7BC216-07C2-4F44-A6C7-19C154C8DF8B}"/>
    <cellStyle name="Beregning 2 3" xfId="857" xr:uid="{C7F97646-50C8-4AC3-A8C8-571DEAFC4572}"/>
    <cellStyle name="Beregning 2 3 2" xfId="858" xr:uid="{CB2EDCE3-EE2B-46BA-B132-BB488487E769}"/>
    <cellStyle name="Beregning 2 3 2 2" xfId="4390" xr:uid="{EE9A8059-514D-4508-8D59-3FB4B4440F71}"/>
    <cellStyle name="Beregning 2 3 2 2 2" xfId="10941" xr:uid="{CEF7FCDF-5FC7-428A-95AB-34469D551E08}"/>
    <cellStyle name="Beregning 2 3 2 2 3" xfId="16546" xr:uid="{C21BBCEF-1C87-473A-877B-C9032CDB3ADE}"/>
    <cellStyle name="Beregning 2 3 2 2 4" xfId="22022" xr:uid="{5BA365EA-F462-4664-87C2-81C9C6ACE6D9}"/>
    <cellStyle name="Beregning 2 3 2 3" xfId="5483" xr:uid="{17E367DF-3F11-49D3-AD77-E09A37C178C8}"/>
    <cellStyle name="Beregning 2 3 2 3 2" xfId="11966" xr:uid="{B15C112F-C8D3-42A6-B698-46146D9883EB}"/>
    <cellStyle name="Beregning 2 3 2 3 3" xfId="17532" xr:uid="{2710492A-FBF7-4794-B7AC-CC67F3B269BF}"/>
    <cellStyle name="Beregning 2 3 2 3 4" xfId="22973" xr:uid="{65C0D088-9789-444E-8F4B-947F4ADA8F03}"/>
    <cellStyle name="Beregning 2 3 2 4" xfId="7529" xr:uid="{2665425A-E73B-4834-91A4-9B1CB4E79016}"/>
    <cellStyle name="Beregning 2 3 2 5" xfId="13564" xr:uid="{E02DB9DC-292B-4FA1-A088-D5B38ABCD268}"/>
    <cellStyle name="Beregning 2 3 2 6" xfId="7361" xr:uid="{C859E15C-38EE-41B8-BE61-547AB2CBA4B6}"/>
    <cellStyle name="Beregning 2 3 3" xfId="859" xr:uid="{841AEB06-2FA8-4EB0-94B1-259E7E997F5E}"/>
    <cellStyle name="Beregning 2 3 3 2" xfId="4391" xr:uid="{7F206D11-0D59-44F6-BBE2-48AB1108B8ED}"/>
    <cellStyle name="Beregning 2 3 3 2 2" xfId="10942" xr:uid="{3CC02DF4-D15B-4519-97DF-580654D31270}"/>
    <cellStyle name="Beregning 2 3 3 2 3" xfId="16547" xr:uid="{3AABE5BE-6798-4B91-866B-375D1D761DF8}"/>
    <cellStyle name="Beregning 2 3 3 2 4" xfId="22023" xr:uid="{E8FC5EFC-94F8-45C9-920A-D93541F9DAA3}"/>
    <cellStyle name="Beregning 2 3 3 3" xfId="5484" xr:uid="{822BB924-6C6D-4F7B-B681-27603B4AF313}"/>
    <cellStyle name="Beregning 2 3 3 3 2" xfId="11967" xr:uid="{6060CA07-74E1-44C0-A145-79E673C80439}"/>
    <cellStyle name="Beregning 2 3 3 3 3" xfId="17533" xr:uid="{8FDACAE7-5E33-4196-812A-8D5BDC829060}"/>
    <cellStyle name="Beregning 2 3 3 3 4" xfId="22974" xr:uid="{852FDCFA-540D-4ECE-BAE1-A2901D4402A6}"/>
    <cellStyle name="Beregning 2 3 3 4" xfId="7530" xr:uid="{A1BB7FF9-C6C8-483D-8B4C-14D4DB69C3B5}"/>
    <cellStyle name="Beregning 2 3 3 5" xfId="13536" xr:uid="{9C96BCBE-F1F4-4A3E-96B6-10E842E03912}"/>
    <cellStyle name="Beregning 2 3 3 6" xfId="7362" xr:uid="{F53E6C49-A703-41A4-8F1B-CDC1F5A694C4}"/>
    <cellStyle name="Beregning 2 3 4" xfId="4389" xr:uid="{E8285FE2-F76B-45C4-85E0-D998A8013360}"/>
    <cellStyle name="Beregning 2 3 4 2" xfId="10940" xr:uid="{C030A277-2A55-467A-AA7A-F468C8BAD9D7}"/>
    <cellStyle name="Beregning 2 3 4 3" xfId="16545" xr:uid="{BD2E7300-CA50-417F-AB97-C31F2DB141F3}"/>
    <cellStyle name="Beregning 2 3 4 4" xfId="22021" xr:uid="{69522A11-7462-42DC-BCD6-6392C6579EF3}"/>
    <cellStyle name="Beregning 2 3 5" xfId="5482" xr:uid="{5B9C82BC-3153-4B4E-B224-058AF171A2CB}"/>
    <cellStyle name="Beregning 2 3 5 2" xfId="11965" xr:uid="{290BF8A1-A363-4FDF-87A5-7FB6999E931A}"/>
    <cellStyle name="Beregning 2 3 5 3" xfId="17531" xr:uid="{4BE37621-5C7C-4DC7-AB54-DDEAF85185D8}"/>
    <cellStyle name="Beregning 2 3 5 4" xfId="22972" xr:uid="{21DCBB2A-86DB-4E42-854C-E81727F7A8B2}"/>
    <cellStyle name="Beregning 2 3 6" xfId="7528" xr:uid="{935E2E94-8477-4301-AE26-D2564BA3FDDB}"/>
    <cellStyle name="Beregning 2 3 7" xfId="7244" xr:uid="{F394AF8F-0FE8-495B-8C6F-019DA629D8E7}"/>
    <cellStyle name="Beregning 2 3 8" xfId="7360" xr:uid="{B2A3DE61-320C-4526-BF08-9D38310B14F6}"/>
    <cellStyle name="Beregning 2 4" xfId="860" xr:uid="{4CCE5743-85E3-4582-A3CE-F2F8572D726E}"/>
    <cellStyle name="Beregning 2 4 2" xfId="4392" xr:uid="{CD6E01BC-D360-4A9D-9547-269A3EC6350A}"/>
    <cellStyle name="Beregning 2 4 2 2" xfId="10943" xr:uid="{B7752277-D341-47FE-9126-D3C429916830}"/>
    <cellStyle name="Beregning 2 4 2 3" xfId="16548" xr:uid="{1953E796-B280-4A8A-8BA2-1DA2B23B8ADC}"/>
    <cellStyle name="Beregning 2 4 2 4" xfId="22024" xr:uid="{498754DA-6904-4251-9C86-E6E887EDFE1D}"/>
    <cellStyle name="Beregning 2 4 3" xfId="5485" xr:uid="{BE93FD03-58E0-4FC5-92E0-126D7D4A125A}"/>
    <cellStyle name="Beregning 2 4 3 2" xfId="11968" xr:uid="{8B2120D3-5B26-485B-BE87-4F9A263FB691}"/>
    <cellStyle name="Beregning 2 4 3 3" xfId="17534" xr:uid="{5F5C45D2-105E-4ADA-9CE2-99595D22E8C8}"/>
    <cellStyle name="Beregning 2 4 3 4" xfId="22975" xr:uid="{D4795530-F7E3-4F43-B853-8DED55A4D959}"/>
    <cellStyle name="Beregning 2 4 4" xfId="7531" xr:uid="{821C6D32-CC3D-4BE9-9022-F85CA6E27938}"/>
    <cellStyle name="Beregning 2 4 5" xfId="9696" xr:uid="{0C297DAC-D77E-4AB8-A43D-FB4D9C84DD89}"/>
    <cellStyle name="Beregning 2 4 6" xfId="7363" xr:uid="{B7F7D50D-BC98-40A7-B78C-D36920A9BC3A}"/>
    <cellStyle name="Beregning 2 5" xfId="861" xr:uid="{22B71B49-A90C-46CE-B94F-D3EF2D97386E}"/>
    <cellStyle name="Beregning 2 5 2" xfId="4393" xr:uid="{142CCE48-AB34-4405-B418-51E4A755466C}"/>
    <cellStyle name="Beregning 2 5 2 2" xfId="10944" xr:uid="{08ACCB24-50B1-4663-A051-4025AAD2A096}"/>
    <cellStyle name="Beregning 2 5 2 3" xfId="16549" xr:uid="{D6047F46-8B9E-480F-BAA8-47D1275506D0}"/>
    <cellStyle name="Beregning 2 5 2 4" xfId="22025" xr:uid="{3A6E2E85-6DA9-4D74-9DC5-1948BDC85898}"/>
    <cellStyle name="Beregning 2 5 3" xfId="5486" xr:uid="{1EC1DDDF-FA70-43D6-842F-7E28292A0B96}"/>
    <cellStyle name="Beregning 2 5 3 2" xfId="11969" xr:uid="{3EAE1EE6-4E34-4054-8901-A1F7FA57A002}"/>
    <cellStyle name="Beregning 2 5 3 3" xfId="17535" xr:uid="{719F3670-3B79-4E92-93BB-F929673E7CA3}"/>
    <cellStyle name="Beregning 2 5 3 4" xfId="22976" xr:uid="{77B0F3B6-187B-4C1C-9DD7-4035F2FD0FBA}"/>
    <cellStyle name="Beregning 2 5 4" xfId="7532" xr:uid="{1EED3B73-099D-4C83-AE20-05EE9D594B8B}"/>
    <cellStyle name="Beregning 2 5 5" xfId="11897" xr:uid="{29E12417-621D-42C9-B0D5-08920F573EA2}"/>
    <cellStyle name="Beregning 2 5 6" xfId="7364" xr:uid="{2B291161-F85C-46FD-A8EE-158BB998E02B}"/>
    <cellStyle name="Beregning 2 6" xfId="4385" xr:uid="{CAB499C2-0F3E-40FB-81D8-1FAB826591B9}"/>
    <cellStyle name="Beregning 2 6 2" xfId="10936" xr:uid="{B1A17A05-FCAD-48A3-B9A8-3E883D7BFD90}"/>
    <cellStyle name="Beregning 2 6 3" xfId="16541" xr:uid="{4B2F44FF-E206-4C73-9112-4AEAE1D2E662}"/>
    <cellStyle name="Beregning 2 6 4" xfId="22017" xr:uid="{761D0274-0A82-4535-A9D8-116F6B65DE46}"/>
    <cellStyle name="Beregning 2 7" xfId="5478" xr:uid="{44CF8BC9-E1BB-4025-8A92-592BDC0661F5}"/>
    <cellStyle name="Beregning 2 7 2" xfId="11961" xr:uid="{2E9F6176-29C8-407B-91BF-E8BE9208D8B7}"/>
    <cellStyle name="Beregning 2 7 3" xfId="17527" xr:uid="{6832D6FE-BFC1-4459-B28D-9B10F26A46AC}"/>
    <cellStyle name="Beregning 2 7 4" xfId="22968" xr:uid="{1AB332F7-43E1-441B-AA2B-E3AE8876B49C}"/>
    <cellStyle name="Beregning 2 8" xfId="7524" xr:uid="{F846334A-1AF7-4B4C-B147-921CF2400728}"/>
    <cellStyle name="Beregning 2 9" xfId="10918" xr:uid="{301E55A5-7A86-4359-87C6-C0FFB0F226AD}"/>
    <cellStyle name="Beregning 3" xfId="862" xr:uid="{B186E740-3049-4FF3-8BF3-0D5A765DF8ED}"/>
    <cellStyle name="Beregning 3 2" xfId="863" xr:uid="{29DC3E72-068F-4350-B99F-3A6BCB030F2C}"/>
    <cellStyle name="Beregning 3 2 2" xfId="4395" xr:uid="{D551CA93-F78B-4044-8793-726F09C9BC1C}"/>
    <cellStyle name="Beregning 3 2 2 2" xfId="10946" xr:uid="{A4A294FD-936A-4AC8-91B5-077911BB7D7B}"/>
    <cellStyle name="Beregning 3 2 2 3" xfId="16551" xr:uid="{EA01D4DE-3610-4E51-A424-F923D1C0D1B8}"/>
    <cellStyle name="Beregning 3 2 2 4" xfId="22027" xr:uid="{0BA8BFD7-274C-4055-AE1E-48CC0D3AC135}"/>
    <cellStyle name="Beregning 3 2 3" xfId="5488" xr:uid="{4DA60BD5-775C-4878-A888-FA8982042693}"/>
    <cellStyle name="Beregning 3 2 3 2" xfId="11971" xr:uid="{EDD1C939-E807-4D12-9E74-E284B179ABBB}"/>
    <cellStyle name="Beregning 3 2 3 3" xfId="17537" xr:uid="{2FE6C217-FD35-49D4-ADE3-6084B35F535D}"/>
    <cellStyle name="Beregning 3 2 3 4" xfId="22978" xr:uid="{4270258A-19AC-4C29-881C-D0744BC6C05E}"/>
    <cellStyle name="Beregning 3 2 4" xfId="7534" xr:uid="{2305AE3A-4939-452C-833E-46DA8E859D5B}"/>
    <cellStyle name="Beregning 3 2 5" xfId="7243" xr:uid="{36A4F51B-5127-4452-9138-F06223D90956}"/>
    <cellStyle name="Beregning 3 2 6" xfId="7366" xr:uid="{FB2E0B39-B9C2-4AD5-9C00-3020E987EB62}"/>
    <cellStyle name="Beregning 3 3" xfId="864" xr:uid="{88288EC9-9E0B-44D1-B805-F1A13F18EBD1}"/>
    <cellStyle name="Beregning 3 3 2" xfId="4396" xr:uid="{49E2DB75-BC38-449D-BECB-A85BBBAD21D3}"/>
    <cellStyle name="Beregning 3 3 2 2" xfId="10947" xr:uid="{CD085607-C1AC-4E50-82C8-3569BEE97824}"/>
    <cellStyle name="Beregning 3 3 2 3" xfId="16552" xr:uid="{41D631C9-234E-479E-9D50-967D92544538}"/>
    <cellStyle name="Beregning 3 3 2 4" xfId="22028" xr:uid="{C0382ABD-1B3D-453F-9464-F31FA9913A6E}"/>
    <cellStyle name="Beregning 3 3 3" xfId="5489" xr:uid="{DAA45CF8-8613-42BC-BB47-F9F44AF132E2}"/>
    <cellStyle name="Beregning 3 3 3 2" xfId="11972" xr:uid="{75C3FCAF-BE2E-428C-84A5-4F22AEFB633F}"/>
    <cellStyle name="Beregning 3 3 3 3" xfId="17538" xr:uid="{BA721B0D-E2C8-4475-8940-EB2B5CE0376C}"/>
    <cellStyle name="Beregning 3 3 3 4" xfId="22979" xr:uid="{6FD2DBC1-2B42-4C5B-BD0B-2ACAA60EC153}"/>
    <cellStyle name="Beregning 3 3 4" xfId="7535" xr:uid="{053BC7AA-E12D-4C36-B825-2693885195D0}"/>
    <cellStyle name="Beregning 3 3 5" xfId="9694" xr:uid="{B3ABCDCC-82FB-4BA5-BCAA-0D423C9FCC39}"/>
    <cellStyle name="Beregning 3 3 6" xfId="7367" xr:uid="{EC37636E-E75D-497B-8B8C-09B8A4A11436}"/>
    <cellStyle name="Beregning 3 4" xfId="4394" xr:uid="{A85CC69F-F99D-4E08-8E45-38646ABA256B}"/>
    <cellStyle name="Beregning 3 4 2" xfId="10945" xr:uid="{B5840DB4-C06B-4874-9213-6388D013E3F7}"/>
    <cellStyle name="Beregning 3 4 3" xfId="16550" xr:uid="{AC7BB2E8-60BC-446B-9522-AF7BABBB0F45}"/>
    <cellStyle name="Beregning 3 4 4" xfId="22026" xr:uid="{4D04D74F-6275-4A4C-926E-1D3FF30E6116}"/>
    <cellStyle name="Beregning 3 5" xfId="5487" xr:uid="{1301E128-FE37-4CAD-88E8-92653AD82F36}"/>
    <cellStyle name="Beregning 3 5 2" xfId="11970" xr:uid="{0AA906D0-D2C5-4195-8D19-030A04C284A0}"/>
    <cellStyle name="Beregning 3 5 3" xfId="17536" xr:uid="{4AD847F0-4D78-4DFA-98A4-63ED75CDE064}"/>
    <cellStyle name="Beregning 3 5 4" xfId="22977" xr:uid="{28240C17-7EAB-4B32-8B24-B566E5C07DC7}"/>
    <cellStyle name="Beregning 3 6" xfId="7533" xr:uid="{F6100359-E3B0-4082-8506-81474ED14EFF}"/>
    <cellStyle name="Beregning 3 7" xfId="9695" xr:uid="{CB17BDF2-DD2A-445E-AA2C-3865E09D8A29}"/>
    <cellStyle name="Beregning 3 8" xfId="7365" xr:uid="{86E0F980-3463-4487-94C4-BB44D06D1C06}"/>
    <cellStyle name="Beregning 4" xfId="865" xr:uid="{13BEFC68-C647-4536-BDA7-DA524E43498C}"/>
    <cellStyle name="Beregning 4 2" xfId="866" xr:uid="{877D8882-1EC4-4DBB-B520-B77AC87DD0D0}"/>
    <cellStyle name="Beregning 4 2 2" xfId="4398" xr:uid="{BDA64CEE-9423-419C-AEF5-B6E1A151BD7E}"/>
    <cellStyle name="Beregning 4 2 2 2" xfId="10949" xr:uid="{A6BE1CEA-26E3-42C3-8169-4F2B3F9A3F1B}"/>
    <cellStyle name="Beregning 4 2 2 3" xfId="16554" xr:uid="{C27CC5E1-3536-4168-AFBC-377C85044383}"/>
    <cellStyle name="Beregning 4 2 2 4" xfId="22030" xr:uid="{80E8F53C-E637-4BD8-97B2-75444E5D3B68}"/>
    <cellStyle name="Beregning 4 2 3" xfId="5491" xr:uid="{5CB5683B-4FC0-42C1-A6AC-AEDCC585706B}"/>
    <cellStyle name="Beregning 4 2 3 2" xfId="11974" xr:uid="{97BB91CA-11A0-4924-90FB-89D85D5D2D9F}"/>
    <cellStyle name="Beregning 4 2 3 3" xfId="17540" xr:uid="{E12B6A32-B167-4114-89B2-D513234020C2}"/>
    <cellStyle name="Beregning 4 2 3 4" xfId="22981" xr:uid="{404368C8-6CA4-4C99-A09C-2322827EF107}"/>
    <cellStyle name="Beregning 4 2 4" xfId="7537" xr:uid="{795B856E-F8AF-4C93-BE83-4097BABC423E}"/>
    <cellStyle name="Beregning 4 2 5" xfId="13563" xr:uid="{58690544-AF97-4997-A4EE-6F3F3A733791}"/>
    <cellStyle name="Beregning 4 2 6" xfId="7368" xr:uid="{144AD3CB-80F1-4709-9FE0-54E043BE3D35}"/>
    <cellStyle name="Beregning 4 3" xfId="867" xr:uid="{9E2C3CC3-B7D4-4F82-B568-720788F7DBB3}"/>
    <cellStyle name="Beregning 4 3 2" xfId="4399" xr:uid="{0BD03519-C7E1-4C00-A2ED-893003384861}"/>
    <cellStyle name="Beregning 4 3 2 2" xfId="10950" xr:uid="{9C0E0A00-93C5-46C7-9DA5-CA964BD39B4D}"/>
    <cellStyle name="Beregning 4 3 2 3" xfId="16555" xr:uid="{9CA4210F-9E11-41F3-98D7-C56EED015476}"/>
    <cellStyle name="Beregning 4 3 2 4" xfId="22031" xr:uid="{93966D3A-3496-4ACE-9B4E-E9050F2F0150}"/>
    <cellStyle name="Beregning 4 3 3" xfId="5492" xr:uid="{68FD1DE4-C388-407D-803E-DC75CA7A9105}"/>
    <cellStyle name="Beregning 4 3 3 2" xfId="11975" xr:uid="{3B51144C-C5F6-4E96-9C89-B68EA7B89169}"/>
    <cellStyle name="Beregning 4 3 3 3" xfId="17541" xr:uid="{F0BEF9F7-28FE-4D1C-B577-6A426B2FF54E}"/>
    <cellStyle name="Beregning 4 3 3 4" xfId="22982" xr:uid="{EC71E7D8-6239-4F45-A6F6-1F75F7935596}"/>
    <cellStyle name="Beregning 4 3 4" xfId="7538" xr:uid="{E3CD6DBB-537E-461C-9706-A26E8643B46A}"/>
    <cellStyle name="Beregning 4 3 5" xfId="13535" xr:uid="{FFDA306D-761B-4AE0-9AAA-7D68141C018E}"/>
    <cellStyle name="Beregning 4 3 6" xfId="7369" xr:uid="{CC319693-BB7D-4AC3-8623-D04DA4414264}"/>
    <cellStyle name="Beregning 4 4" xfId="4397" xr:uid="{A3A68AB2-35A7-4566-A543-3B9D68127C65}"/>
    <cellStyle name="Beregning 4 4 2" xfId="10948" xr:uid="{F761FEFB-258F-4D5D-BB84-E7497259B744}"/>
    <cellStyle name="Beregning 4 4 3" xfId="16553" xr:uid="{678C8790-1AB7-4715-A3BB-BE0CFEDCFAEB}"/>
    <cellStyle name="Beregning 4 4 4" xfId="22029" xr:uid="{74FDCC93-E20B-411E-8306-0FB15BA9C31E}"/>
    <cellStyle name="Beregning 4 5" xfId="5490" xr:uid="{6CB1F591-3797-40FF-8833-40D8D1DCA065}"/>
    <cellStyle name="Beregning 4 5 2" xfId="11973" xr:uid="{01A92063-0F86-4AA2-967E-00577CC40CF0}"/>
    <cellStyle name="Beregning 4 5 3" xfId="17539" xr:uid="{D6F50D3E-6F78-4266-A0E6-C395D2F5F1B4}"/>
    <cellStyle name="Beregning 4 5 4" xfId="22980" xr:uid="{8A99FE3B-91EA-4D6B-920D-E69183A37941}"/>
    <cellStyle name="Beregning 4 6" xfId="7536" xr:uid="{E29812CD-AE7C-40E0-9417-37FED0F258EF}"/>
    <cellStyle name="Beregning 4 7" xfId="9693" xr:uid="{4A307FAD-2FDA-4F9E-8CF5-9B4B4C99B6FB}"/>
    <cellStyle name="Beregning 4 8" xfId="7238" xr:uid="{57A941D3-4217-4D4A-BDA2-54F05626EDA4}"/>
    <cellStyle name="Beregning 5" xfId="868" xr:uid="{4D0EE313-36C5-4BAD-A16E-44FF7B16AB29}"/>
    <cellStyle name="Beregning 5 2" xfId="4400" xr:uid="{AF7A259E-A562-4025-AF6B-6A1EA818FEED}"/>
    <cellStyle name="Beregning 5 2 2" xfId="10951" xr:uid="{C2656777-8242-4393-A864-AC8A5DB958CA}"/>
    <cellStyle name="Beregning 5 2 3" xfId="16556" xr:uid="{957027EC-CE06-4374-A586-EAD937068EB4}"/>
    <cellStyle name="Beregning 5 2 4" xfId="22032" xr:uid="{80737950-045F-4EF9-8B96-DB260EAD58BE}"/>
    <cellStyle name="Beregning 5 3" xfId="5493" xr:uid="{0A5D119B-F729-4C69-B16F-675F25C08D72}"/>
    <cellStyle name="Beregning 5 3 2" xfId="11976" xr:uid="{5DD3D563-ED62-4F03-A68E-576999D53513}"/>
    <cellStyle name="Beregning 5 3 3" xfId="17542" xr:uid="{58CAE02C-04C1-4B3A-86D2-26DB66AF190F}"/>
    <cellStyle name="Beregning 5 3 4" xfId="22983" xr:uid="{C4C3FCF6-820C-4F9C-A48D-B614BFDC8B23}"/>
    <cellStyle name="Beregning 5 4" xfId="7539" xr:uid="{EFB6A775-0885-48C3-998A-E18148720EB3}"/>
    <cellStyle name="Beregning 5 5" xfId="7242" xr:uid="{610DF3CA-1693-42F3-ABC7-0EE06425971D}"/>
    <cellStyle name="Beregning 5 6" xfId="7239" xr:uid="{32009CD4-BF7E-4723-9E9F-3B497606603E}"/>
    <cellStyle name="Beregning 6" xfId="869" xr:uid="{17F3510E-629D-455E-8B1F-F43DFF50C5CE}"/>
    <cellStyle name="Beregning 6 2" xfId="4401" xr:uid="{4A1938D3-7D9B-420A-998B-DD9D2D022D8D}"/>
    <cellStyle name="Beregning 6 2 2" xfId="10952" xr:uid="{030B600D-96E5-4932-BB08-56D89169327E}"/>
    <cellStyle name="Beregning 6 2 3" xfId="16557" xr:uid="{56DF9EC8-6D05-4A6B-8A9D-089D831D0612}"/>
    <cellStyle name="Beregning 6 2 4" xfId="22033" xr:uid="{4545B44C-6A16-4678-B447-85BD631F5E10}"/>
    <cellStyle name="Beregning 6 3" xfId="5494" xr:uid="{38016251-C33B-4BB4-973A-1ACB3A97663D}"/>
    <cellStyle name="Beregning 6 3 2" xfId="11977" xr:uid="{38BA1F03-8B6A-48D0-B8A3-393C417A69E6}"/>
    <cellStyle name="Beregning 6 3 3" xfId="17543" xr:uid="{655DE5BC-8D2A-47E6-9664-8FBD0F92BAF0}"/>
    <cellStyle name="Beregning 6 3 4" xfId="22984" xr:uid="{843E0B7E-EF23-4949-B965-D71ECCD14081}"/>
    <cellStyle name="Beregning 6 4" xfId="7540" xr:uid="{8F841964-D119-4999-A955-6B8E7AC84581}"/>
    <cellStyle name="Beregning 6 5" xfId="7241" xr:uid="{B9777E06-93A2-4636-BEA0-C4EF17A279CB}"/>
    <cellStyle name="Beregning 6 6" xfId="7370" xr:uid="{28FCA2FF-CB5E-47FC-9119-3EAB67089E0E}"/>
    <cellStyle name="Beregning 7" xfId="4384" xr:uid="{9E8D4A6D-429E-47F3-BBCF-CE9B8B248CD5}"/>
    <cellStyle name="Beregning 7 2" xfId="10935" xr:uid="{DD74008A-B649-48D7-8916-E3C9FEC61DBC}"/>
    <cellStyle name="Beregning 7 3" xfId="16540" xr:uid="{95274A53-CF35-48EF-B36B-D21B27941CFB}"/>
    <cellStyle name="Beregning 7 4" xfId="22016" xr:uid="{0D635301-4F00-4B1B-BC42-4A0BF5BEC1B1}"/>
    <cellStyle name="Beregning 8" xfId="5477" xr:uid="{9B1E2479-BF9D-4719-872D-22B5E0730374}"/>
    <cellStyle name="Beregning 8 2" xfId="11960" xr:uid="{1B5D52E0-FF18-4135-9A0A-848BD0D9B55D}"/>
    <cellStyle name="Beregning 8 3" xfId="17526" xr:uid="{D77FE2C1-2C18-4A3E-BEDA-EBFD19B289DE}"/>
    <cellStyle name="Beregning 8 4" xfId="22967" xr:uid="{F53FF8A3-7730-4FD5-B395-17D0D705AE95}"/>
    <cellStyle name="Beregning 9" xfId="7523" xr:uid="{1BC8B2BA-ED46-41D1-904C-4C71FF9B4545}"/>
    <cellStyle name="Beräkning 2" xfId="332" xr:uid="{08B7DAE0-E330-4BAC-8C07-5E89F778004A}"/>
    <cellStyle name="Beräkning 2 2" xfId="333" xr:uid="{4CAD4967-F761-4DC4-B6B2-0261E93A5BF9}"/>
    <cellStyle name="Beräkning 2 2 2" xfId="7377" xr:uid="{379BF95A-DAE9-4DFA-87AB-BE37FB8A33DF}"/>
    <cellStyle name="Beräkning 2 2 3" xfId="11877" xr:uid="{9434410D-6CAA-416B-98F6-BA0BC4802F4F}"/>
    <cellStyle name="Beräkning 2 3" xfId="7378" xr:uid="{82D62DA2-3EA4-4CCE-BAAD-C06AD969CD16}"/>
    <cellStyle name="Beräkning 2 4" xfId="7504" xr:uid="{ED69C8ED-4958-484F-9132-9DFE7FDB563C}"/>
    <cellStyle name="Bezug" xfId="334" xr:uid="{39C26784-893A-4D5E-9639-A187B36DFAA5}"/>
    <cellStyle name="Bezug 2" xfId="761" xr:uid="{850D4C44-E05C-4AC8-A091-C5B8B0F7B56B}"/>
    <cellStyle name="Bezug 2 2" xfId="7459" xr:uid="{394485ED-0A6C-4D9D-B6A4-E58AE59C4C77}"/>
    <cellStyle name="Bezug 2 3" xfId="11903" xr:uid="{214D44CB-78ED-4507-AE0B-439DF16F6301}"/>
    <cellStyle name="Bezug 2 4" xfId="7222" xr:uid="{D3E27B05-1319-490B-A403-B1194FDBF34D}"/>
    <cellStyle name="Bezug 3" xfId="7240" xr:uid="{65D83166-5F32-4CC7-9F27-367E0EFAAABF}"/>
    <cellStyle name="Bra 2" xfId="335" xr:uid="{A5641269-CB1C-4A5B-A646-F47AB43CC697}"/>
    <cellStyle name="Buena" xfId="3121" xr:uid="{F61CFB6F-68C0-4697-BFEA-5AEA3DCE300D}"/>
    <cellStyle name="Calculation 2" xfId="337" xr:uid="{8ADFEA31-0A68-4D4A-BAB8-0BD9486601EE}"/>
    <cellStyle name="Calculation 2 2" xfId="3122" xr:uid="{2286F856-DDEF-46C1-86F6-C1588A093558}"/>
    <cellStyle name="Calculation 2 2 2" xfId="9690" xr:uid="{4541E968-CB1B-4737-B972-468511ADBE41}"/>
    <cellStyle name="Calculation 2 2 3" xfId="15328" xr:uid="{B8444C7F-137D-4392-8081-DFAF63B537F0}"/>
    <cellStyle name="Calculation 2 2 4" xfId="20821" xr:uid="{468828CB-2495-4377-947B-E0D4D05B2805}"/>
    <cellStyle name="Calculation 2 3" xfId="5284" xr:uid="{AD18754B-EDFC-49E0-9F2E-0B67277991D0}"/>
    <cellStyle name="Calculation 2 3 2" xfId="11835" xr:uid="{C1DE026F-2C1A-4B0C-B418-7E9F362A6311}"/>
    <cellStyle name="Calculation 2 3 3" xfId="17440" xr:uid="{D360F8F0-9DF0-400D-8539-8DBB70325E61}"/>
    <cellStyle name="Calculation 2 3 4" xfId="22916" xr:uid="{3018AED6-C993-41DE-A5E5-9EECF21030A2}"/>
    <cellStyle name="Calculation 2 4" xfId="5370" xr:uid="{EEBD2C7C-C4FD-4BB1-993C-40EF8E451FFA}"/>
    <cellStyle name="Calculation 2 4 2" xfId="11896" xr:uid="{EE441095-CDA9-4A24-BAE1-803AE776BD4C}"/>
    <cellStyle name="Calculation 2 4 3" xfId="17490" xr:uid="{D3CE44FC-3ACF-4AB7-B72F-8BF167B1CC2B}"/>
    <cellStyle name="Calculation 2 4 4" xfId="22937" xr:uid="{DEB082D7-0CED-4282-8BA2-CE4D7B70DBD5}"/>
    <cellStyle name="Calculation 2 5" xfId="5435" xr:uid="{DFF43BF7-C2FB-456A-86C0-110B9111E1C2}"/>
    <cellStyle name="Calculation 2 5 2" xfId="11936" xr:uid="{388D6835-E828-463E-9B27-FE02CED31BDB}"/>
    <cellStyle name="Calculation 2 5 3" xfId="17510" xr:uid="{2DCE3B87-50A0-4EE7-960B-950DE1AF1F01}"/>
    <cellStyle name="Calculation 2 5 4" xfId="22951" xr:uid="{37185D07-29D8-4BA7-A5A9-32EADFAEA868}"/>
    <cellStyle name="Calculation 2 6" xfId="7041" xr:uid="{454D01F5-1057-4E0F-99FE-306AD670B3F1}"/>
    <cellStyle name="Calculation 2 6 2" xfId="13524" xr:uid="{7DFF8B34-5CC7-460C-8F6F-9F5C36759101}"/>
    <cellStyle name="Calculation 2 6 3" xfId="19090" xr:uid="{B0DD16B1-2CDC-4BD4-8C84-33826DF59751}"/>
    <cellStyle name="Calculation 2 6 4" xfId="24531" xr:uid="{D072EE1B-897A-4981-84D5-E78710D364A9}"/>
    <cellStyle name="Calculation 2 7" xfId="7373" xr:uid="{D4EE7759-6EB2-4086-B21B-37875505EBA8}"/>
    <cellStyle name="Calculation 2 8" xfId="11878" xr:uid="{9AAB66E5-4038-46E5-BE9B-CA2D403599A9}"/>
    <cellStyle name="Calculation 3" xfId="3123" xr:uid="{65DC9BE1-7C6D-4A6D-8B71-9BB85A1DDF9C}"/>
    <cellStyle name="Calculation 3 2" xfId="5285" xr:uid="{53D5DA3A-A03B-43A3-8CB1-8B77D5B5E295}"/>
    <cellStyle name="Calculation 3 2 2" xfId="11836" xr:uid="{5695A236-2FDE-4440-AD1D-AF063CE3BADB}"/>
    <cellStyle name="Calculation 3 2 3" xfId="17441" xr:uid="{E2BF2B1E-C585-4403-A82F-F6A2357DCF18}"/>
    <cellStyle name="Calculation 3 2 4" xfId="22917" xr:uid="{D661461A-4E17-4341-8779-2C3A0C4BE2A7}"/>
    <cellStyle name="Calculation 3 3" xfId="7042" xr:uid="{6B210365-9117-4747-B00E-0F894E97362E}"/>
    <cellStyle name="Calculation 3 3 2" xfId="13525" xr:uid="{A06A3121-E00D-43B8-AFB7-6E9881CF69C2}"/>
    <cellStyle name="Calculation 3 3 3" xfId="19091" xr:uid="{888EFF69-8B71-4A1A-87AF-2AC840805DB9}"/>
    <cellStyle name="Calculation 3 3 4" xfId="24532" xr:uid="{960C176A-8161-4418-800E-4DC4B310C1B2}"/>
    <cellStyle name="Calculation 3 4" xfId="9691" xr:uid="{08DB2A37-1BDB-4270-BD70-B4490EC4C675}"/>
    <cellStyle name="Calculation 3 5" xfId="15329" xr:uid="{F8FCC767-9A85-4486-A205-14CE8B79007A}"/>
    <cellStyle name="Calculation 3 6" xfId="20822" xr:uid="{F2E1C2E6-8697-4BBB-913C-F2D22A3250BC}"/>
    <cellStyle name="Calculation 4" xfId="7057" xr:uid="{AD36DEA3-0BCC-484F-88D9-BA55040C86F3}"/>
    <cellStyle name="Calculation 5" xfId="336" xr:uid="{B93C9D29-7477-48AE-8F2D-F5DC0D075F04}"/>
    <cellStyle name="Calculation 6" xfId="7374" xr:uid="{3272F6CA-DD81-4438-A338-736D45DBD79C}"/>
    <cellStyle name="Calculation 7" xfId="7170" xr:uid="{D16C4CCD-D45B-49D8-9020-AF5750B7426C}"/>
    <cellStyle name="Cálculo" xfId="3124" xr:uid="{F67FCBD9-CA3E-4EF8-808B-7B38E461707A}"/>
    <cellStyle name="Cálculo 2" xfId="5286" xr:uid="{B9FB78E7-8FD3-4495-861E-C1B430D1B126}"/>
    <cellStyle name="Cálculo 2 2" xfId="11837" xr:uid="{04E9AF7F-6463-40BE-BCE5-06D4C49FF0F2}"/>
    <cellStyle name="Cálculo 2 3" xfId="17442" xr:uid="{2F2ECFE8-6CEE-47D2-8FE9-56099A77464A}"/>
    <cellStyle name="Cálculo 2 4" xfId="22918" xr:uid="{179123CE-A52E-43E5-9FF2-5F674926312E}"/>
    <cellStyle name="Cálculo 3" xfId="7043" xr:uid="{04C982E1-33A9-49C6-B239-BCDFA3C81E91}"/>
    <cellStyle name="Cálculo 3 2" xfId="13526" xr:uid="{BB7CF236-C70C-48F2-BFE9-1D9961926823}"/>
    <cellStyle name="Cálculo 3 3" xfId="19092" xr:uid="{39D877C5-A769-405F-BD83-4EDA20C1E556}"/>
    <cellStyle name="Cálculo 3 4" xfId="24533" xr:uid="{79A89F62-B5B1-49F4-A7C5-40024AA81DF3}"/>
    <cellStyle name="Cálculo 4" xfId="9692" xr:uid="{AECA0518-9C6D-4D35-A298-132EF6FB9159}"/>
    <cellStyle name="Cálculo 5" xfId="15330" xr:uid="{741CF7B7-A4C3-4803-9A37-6B88079E4EE3}"/>
    <cellStyle name="Cálculo 6" xfId="20823" xr:uid="{C673174D-0B56-4DB3-A5B6-7689778B3B92}"/>
    <cellStyle name="Celda de comprobación" xfId="3125" xr:uid="{08667BBC-A7BD-4CAC-B78C-5CA9CDDAB907}"/>
    <cellStyle name="Celda vinculada" xfId="3126" xr:uid="{2ADA8177-303F-4827-A47E-A42570904418}"/>
    <cellStyle name="Check Cell 2" xfId="3127" xr:uid="{8BEC8AFC-DEC3-43E3-8890-4F4209811606}"/>
    <cellStyle name="Check Cell 2 2" xfId="5371" xr:uid="{BB2898F4-C7DB-4E0B-8D6A-7CA38F449F71}"/>
    <cellStyle name="Check Cell 3" xfId="3128" xr:uid="{84544171-7BDD-4ACC-8F8A-906C91221179}"/>
    <cellStyle name="Check Cell 4" xfId="7059" xr:uid="{853184D2-1C7A-4E10-9A9B-B494CB503C3C}"/>
    <cellStyle name="Check Cell 5" xfId="338" xr:uid="{A276A267-E162-400D-A244-2568CB0C0E33}"/>
    <cellStyle name="Comm_Big_Title" xfId="339" xr:uid="{27DE59F0-1AFC-4834-AE66-714BD3D28AA5}"/>
    <cellStyle name="Comma 2" xfId="50" xr:uid="{00000000-0005-0000-0000-00000A000000}"/>
    <cellStyle name="Comma 2 12" xfId="100" xr:uid="{717FB809-21F0-4B46-80A0-A5F000B10851}"/>
    <cellStyle name="Comma 2 12 2" xfId="24541" xr:uid="{D0A0542C-BBC6-4E1D-9FBE-C3B2BE91C3E5}"/>
    <cellStyle name="Comma 2 2" xfId="112" xr:uid="{01E3923F-9A4D-4FC5-90EC-179F8AF3D886}"/>
    <cellStyle name="Comma 2 3" xfId="870" xr:uid="{F6C614CA-9455-4CE8-B498-57DF73A8DED2}"/>
    <cellStyle name="Comma 2 4" xfId="4363" xr:uid="{15F30B83-CF25-46F3-932C-1F36C6077D25}"/>
    <cellStyle name="Comma 2 5" xfId="5372" xr:uid="{06FA54E6-5EF9-47A1-A06B-7DB38D2D8AD5}"/>
    <cellStyle name="Comma 2 6" xfId="111" xr:uid="{D5B3BECD-D59E-4369-9FC7-1C9404686A03}"/>
    <cellStyle name="Comma 2 7 9 2" xfId="49" xr:uid="{00000000-0005-0000-0000-00000B000000}"/>
    <cellStyle name="Comma 2 7 9 2 2" xfId="113" xr:uid="{996C378F-6BE6-4BB8-B6C5-9EAF6E068E78}"/>
    <cellStyle name="Comma 2 7 9 2 3" xfId="24542" xr:uid="{28B18021-71ED-4C09-81B0-BFA8FD2926F2}"/>
    <cellStyle name="Comma 3" xfId="73" xr:uid="{00000000-0005-0000-0000-00000C000000}"/>
    <cellStyle name="Comma 3 2" xfId="340" xr:uid="{009509C1-4E94-4244-93A8-875D8D24551E}"/>
    <cellStyle name="Comma 3 2 2" xfId="341" xr:uid="{EA026A5D-5189-4A70-9973-F80D09A71C3E}"/>
    <cellStyle name="Comma 3 3" xfId="871" xr:uid="{764FD77C-3FDE-45CC-BE4A-9ED98B889A34}"/>
    <cellStyle name="Comma 3 4" xfId="4368" xr:uid="{FC18EE1A-32DF-42B9-9F97-6734EDADBFFA}"/>
    <cellStyle name="Comma 3 5" xfId="76" xr:uid="{00000000-0005-0000-0000-00000D000000}"/>
    <cellStyle name="Comma 3 6" xfId="114" xr:uid="{B9A1E744-AB0E-4535-AD4E-1026D10B221E}"/>
    <cellStyle name="Comma 4" xfId="85" xr:uid="{00000000-0005-0000-0000-00000E000000}"/>
    <cellStyle name="Comma 4 2" xfId="342" xr:uid="{45CEE095-5B4A-43D3-B1B8-0E245002014B}"/>
    <cellStyle name="Comma 4 2 2" xfId="25" xr:uid="{00000000-0005-0000-0000-00000F000000}"/>
    <cellStyle name="Comma 4 3" xfId="872" xr:uid="{4FCD39B3-CF17-4CF9-AAA4-FF201B1A73E9}"/>
    <cellStyle name="Comma 4 4" xfId="115" xr:uid="{EE174CB1-F351-4008-8D76-883817EF9DDB}"/>
    <cellStyle name="Comma 5" xfId="98" xr:uid="{3CBE63C8-2903-4965-9E2D-59C1D588618F}"/>
    <cellStyle name="Comma 5 2" xfId="52" xr:uid="{00000000-0005-0000-0000-000010000000}"/>
    <cellStyle name="Comma 5 2 2" xfId="344" xr:uid="{4A89FDE1-8B2B-409E-9C1D-556BA27B0F3D}"/>
    <cellStyle name="Comma 5 3" xfId="873" xr:uid="{BB9A093B-6DF1-4D70-957E-7BD33C1157D3}"/>
    <cellStyle name="Comma 5 4" xfId="343" xr:uid="{CAA4B8D4-8E92-4851-888D-D3527F1769DA}"/>
    <cellStyle name="Comma 6" xfId="345" xr:uid="{9691C97C-B52A-4101-8D5B-8CA485FA25D4}"/>
    <cellStyle name="Comma 6 2" xfId="346" xr:uid="{2B9273E0-400A-4AD1-B6F5-6C0BFD15774D}"/>
    <cellStyle name="Comma 7" xfId="347" xr:uid="{295FD8DD-0137-4FE5-B759-A0C919A5A319}"/>
    <cellStyle name="Comma 7 2" xfId="348" xr:uid="{2063E8FE-CAD7-42F6-B4F1-07A042490277}"/>
    <cellStyle name="Comma 8" xfId="349" xr:uid="{AFC40739-DDCB-419B-B0D2-657B0628B22D}"/>
    <cellStyle name="Comment" xfId="350" xr:uid="{61C74BD2-A5A9-4360-A035-630E475F6E04}"/>
    <cellStyle name="ContentsHyperlink" xfId="351" xr:uid="{9A81A5E6-B0F9-4510-BBEB-878639DA6B66}"/>
    <cellStyle name="Date" xfId="352" xr:uid="{7767131E-B232-406A-8F5F-B843CF840434}"/>
    <cellStyle name="Datum" xfId="353" xr:uid="{5CB7A211-5CEC-404C-B104-BADF4D6FF239}"/>
    <cellStyle name="Dezimal [+line]" xfId="354" xr:uid="{6BB3F1DE-02E5-43FC-B849-4BA2EC101BCC}"/>
    <cellStyle name="Dezimal(0)" xfId="355" xr:uid="{7375EC5D-45C6-4E23-9FE9-BB653DE0649F}"/>
    <cellStyle name="Dålig 2" xfId="356" xr:uid="{DE7975BD-9664-4A79-A25D-48C21E3698BC}"/>
    <cellStyle name="Dårlig" xfId="874" xr:uid="{1A77719C-DE97-4978-A4C7-77C2204BF027}"/>
    <cellStyle name="Encabezado 4" xfId="3129" xr:uid="{76C21076-2F58-487C-AF3E-30B83DA00055}"/>
    <cellStyle name="Énfasis1" xfId="3130" xr:uid="{887DE24B-2CEB-4596-8C46-FD2ACD051AB5}"/>
    <cellStyle name="Énfasis2" xfId="3131" xr:uid="{8E59B1FB-1176-435E-9FE7-D94D8B78B316}"/>
    <cellStyle name="Énfasis3" xfId="3132" xr:uid="{BA4C993A-1CA7-487B-A3E7-7F8833C28C2E}"/>
    <cellStyle name="Énfasis4" xfId="3133" xr:uid="{28B78CE0-7620-4176-BDD5-7575FC2EF7B8}"/>
    <cellStyle name="Énfasis5" xfId="3134" xr:uid="{5894341A-B4B8-4228-9BC3-F277A140E12B}"/>
    <cellStyle name="Énfasis6" xfId="3135" xr:uid="{9F3E3418-8570-4588-BF21-160AEE2C153C}"/>
    <cellStyle name="Entrada" xfId="3136" xr:uid="{DE536FF1-8F18-4F18-90BC-01858EC437F8}"/>
    <cellStyle name="Entrada 2" xfId="5287" xr:uid="{A5D5951F-197B-4C2C-A825-D30B1E67B9C7}"/>
    <cellStyle name="Entrada 2 2" xfId="11838" xr:uid="{9B0C0D8F-1B33-4184-AA79-F42882340E03}"/>
    <cellStyle name="Entrada 2 3" xfId="17443" xr:uid="{4C43B641-A427-4294-9051-D5834858D51C}"/>
    <cellStyle name="Entrada 2 4" xfId="22919" xr:uid="{13767DEF-9380-4148-87D5-81CF31EC7A38}"/>
    <cellStyle name="Entrada 3" xfId="7044" xr:uid="{C8A26FEF-CDA7-4414-B2FB-751C40255E99}"/>
    <cellStyle name="Entrada 3 2" xfId="13527" xr:uid="{57CE5641-5662-4D10-A92E-32AA07BE0CBA}"/>
    <cellStyle name="Entrada 3 3" xfId="19093" xr:uid="{AE4C486A-8752-4AF5-917B-37A8881AFBF0}"/>
    <cellStyle name="Entrada 3 4" xfId="24534" xr:uid="{5E51BD8F-7515-4EA6-868C-B9E5ADBE7EF2}"/>
    <cellStyle name="Entrada 4" xfId="9704" xr:uid="{8A1E2818-6F59-4788-B1D0-75963FC0823B}"/>
    <cellStyle name="Entrada 5" xfId="15338" xr:uid="{A10AD5B3-880C-490E-A60D-364037C28F5A}"/>
    <cellStyle name="Entrada 6" xfId="20824" xr:uid="{42A212F2-55D5-4065-B530-8B01CF8E75D2}"/>
    <cellStyle name="Erotin_Budget 2002-NB" xfId="875" xr:uid="{7BF7878C-6CBC-4F97-B816-D2E2498F1D9C}"/>
    <cellStyle name="Euro" xfId="357" xr:uid="{B9174662-6228-40D1-A208-FC5191608B39}"/>
    <cellStyle name="Euro 2" xfId="358" xr:uid="{E9C109A5-39B0-4D76-A8D1-7555266C1ECA}"/>
    <cellStyle name="Explanatory Text 2" xfId="3137" xr:uid="{B913CB35-CE59-44F3-85FA-9D87B05D264A}"/>
    <cellStyle name="Explanatory Text 2 2" xfId="5374" xr:uid="{2D8B1E7A-0866-4C4D-8AB2-11E5F29CB2F8}"/>
    <cellStyle name="Explanatory Text 3" xfId="3138" xr:uid="{4FAAFA90-03A7-4E82-A134-21677E8372D5}"/>
    <cellStyle name="Explanatory Text 4" xfId="7061" xr:uid="{44013721-C2D8-4E5D-8AC5-A03C35954AC5}"/>
    <cellStyle name="Explanatory Text 5" xfId="359" xr:uid="{82601119-1BB0-4040-9BDD-6A2A68E505D9}"/>
    <cellStyle name="Fett" xfId="360" xr:uid="{105F6F87-7514-4916-A48C-BC5268DA2643}"/>
    <cellStyle name="Fix_Daten" xfId="361" xr:uid="{B22911B2-A06E-4C53-863C-5C0E61C33DEA}"/>
    <cellStyle name="Followed Hyperlink 2" xfId="363" xr:uid="{012AA397-0B88-43B5-91FB-878BC5E55DE8}"/>
    <cellStyle name="Followed Hyperlink 2 2" xfId="364" xr:uid="{807C0310-2562-4C9A-9D96-622300607F1E}"/>
    <cellStyle name="Followed Hyperlink 3" xfId="365" xr:uid="{0FDA3C6C-977D-428A-9433-804631DA111D}"/>
    <cellStyle name="Followed Hyperlink 4" xfId="366" xr:uid="{78484B86-6AE8-4922-8F6A-F1A1419F526C}"/>
    <cellStyle name="Followed Hyperlink 5" xfId="362" xr:uid="{76BB6BF9-9BC3-4C17-95EF-B6E7EF90A2FA}"/>
    <cellStyle name="Forklarende tekst" xfId="876" xr:uid="{E8258C2B-250A-4133-9D03-FA40C09C5BC7}"/>
    <cellStyle name="Format 1" xfId="877" xr:uid="{9892E688-E897-4B70-B878-1C4A06DAE7BE}"/>
    <cellStyle name="Format 1 2" xfId="4378" xr:uid="{0A1B21F6-156A-4AF4-A81B-C01B410CA484}"/>
    <cellStyle name="Format 2" xfId="4379" xr:uid="{2DF982D2-8720-487D-B585-74EFBE682D6E}"/>
    <cellStyle name="Färg1 2" xfId="367" xr:uid="{00C0F423-0E11-43FA-B022-2F783BE75FAB}"/>
    <cellStyle name="Färg2 2" xfId="368" xr:uid="{6D8DC1A1-0F7B-4BED-B9F2-2C0203D8453C}"/>
    <cellStyle name="Färg3 2" xfId="369" xr:uid="{454F9C99-3717-45F4-B76A-3FC2796B923A}"/>
    <cellStyle name="Färg4 2" xfId="370" xr:uid="{79175AF1-F8E7-4EC9-8CB0-81F4887C9DF8}"/>
    <cellStyle name="Färg5 2" xfId="371" xr:uid="{E3108A7E-C8CB-4727-AB91-3F829D3B427A}"/>
    <cellStyle name="Färg6 2" xfId="372" xr:uid="{2F177D9F-BCBD-4430-95D7-1F2AAB9000F5}"/>
    <cellStyle name="Följde hyperlänken" xfId="373" xr:uid="{7155EAB4-FD75-4629-B511-A560C13AE799}"/>
    <cellStyle name="Förklarande text 2" xfId="374" xr:uid="{CDC32BC4-5F60-49A6-98EF-3A43E83C17BE}"/>
    <cellStyle name="God" xfId="878" xr:uid="{C5CD330C-50EA-4DF9-A482-FB2A382562CD}"/>
    <cellStyle name="Good 2" xfId="3139" xr:uid="{BE982052-D3FB-411E-9267-B621BBBE7CA5}"/>
    <cellStyle name="Good 2 2" xfId="5375" xr:uid="{A32B8F52-BE1E-4E62-991B-AFB4A8935AB7}"/>
    <cellStyle name="Good 3" xfId="3140" xr:uid="{D9402043-B238-4F5C-BFFB-A922E3D00539}"/>
    <cellStyle name="Good 4" xfId="7054" xr:uid="{E4F0FCEC-1B00-401C-BD49-D3376DAC235E}"/>
    <cellStyle name="Good 5" xfId="375" xr:uid="{D4B339AA-71BA-4461-8D39-AA79E57091E3}"/>
    <cellStyle name="GPM_Allocation" xfId="879" xr:uid="{06909084-1256-42AD-AF37-32713FF1E4A0}"/>
    <cellStyle name="Heading 1 2" xfId="3141" xr:uid="{C84FE7EF-75C4-4156-82CB-0BEAE171B0CC}"/>
    <cellStyle name="Heading 1 2 2" xfId="5376" xr:uid="{A43F283E-185F-4F6C-BF50-55E0AE3909C9}"/>
    <cellStyle name="Heading 1 2 2 2" xfId="54" xr:uid="{00000000-0005-0000-0000-000011000000}"/>
    <cellStyle name="Heading 1 3" xfId="3142" xr:uid="{4734922C-05EC-4546-922B-3960CDD98F1D}"/>
    <cellStyle name="Heading 1 4" xfId="7050" xr:uid="{135C0572-3337-4369-A6EE-4E4C966118ED}"/>
    <cellStyle name="Heading 1 5" xfId="376" xr:uid="{DBBD07B9-777C-4F51-860D-7C1364A3E150}"/>
    <cellStyle name="Heading 2 2" xfId="3143" xr:uid="{1F0DE6DF-0EFB-4301-8F12-A9DDBB2AD705}"/>
    <cellStyle name="Heading 2 2 2" xfId="5377" xr:uid="{B1999AC7-B0DD-455D-BC8B-6B5860E5358E}"/>
    <cellStyle name="Heading 2 2 2 2" xfId="55" xr:uid="{00000000-0005-0000-0000-000012000000}"/>
    <cellStyle name="Heading 2 3" xfId="3144" xr:uid="{FE65A8CE-A2EA-48EE-84F6-6F30602C838A}"/>
    <cellStyle name="Heading 2 4" xfId="7051" xr:uid="{4EC1F926-CB25-4FDA-994F-E6E4D0575476}"/>
    <cellStyle name="Heading 2 5" xfId="377" xr:uid="{6FCFBC44-B32B-4B20-B309-1B97C08D4AB0}"/>
    <cellStyle name="Heading 3 2" xfId="3145" xr:uid="{2698A8B5-F4FD-4749-833B-3B5A10EF353A}"/>
    <cellStyle name="Heading 3 2 2" xfId="5378" xr:uid="{9F726E15-C032-4CAF-9F62-E0DF374D3CA9}"/>
    <cellStyle name="Heading 3 3" xfId="3146" xr:uid="{6CF224E0-9061-4C08-B241-440A271CC8B4}"/>
    <cellStyle name="Heading 3 4" xfId="7052" xr:uid="{8862A3E7-A777-4D18-BE66-54A78CD4838F}"/>
    <cellStyle name="Heading 3 5" xfId="378" xr:uid="{0B27861A-C184-4062-9E54-4658E2405805}"/>
    <cellStyle name="Heading 4 2" xfId="3147" xr:uid="{F78477C0-2A8D-4AD6-9368-73B9A043D4CC}"/>
    <cellStyle name="Heading 4 2 2" xfId="5379" xr:uid="{17BE4568-7DF9-48F2-8DC8-2FBCC1EE2BB1}"/>
    <cellStyle name="Heading 4 3" xfId="3148" xr:uid="{D453908E-77A7-4273-9630-5E924713C8DE}"/>
    <cellStyle name="Heading 4 4" xfId="7053" xr:uid="{381E80C0-928A-4381-8FDA-BBD894CE3692}"/>
    <cellStyle name="Heading 4 5" xfId="379" xr:uid="{1266E536-FF72-4C68-892C-CA4C923EDF94}"/>
    <cellStyle name="HeadingTable" xfId="58" xr:uid="{00000000-0005-0000-0000-000013000000}"/>
    <cellStyle name="HeadingTable 2" xfId="70" xr:uid="{00000000-0005-0000-0000-000014000000}"/>
    <cellStyle name="HeadingTable 2 2" xfId="758" xr:uid="{12349276-AF78-43E0-95B6-906113648599}"/>
    <cellStyle name="HeadingTable 2 3" xfId="7456" xr:uid="{FC027421-1E58-41E4-B0A9-8834D0817400}"/>
    <cellStyle name="HeadingTable 2 4" xfId="13569" xr:uid="{4C4C4D7B-CE88-4508-8F96-10595DA3EACE}"/>
    <cellStyle name="HeadingTable 2 5" xfId="13561" xr:uid="{F78A001A-B197-4680-850B-E341BB0B1EEF}"/>
    <cellStyle name="HeadingTable 3" xfId="118" xr:uid="{8E3A72BF-3FE5-4D15-8051-4133A5FFF054}"/>
    <cellStyle name="HeadingTable 4" xfId="127" xr:uid="{79A769A5-F50A-4434-AFDD-8AFF7E147A42}"/>
    <cellStyle name="Headline1" xfId="380" xr:uid="{7FCDA998-62C8-452A-9999-E8C3D319660E}"/>
    <cellStyle name="Headline2" xfId="381" xr:uid="{015C0571-5C54-43B9-BB8B-C8ECB51FA53C}"/>
    <cellStyle name="Headline3" xfId="382" xr:uid="{88F2243B-6689-4EBF-AC62-D4E256823D34}"/>
    <cellStyle name="Huomautus" xfId="5380" xr:uid="{C0E1F5EB-04D5-43C9-A2C9-87D560E37969}"/>
    <cellStyle name="Huomautus 2" xfId="383" xr:uid="{D441881E-552A-4589-89BD-7B7246A5140D}"/>
    <cellStyle name="Huomautus 2 2" xfId="384" xr:uid="{E74D0379-C631-45EC-9054-15EB38400822}"/>
    <cellStyle name="Huomautus 2 3" xfId="385" xr:uid="{17551E23-8539-4414-B6AA-8F5047ECBC31}"/>
    <cellStyle name="Huomautus 3" xfId="5437" xr:uid="{13B3428F-0591-4E8C-95AA-F9126E788554}"/>
    <cellStyle name="Huomautus 3 2" xfId="11937" xr:uid="{A3A93562-33A5-4E0A-9D69-FEC8253B01E6}"/>
    <cellStyle name="Huomautus 3 3" xfId="17511" xr:uid="{8798D6B4-EB35-4612-8A2E-1B07C2261EF4}"/>
    <cellStyle name="Huomautus 3 4" xfId="22952" xr:uid="{92D907EC-0500-4540-92D5-04F3D1095344}"/>
    <cellStyle name="Huomautus 4" xfId="11904" xr:uid="{24098213-3277-4EF9-8963-03D2533E063D}"/>
    <cellStyle name="Huomautus 5" xfId="17492" xr:uid="{FA91E808-417F-474A-AC93-3A46F8EB89AF}"/>
    <cellStyle name="Huomautus 6" xfId="22938" xr:uid="{75ACBEB0-7B7E-4C4A-BC72-B126F85D5429}"/>
    <cellStyle name="Huono" xfId="5381" xr:uid="{D439F2E3-0787-4EB3-ACA2-3F4A61C9CB80}"/>
    <cellStyle name="Huono 2" xfId="386" xr:uid="{D7B0330D-38E0-43C5-B638-0BB6D97F14D7}"/>
    <cellStyle name="Hyperkobling_Työkirja4" xfId="5314" xr:uid="{C3FF2FAD-3507-45A9-9E53-83210228AF24}"/>
    <cellStyle name="Hyperlink" xfId="62" xr:uid="{00000000-0005-0000-0000-000015000000}"/>
    <cellStyle name="Hyperlink 2" xfId="387" xr:uid="{A57DC4A1-D667-416E-82ED-E980CF8DCC41}"/>
    <cellStyle name="Hyperlänk 2" xfId="388" xr:uid="{8D2B2A12-D069-4DCB-A13B-43CD18ADF976}"/>
    <cellStyle name="Hyvä" xfId="5382" xr:uid="{7C05F0FA-E765-4E54-8446-41127FA1AE25}"/>
    <cellStyle name="Hyvä 2" xfId="389" xr:uid="{99F0B7C7-479D-4176-BEA7-411C72833C18}"/>
    <cellStyle name="Incorrecto" xfId="3149" xr:uid="{69C263E8-3E46-4066-AB6F-B0119A31F28C}"/>
    <cellStyle name="Indata 2" xfId="390" xr:uid="{561748E7-AEFF-4966-B23B-3BC3CC7E14D6}"/>
    <cellStyle name="Indata 2 2" xfId="391" xr:uid="{7363B5D5-2C07-4581-946C-6A76E381D9EC}"/>
    <cellStyle name="Indata 2 2 2" xfId="7344" xr:uid="{33B1884F-AB1F-4DB2-B4B7-84A7B29D1100}"/>
    <cellStyle name="Indata 2 2 3" xfId="17450" xr:uid="{C314ABEA-8E03-48F7-A06F-042C7DF0738D}"/>
    <cellStyle name="Indata 2 3" xfId="7345" xr:uid="{C27D4F3F-95E6-473D-B87B-96105A6219B4}"/>
    <cellStyle name="Indata 2 4" xfId="17458" xr:uid="{32870D75-E94A-4BCF-88A6-569DBBFCA55D}"/>
    <cellStyle name="Inndata" xfId="880" xr:uid="{72E65CF9-A5A1-47D7-A4A7-5BCBF6E6EB4F}"/>
    <cellStyle name="Inndata 10" xfId="7237" xr:uid="{4FDF1D0F-6819-47CF-892B-102EC20ECC37}"/>
    <cellStyle name="Inndata 11" xfId="9689" xr:uid="{169AD992-1B2C-465A-B09C-1630DC0B1D0E}"/>
    <cellStyle name="Inndata 2" xfId="881" xr:uid="{B65752BF-2B35-4BA3-987C-4DD7853077EB}"/>
    <cellStyle name="Inndata 2 10" xfId="9338" xr:uid="{551F4A13-BAF5-4364-A511-096D1C8C90B3}"/>
    <cellStyle name="Inndata 2 2" xfId="882" xr:uid="{806A7060-5862-4700-A179-65BAD257459D}"/>
    <cellStyle name="Inndata 2 2 2" xfId="883" xr:uid="{1A6746B9-4F67-4AB8-83AF-79FF051CA4DB}"/>
    <cellStyle name="Inndata 2 2 2 2" xfId="4405" xr:uid="{BF65EBE6-4C0D-4C8E-AEC7-6DD746BD9E8D}"/>
    <cellStyle name="Inndata 2 2 2 2 2" xfId="10956" xr:uid="{3649B7F6-7EA2-4EED-A081-88CDDDE8B64B}"/>
    <cellStyle name="Inndata 2 2 2 2 3" xfId="16561" xr:uid="{5E3971D9-1C16-46CC-989F-27CF33B35E70}"/>
    <cellStyle name="Inndata 2 2 2 2 4" xfId="22037" xr:uid="{E139E6CA-4061-4786-AADB-270043F8C310}"/>
    <cellStyle name="Inndata 2 2 2 3" xfId="5498" xr:uid="{D9A52B85-52F2-4FA4-A180-620DA9FD7B77}"/>
    <cellStyle name="Inndata 2 2 2 3 2" xfId="11981" xr:uid="{B6AE7C2D-3E10-4A83-AD6A-00F495F07034}"/>
    <cellStyle name="Inndata 2 2 2 3 3" xfId="17547" xr:uid="{E1A67BF7-A4EC-4012-B9F6-87AF4EFE8594}"/>
    <cellStyle name="Inndata 2 2 2 3 4" xfId="22988" xr:uid="{D41BACDB-5DD2-46FA-97BC-12FE212D209E}"/>
    <cellStyle name="Inndata 2 2 2 4" xfId="7550" xr:uid="{8B249E2F-C268-4B85-8F85-A61398E964C1}"/>
    <cellStyle name="Inndata 2 2 2 5" xfId="7234" xr:uid="{493A824D-4BDE-4D55-A311-7260E31B3259}"/>
    <cellStyle name="Inndata 2 2 2 6" xfId="7371" xr:uid="{622FECCB-A0CB-4E9F-BB9B-7B92E4CED06F}"/>
    <cellStyle name="Inndata 2 2 3" xfId="884" xr:uid="{F3318E54-1BC6-49D2-ADF0-B5ED51E3DCB7}"/>
    <cellStyle name="Inndata 2 2 3 2" xfId="4406" xr:uid="{6DA8BF0F-8387-422D-8849-CE21D04ABD43}"/>
    <cellStyle name="Inndata 2 2 3 2 2" xfId="10957" xr:uid="{1C0B5EC1-F9D5-44DA-A191-541E69B9C4B2}"/>
    <cellStyle name="Inndata 2 2 3 2 3" xfId="16562" xr:uid="{6A37DA71-4AB5-418D-B8FE-CE8F97D13B81}"/>
    <cellStyle name="Inndata 2 2 3 2 4" xfId="22038" xr:uid="{73EF5301-DD62-4D79-851C-B36C5D6E5C53}"/>
    <cellStyle name="Inndata 2 2 3 3" xfId="5499" xr:uid="{09D5FFE2-B69B-4C37-87F8-53952C6473D7}"/>
    <cellStyle name="Inndata 2 2 3 3 2" xfId="11982" xr:uid="{24560972-E7C3-498D-889D-009AA540301E}"/>
    <cellStyle name="Inndata 2 2 3 3 3" xfId="17548" xr:uid="{DD712641-27BC-4D0D-98A6-F13D93BCCB43}"/>
    <cellStyle name="Inndata 2 2 3 3 4" xfId="22989" xr:uid="{EAB947F0-E8D7-4D00-94F6-71130E0BD7E7}"/>
    <cellStyle name="Inndata 2 2 3 4" xfId="7551" xr:uid="{31A9A1AB-1049-4E5D-BB7D-769313C724D9}"/>
    <cellStyle name="Inndata 2 2 3 5" xfId="7232" xr:uid="{1597F453-9CEA-4F76-9B3C-E43FBBB9A590}"/>
    <cellStyle name="Inndata 2 2 3 6" xfId="19116" xr:uid="{71BCD8F8-E3E1-4D27-BD7C-2F9641EC81E2}"/>
    <cellStyle name="Inndata 2 2 4" xfId="4404" xr:uid="{18BE46FE-490A-490F-8653-CDFE2FC0054D}"/>
    <cellStyle name="Inndata 2 2 4 2" xfId="10955" xr:uid="{6A9AF3A6-DD14-4C80-9CE2-5B80ED1BC86D}"/>
    <cellStyle name="Inndata 2 2 4 3" xfId="16560" xr:uid="{ADF3B1B0-3C04-4A2F-BB65-23F638C24307}"/>
    <cellStyle name="Inndata 2 2 4 4" xfId="22036" xr:uid="{861F41CB-2A10-4E87-B884-A85BC5B643A7}"/>
    <cellStyle name="Inndata 2 2 5" xfId="5497" xr:uid="{C6AB8257-0008-4AA8-BE15-F7826EE2BADC}"/>
    <cellStyle name="Inndata 2 2 5 2" xfId="11980" xr:uid="{7C29DAAC-B85C-402B-992D-9BE7F87A6208}"/>
    <cellStyle name="Inndata 2 2 5 3" xfId="17546" xr:uid="{213E3D6F-3C06-4B09-AD69-C2088F932AF7}"/>
    <cellStyle name="Inndata 2 2 5 4" xfId="22987" xr:uid="{0DEFBD2E-6588-4C24-BF93-0F92C47FA12B}"/>
    <cellStyle name="Inndata 2 2 6" xfId="7549" xr:uid="{BA87081C-38D3-4A44-AF55-4301B257FF59}"/>
    <cellStyle name="Inndata 2 2 7" xfId="7235" xr:uid="{F06A99E9-CDDC-4067-AF39-E737FBB84C8D}"/>
    <cellStyle name="Inndata 2 2 8" xfId="9339" xr:uid="{8D57C2B9-4928-4095-86A7-4CE48774374E}"/>
    <cellStyle name="Inndata 2 3" xfId="885" xr:uid="{5F9245C4-147D-4CA8-927F-159D44E544B9}"/>
    <cellStyle name="Inndata 2 3 2" xfId="886" xr:uid="{2D17E9A3-5802-41F0-915F-F49D58889186}"/>
    <cellStyle name="Inndata 2 3 2 2" xfId="4408" xr:uid="{54E15E02-50C6-4245-A614-132A3EAD0511}"/>
    <cellStyle name="Inndata 2 3 2 2 2" xfId="10959" xr:uid="{BB1506BF-4A50-4FEB-8161-32C0FC4162B3}"/>
    <cellStyle name="Inndata 2 3 2 2 3" xfId="16564" xr:uid="{E258ECF0-7584-4DFA-B10F-9E4C0FB30944}"/>
    <cellStyle name="Inndata 2 3 2 2 4" xfId="22040" xr:uid="{6DED5759-362A-40E4-8FA4-1D6BB67D261C}"/>
    <cellStyle name="Inndata 2 3 2 3" xfId="5501" xr:uid="{ACE3846E-8EFA-4128-B2B5-EF157C8E76FB}"/>
    <cellStyle name="Inndata 2 3 2 3 2" xfId="11984" xr:uid="{09B9AFE8-15C4-48FB-BA2D-FCDD118A99D7}"/>
    <cellStyle name="Inndata 2 3 2 3 3" xfId="17550" xr:uid="{C4A90B1F-699E-4295-9BA8-347AB680E181}"/>
    <cellStyle name="Inndata 2 3 2 3 4" xfId="22991" xr:uid="{D237E887-993C-4657-8728-9347A8FF3865}"/>
    <cellStyle name="Inndata 2 3 2 4" xfId="7553" xr:uid="{6153343B-3DBF-409D-9EF6-64D87859BE73}"/>
    <cellStyle name="Inndata 2 3 2 5" xfId="7229" xr:uid="{5234B80B-0A84-4379-BB28-969757085A30}"/>
    <cellStyle name="Inndata 2 3 2 6" xfId="15334" xr:uid="{C2891E58-D0F2-46FF-B86C-9D0E6179A1C6}"/>
    <cellStyle name="Inndata 2 3 3" xfId="887" xr:uid="{E68B6292-D468-418C-868E-64349AF95060}"/>
    <cellStyle name="Inndata 2 3 3 2" xfId="4409" xr:uid="{63829795-6B4C-43B0-8A49-9DB63E796924}"/>
    <cellStyle name="Inndata 2 3 3 2 2" xfId="10960" xr:uid="{0FA76621-E9E2-485D-87CF-AEB1269FD58D}"/>
    <cellStyle name="Inndata 2 3 3 2 3" xfId="16565" xr:uid="{41496A2C-EAEE-4C0E-B0E1-24E0015A3196}"/>
    <cellStyle name="Inndata 2 3 3 2 4" xfId="22041" xr:uid="{C337F861-202C-4A89-8B5E-19E2A8F9FC26}"/>
    <cellStyle name="Inndata 2 3 3 3" xfId="5502" xr:uid="{C22E256B-4C44-40F9-9B10-8058498A85BE}"/>
    <cellStyle name="Inndata 2 3 3 3 2" xfId="11985" xr:uid="{21C54874-790D-4DDD-A658-522EAA420025}"/>
    <cellStyle name="Inndata 2 3 3 3 3" xfId="17551" xr:uid="{EE419F9A-EF46-4D12-B1CB-71CE498AF1D0}"/>
    <cellStyle name="Inndata 2 3 3 3 4" xfId="22992" xr:uid="{4247D3B9-853A-44CA-8329-DFBF87C9F447}"/>
    <cellStyle name="Inndata 2 3 3 4" xfId="7554" xr:uid="{187A8AE0-A3AD-4E5E-92DB-F141F93D86B7}"/>
    <cellStyle name="Inndata 2 3 3 5" xfId="7228" xr:uid="{050AE47A-FF50-40F3-BDED-69886EC9C218}"/>
    <cellStyle name="Inndata 2 3 3 6" xfId="17491" xr:uid="{F9640FD2-F087-4A13-9602-0C79054E1294}"/>
    <cellStyle name="Inndata 2 3 4" xfId="4407" xr:uid="{E9944148-7B40-47B1-ACF8-E52DADA5C628}"/>
    <cellStyle name="Inndata 2 3 4 2" xfId="10958" xr:uid="{2F41A667-64FD-46C2-9F8C-C6829680A006}"/>
    <cellStyle name="Inndata 2 3 4 3" xfId="16563" xr:uid="{902795A5-CD57-4EA3-B4DB-18DB7A3C7812}"/>
    <cellStyle name="Inndata 2 3 4 4" xfId="22039" xr:uid="{CF2336D1-AB0B-40DB-A7CF-3733F377C94C}"/>
    <cellStyle name="Inndata 2 3 5" xfId="5500" xr:uid="{13BC43E0-B33A-4C1D-889E-41240DEDD7A2}"/>
    <cellStyle name="Inndata 2 3 5 2" xfId="11983" xr:uid="{F5E35AAE-C93D-4E27-BDD4-B9D836FAE27A}"/>
    <cellStyle name="Inndata 2 3 5 3" xfId="17549" xr:uid="{5794F084-91BB-42C4-8410-479BC0C7D5F7}"/>
    <cellStyle name="Inndata 2 3 5 4" xfId="22990" xr:uid="{76078EF3-F6B8-4C8C-9ED9-D164C9F3D0C2}"/>
    <cellStyle name="Inndata 2 3 6" xfId="7552" xr:uid="{6124FFE1-7AB1-4D69-B8FF-5025E7FC6D01}"/>
    <cellStyle name="Inndata 2 3 7" xfId="7230" xr:uid="{7777DA5B-EB60-434E-8E73-FD8E2915CBD0}"/>
    <cellStyle name="Inndata 2 3 8" xfId="19099" xr:uid="{E3E5CDF0-F7A0-47A9-BC85-F41241DF5243}"/>
    <cellStyle name="Inndata 2 4" xfId="888" xr:uid="{3F790D27-7F78-471D-9338-30634A96A874}"/>
    <cellStyle name="Inndata 2 4 2" xfId="4410" xr:uid="{041720BE-F634-4BFE-8784-2C90371B546C}"/>
    <cellStyle name="Inndata 2 4 2 2" xfId="10961" xr:uid="{B21F434D-0A39-4A86-9F50-DD58377CB851}"/>
    <cellStyle name="Inndata 2 4 2 3" xfId="16566" xr:uid="{76D7DE83-4B5B-4F58-847B-50487DD30D45}"/>
    <cellStyle name="Inndata 2 4 2 4" xfId="22042" xr:uid="{AA3B594C-69B5-446E-80C2-59F79D879202}"/>
    <cellStyle name="Inndata 2 4 3" xfId="5503" xr:uid="{5F082472-6FFD-472B-A98C-81002283A8A7}"/>
    <cellStyle name="Inndata 2 4 3 2" xfId="11986" xr:uid="{104C4BBF-24F1-4FD2-BFC5-139D75BB10B4}"/>
    <cellStyle name="Inndata 2 4 3 3" xfId="17552" xr:uid="{1DFC9375-A90A-405B-BE6D-4B40425143DF}"/>
    <cellStyle name="Inndata 2 4 3 4" xfId="22993" xr:uid="{A891C9D5-20B7-4296-AF49-E2128F5A7801}"/>
    <cellStyle name="Inndata 2 4 4" xfId="7555" xr:uid="{77D6DAFF-FB69-43CC-B026-EEF4E2687A03}"/>
    <cellStyle name="Inndata 2 4 5" xfId="11895" xr:uid="{3F05EED1-3F0E-4ACF-B5E8-82657A16C12A}"/>
    <cellStyle name="Inndata 2 4 6" xfId="15333" xr:uid="{8D6E6D81-64EE-4BF2-9021-FC2CA1776668}"/>
    <cellStyle name="Inndata 2 5" xfId="889" xr:uid="{06C81FD6-E5BD-40D5-AF32-C8C5FA4BB60F}"/>
    <cellStyle name="Inndata 2 5 2" xfId="4411" xr:uid="{6E4AE305-1470-4204-8F1D-0EB58C5DFAB6}"/>
    <cellStyle name="Inndata 2 5 2 2" xfId="10962" xr:uid="{21693FA3-B36C-403E-81C3-A60D3341099C}"/>
    <cellStyle name="Inndata 2 5 2 3" xfId="16567" xr:uid="{5147B39A-5C15-48F2-8B9B-FD5D3A38C2FF}"/>
    <cellStyle name="Inndata 2 5 2 4" xfId="22043" xr:uid="{F9444158-33C8-4B68-B9B5-9EC843DE86EB}"/>
    <cellStyle name="Inndata 2 5 3" xfId="5504" xr:uid="{F958F9DA-62B2-46EB-AE01-ABEB24C0D1F1}"/>
    <cellStyle name="Inndata 2 5 3 2" xfId="11987" xr:uid="{4BDACB91-F106-4990-9026-F8A54AECFB4C}"/>
    <cellStyle name="Inndata 2 5 3 3" xfId="17553" xr:uid="{A3B73475-EBAF-468B-A49F-52B64FD951D3}"/>
    <cellStyle name="Inndata 2 5 3 4" xfId="22994" xr:uid="{D3935F72-4669-4A26-94EB-CB2727BB561E}"/>
    <cellStyle name="Inndata 2 5 4" xfId="7556" xr:uid="{EC9E6CFE-04B6-4C1C-8E5F-C5565012B46F}"/>
    <cellStyle name="Inndata 2 5 5" xfId="7227" xr:uid="{3B0BD485-DF24-480D-846A-FDCE198D4353}"/>
    <cellStyle name="Inndata 2 5 6" xfId="7372" xr:uid="{CD91D306-36DE-43EF-BC7B-8B20C2EB1BFA}"/>
    <cellStyle name="Inndata 2 6" xfId="4403" xr:uid="{195EDECE-97F4-4CA1-BB4A-C2500A6D51E2}"/>
    <cellStyle name="Inndata 2 6 2" xfId="10954" xr:uid="{60F8B78B-BBAE-46EF-89DA-3E834FA8801E}"/>
    <cellStyle name="Inndata 2 6 3" xfId="16559" xr:uid="{7DF868FC-2C92-4467-8A31-6FAA9F2BA737}"/>
    <cellStyle name="Inndata 2 6 4" xfId="22035" xr:uid="{54EBEE7F-9D17-41D4-BEF0-24FE9CFED80D}"/>
    <cellStyle name="Inndata 2 7" xfId="5496" xr:uid="{672D13FB-0F4D-4F19-B9A2-DF7C948DE24E}"/>
    <cellStyle name="Inndata 2 7 2" xfId="11979" xr:uid="{71D99675-776F-4BC0-B7B2-B94348F2C120}"/>
    <cellStyle name="Inndata 2 7 3" xfId="17545" xr:uid="{05082A21-9DE0-4BC5-82D4-079008B28B68}"/>
    <cellStyle name="Inndata 2 7 4" xfId="22986" xr:uid="{8B107B2E-14F4-49F0-B51D-652A9720A2D1}"/>
    <cellStyle name="Inndata 2 8" xfId="7548" xr:uid="{67008963-DE8E-4D2C-8930-7C8503E8CF64}"/>
    <cellStyle name="Inndata 2 9" xfId="7236" xr:uid="{539E8DE3-CD5B-4939-8ED2-ECECC8B7D886}"/>
    <cellStyle name="Inndata 3" xfId="890" xr:uid="{4A219DFE-A365-48D6-8C94-598D935F984D}"/>
    <cellStyle name="Inndata 3 2" xfId="891" xr:uid="{D01BFDF1-E1B7-4F48-BE8C-96E0D7984E72}"/>
    <cellStyle name="Inndata 3 2 2" xfId="4413" xr:uid="{3A3B7D18-857B-4376-BA51-5F3A9AAE204B}"/>
    <cellStyle name="Inndata 3 2 2 2" xfId="10964" xr:uid="{695641A9-FFEC-4263-B2C9-685D1D7D6D7A}"/>
    <cellStyle name="Inndata 3 2 2 3" xfId="16569" xr:uid="{BF384941-4E88-4D1F-93F1-3D98823E2ECE}"/>
    <cellStyle name="Inndata 3 2 2 4" xfId="22045" xr:uid="{3EA8ADA4-E57D-403F-BA49-96236F5DD292}"/>
    <cellStyle name="Inndata 3 2 3" xfId="5506" xr:uid="{B4038FDB-A456-48DF-A02F-0012F7BFDF48}"/>
    <cellStyle name="Inndata 3 2 3 2" xfId="11989" xr:uid="{D5CE7B0E-A697-414E-8890-599F0C58544F}"/>
    <cellStyle name="Inndata 3 2 3 3" xfId="17555" xr:uid="{F0C2EB30-D900-4C7A-93B8-19B543B43F15}"/>
    <cellStyle name="Inndata 3 2 3 4" xfId="22996" xr:uid="{C03788B8-1858-4D9B-B17B-3C98F89F29B9}"/>
    <cellStyle name="Inndata 3 2 4" xfId="7558" xr:uid="{93DBDF74-6BAC-4990-B5DC-0B131EE42B98}"/>
    <cellStyle name="Inndata 3 2 5" xfId="7226" xr:uid="{C4ECEDB7-00EB-4BE6-A2D6-74E8078D07E8}"/>
    <cellStyle name="Inndata 3 2 6" xfId="15331" xr:uid="{96FE98BA-6894-4ACC-9F8F-EA56C0DB46DB}"/>
    <cellStyle name="Inndata 3 3" xfId="892" xr:uid="{3FBC2337-07F0-4FA4-B548-5A7B1F5F7DE5}"/>
    <cellStyle name="Inndata 3 3 2" xfId="4414" xr:uid="{F9BD0E8A-ABC1-46E2-8C65-D3B59ABC6A10}"/>
    <cellStyle name="Inndata 3 3 2 2" xfId="10965" xr:uid="{DCCF03D2-4158-4979-B5EF-4506D7044140}"/>
    <cellStyle name="Inndata 3 3 2 3" xfId="16570" xr:uid="{84091291-31A0-47C7-B0A2-87FCE915D5AA}"/>
    <cellStyle name="Inndata 3 3 2 4" xfId="22046" xr:uid="{C582A695-CD7E-48F7-97DF-C349570086CE}"/>
    <cellStyle name="Inndata 3 3 3" xfId="5507" xr:uid="{0E78F34D-1F26-45C9-B4C6-BC9E396D05D8}"/>
    <cellStyle name="Inndata 3 3 3 2" xfId="11990" xr:uid="{4C27F345-EA6D-440D-A026-B6A2665A2533}"/>
    <cellStyle name="Inndata 3 3 3 3" xfId="17556" xr:uid="{FE1433EC-965E-451F-8297-D603F1EA52FB}"/>
    <cellStyle name="Inndata 3 3 3 4" xfId="22997" xr:uid="{7C35DF2E-4751-443A-8382-FFAB5CEA3E87}"/>
    <cellStyle name="Inndata 3 3 4" xfId="7559" xr:uid="{7B584D26-C739-47C1-ADDA-90E8C4D4563A}"/>
    <cellStyle name="Inndata 3 3 5" xfId="11893" xr:uid="{59FB47D7-01E2-441F-831E-FA34C2E546D5}"/>
    <cellStyle name="Inndata 3 3 6" xfId="19115" xr:uid="{64B6A1DC-39D8-4564-86BD-52542274DB7A}"/>
    <cellStyle name="Inndata 3 4" xfId="4412" xr:uid="{081E6AD0-F51D-47F7-9A50-728A31AAC2D3}"/>
    <cellStyle name="Inndata 3 4 2" xfId="10963" xr:uid="{BCC8AB36-7979-4713-BA64-A4A6CC6BA926}"/>
    <cellStyle name="Inndata 3 4 3" xfId="16568" xr:uid="{64433C98-6808-4185-AB6E-0CF225318747}"/>
    <cellStyle name="Inndata 3 4 4" xfId="22044" xr:uid="{53B3DC70-C3A4-46AF-8DCC-902D6B3A2057}"/>
    <cellStyle name="Inndata 3 5" xfId="5505" xr:uid="{8D753357-642F-4954-BD7C-913C3193A60B}"/>
    <cellStyle name="Inndata 3 5 2" xfId="11988" xr:uid="{68424810-8A4F-4037-96DB-FA13922C4323}"/>
    <cellStyle name="Inndata 3 5 3" xfId="17554" xr:uid="{64155D38-9199-4F9E-92DA-B2C0B6E396F8}"/>
    <cellStyle name="Inndata 3 5 4" xfId="22995" xr:uid="{1D24D511-3C42-4E96-8811-1DF2629E8727}"/>
    <cellStyle name="Inndata 3 6" xfId="7557" xr:uid="{477DF262-8CB9-4149-85AE-E07204ADD1E3}"/>
    <cellStyle name="Inndata 3 7" xfId="11894" xr:uid="{AEDA5587-A63F-4E7F-A1F4-BC936CF514B2}"/>
    <cellStyle name="Inndata 3 8" xfId="15332" xr:uid="{DF4723F4-1767-4175-9306-3621C0990C05}"/>
    <cellStyle name="Inndata 4" xfId="893" xr:uid="{939FE50A-CF96-4A41-B4B4-168850B73F5D}"/>
    <cellStyle name="Inndata 4 2" xfId="894" xr:uid="{7124B498-C18C-4DD0-BD85-9AFA4B23F129}"/>
    <cellStyle name="Inndata 4 2 2" xfId="4416" xr:uid="{081B037E-5C53-4C3D-A475-A2671087D5B1}"/>
    <cellStyle name="Inndata 4 2 2 2" xfId="10967" xr:uid="{FA2476F7-F4C6-481A-8C11-6C4D532B1B12}"/>
    <cellStyle name="Inndata 4 2 2 3" xfId="16572" xr:uid="{1973C614-182F-47A9-9974-B93428CFF38F}"/>
    <cellStyle name="Inndata 4 2 2 4" xfId="22048" xr:uid="{0CFAA322-8702-4719-A566-3D36D3A0CF24}"/>
    <cellStyle name="Inndata 4 2 3" xfId="5509" xr:uid="{FE762938-FF8A-43CF-BE14-28C7987981C1}"/>
    <cellStyle name="Inndata 4 2 3 2" xfId="11992" xr:uid="{08585DAC-28AF-4182-ACA0-AABD342FABDF}"/>
    <cellStyle name="Inndata 4 2 3 3" xfId="17558" xr:uid="{14A0CA23-FA70-489E-9D24-FF0F86E9A8F8}"/>
    <cellStyle name="Inndata 4 2 3 4" xfId="22999" xr:uid="{BAA4BCD1-6E1F-4124-BA3F-907DAEF0EC57}"/>
    <cellStyle name="Inndata 4 2 4" xfId="7561" xr:uid="{E17D6164-6905-4AC8-BB53-A0B300BFD375}"/>
    <cellStyle name="Inndata 4 2 5" xfId="11892" xr:uid="{281D4A8B-D65E-4F6E-93E4-3264920224AC}"/>
    <cellStyle name="Inndata 4 2 6" xfId="15327" xr:uid="{F07B52BD-46B4-4398-AA2D-68B40CCB0933}"/>
    <cellStyle name="Inndata 4 3" xfId="895" xr:uid="{0EC01920-7E5B-45E1-9F6C-E814B2DAC5CB}"/>
    <cellStyle name="Inndata 4 3 2" xfId="4417" xr:uid="{B7F9F14B-C002-4A76-BD7F-BDAC10D80888}"/>
    <cellStyle name="Inndata 4 3 2 2" xfId="10968" xr:uid="{A10C45E0-93BB-4E69-93E2-658744F036DC}"/>
    <cellStyle name="Inndata 4 3 2 3" xfId="16573" xr:uid="{3017BB6D-4110-4C3F-97E3-B5A40DD8B7A4}"/>
    <cellStyle name="Inndata 4 3 2 4" xfId="22049" xr:uid="{683806E6-F664-4795-B84D-B6BFDD79BE25}"/>
    <cellStyle name="Inndata 4 3 3" xfId="5510" xr:uid="{488A616D-F354-476F-B7A0-6E470412BA2F}"/>
    <cellStyle name="Inndata 4 3 3 2" xfId="11993" xr:uid="{A549CDFE-A632-430F-B7B0-002BCD08557A}"/>
    <cellStyle name="Inndata 4 3 3 3" xfId="17559" xr:uid="{271F004D-C71A-4C72-94B9-3AEE5BBB2126}"/>
    <cellStyle name="Inndata 4 3 3 4" xfId="23000" xr:uid="{70B60A30-A018-4B10-874A-6536C88EA10E}"/>
    <cellStyle name="Inndata 4 3 4" xfId="7562" xr:uid="{D3159FDA-F1F3-4FA4-BF4B-61F185A65D72}"/>
    <cellStyle name="Inndata 4 3 5" xfId="7224" xr:uid="{50BAC330-0D9F-4595-A44A-168ED20A8289}"/>
    <cellStyle name="Inndata 4 3 6" xfId="7375" xr:uid="{08CA88C4-9C07-4B48-A13D-AE762A694B97}"/>
    <cellStyle name="Inndata 4 4" xfId="4415" xr:uid="{FE7BB8C2-4126-47A0-A73E-0E814CB177AA}"/>
    <cellStyle name="Inndata 4 4 2" xfId="10966" xr:uid="{088AAA36-2D3D-4797-9F47-E09D375D7976}"/>
    <cellStyle name="Inndata 4 4 3" xfId="16571" xr:uid="{9CB407E9-EF5F-460B-9B3C-BD80B6F519D5}"/>
    <cellStyle name="Inndata 4 4 4" xfId="22047" xr:uid="{00135DBC-7F9B-458C-99E7-8DD30E40228F}"/>
    <cellStyle name="Inndata 4 5" xfId="5508" xr:uid="{2FD6FAF7-5E2B-47FC-A72F-119029E0063D}"/>
    <cellStyle name="Inndata 4 5 2" xfId="11991" xr:uid="{72F2BF6E-8A32-4430-8785-79EAEC49B054}"/>
    <cellStyle name="Inndata 4 5 3" xfId="17557" xr:uid="{ED7D1DF3-A0F3-4261-B962-88EA5429A847}"/>
    <cellStyle name="Inndata 4 5 4" xfId="22998" xr:uid="{D7E1BE20-0A2D-410E-BD0B-4D2D5D161B84}"/>
    <cellStyle name="Inndata 4 6" xfId="7560" xr:uid="{7D1F7120-E34C-4E2C-AF29-0122321D6739}"/>
    <cellStyle name="Inndata 4 7" xfId="7225" xr:uid="{D85A00E7-C520-4D60-B646-5F3E15B080F4}"/>
    <cellStyle name="Inndata 4 8" xfId="19098" xr:uid="{F3648321-0759-41A1-B94E-CAC7E107B3B3}"/>
    <cellStyle name="Inndata 5" xfId="896" xr:uid="{E6078439-DA30-488B-A967-1DAAACF4A80D}"/>
    <cellStyle name="Inndata 5 2" xfId="4418" xr:uid="{E9D0E0E1-4E61-470C-99A4-1AA91352117D}"/>
    <cellStyle name="Inndata 5 2 2" xfId="10969" xr:uid="{A2603834-86C1-4068-9F32-CD19B4A5FCE1}"/>
    <cellStyle name="Inndata 5 2 3" xfId="16574" xr:uid="{E922D6A1-4147-4FDC-9ACB-D13023A1DF1D}"/>
    <cellStyle name="Inndata 5 2 4" xfId="22050" xr:uid="{1A903F6A-0456-47BA-AB2A-BD034A1EC013}"/>
    <cellStyle name="Inndata 5 3" xfId="5511" xr:uid="{85DFB3CA-99E3-4F63-82E1-5AE27E3D91AF}"/>
    <cellStyle name="Inndata 5 3 2" xfId="11994" xr:uid="{96B4AF21-CE7B-4B8B-8F18-3AE4FF68034C}"/>
    <cellStyle name="Inndata 5 3 3" xfId="17560" xr:uid="{52A9DF5A-0A51-4828-942B-9C12DA8D2218}"/>
    <cellStyle name="Inndata 5 3 4" xfId="23001" xr:uid="{AC17B3EE-F5DC-4746-8970-D305B774CC96}"/>
    <cellStyle name="Inndata 5 4" xfId="7563" xr:uid="{A83DB18B-A674-4C97-B3B8-894481A45BEE}"/>
    <cellStyle name="Inndata 5 5" xfId="11891" xr:uid="{4F0EDEA4-745A-4B6F-AF2E-32212DCDB7A9}"/>
    <cellStyle name="Inndata 5 6" xfId="7376" xr:uid="{E37D9B27-F065-4F7F-90F1-511E61C96769}"/>
    <cellStyle name="Inndata 6" xfId="897" xr:uid="{381C2A5A-8120-40A5-A796-6CD4EA4DE5F2}"/>
    <cellStyle name="Inndata 6 2" xfId="4419" xr:uid="{F00A29EF-9249-458F-AB4A-7DBA90D2A8E3}"/>
    <cellStyle name="Inndata 6 2 2" xfId="10970" xr:uid="{CB58DF6E-78C0-4611-BAEE-491D6D9DF75D}"/>
    <cellStyle name="Inndata 6 2 3" xfId="16575" xr:uid="{014A6734-F67F-4963-B41E-AEAB50651C13}"/>
    <cellStyle name="Inndata 6 2 4" xfId="22051" xr:uid="{819FCEE5-FD49-46C2-B615-8E5A8FA78474}"/>
    <cellStyle name="Inndata 6 3" xfId="5512" xr:uid="{3C999863-DF38-49A0-A598-9414DE304E6D}"/>
    <cellStyle name="Inndata 6 3 2" xfId="11995" xr:uid="{262C4428-C402-4B81-953D-6455E5EA05BD}"/>
    <cellStyle name="Inndata 6 3 3" xfId="17561" xr:uid="{ABC38DA7-99F1-413B-BB8D-162D6930F87A}"/>
    <cellStyle name="Inndata 6 3 4" xfId="23002" xr:uid="{74735F71-3AF2-40D6-B956-CFA825AADCAE}"/>
    <cellStyle name="Inndata 6 4" xfId="7564" xr:uid="{0A1E8A70-D364-448E-B60E-BECCFA94CF86}"/>
    <cellStyle name="Inndata 6 5" xfId="7223" xr:uid="{B2EB6ED0-B64A-4FFD-9539-DDF4AF386D28}"/>
    <cellStyle name="Inndata 6 6" xfId="19114" xr:uid="{DBFCBBFE-29AB-4531-8AA9-A3F25B890A32}"/>
    <cellStyle name="Inndata 7" xfId="4402" xr:uid="{748A69C0-22B9-47D5-895B-9D1C8FA7DAB2}"/>
    <cellStyle name="Inndata 7 2" xfId="10953" xr:uid="{1FB336E5-2E2E-4F9D-BAAC-F27CE4B2B650}"/>
    <cellStyle name="Inndata 7 3" xfId="16558" xr:uid="{880585AA-2F7B-4FC2-98ED-723DED83C174}"/>
    <cellStyle name="Inndata 7 4" xfId="22034" xr:uid="{3DA85834-AA62-4379-B4CA-DD1BB2D94F60}"/>
    <cellStyle name="Inndata 8" xfId="5495" xr:uid="{27D776E2-A70A-4DEE-8ABF-A3213D00CB06}"/>
    <cellStyle name="Inndata 8 2" xfId="11978" xr:uid="{7DA40451-2298-4F63-B637-15F137713A53}"/>
    <cellStyle name="Inndata 8 3" xfId="17544" xr:uid="{07078AD3-9B0A-4AE6-AC23-F3761335E6CC}"/>
    <cellStyle name="Inndata 8 4" xfId="22985" xr:uid="{9B2E79AB-D382-4667-9B9F-05AD6FA7CB9A}"/>
    <cellStyle name="Inndata 9" xfId="7547" xr:uid="{840A7E40-DE34-4347-9734-424D69627AF0}"/>
    <cellStyle name="Input [%]" xfId="393" xr:uid="{2D8544D4-BFB9-4491-989C-AC88B5A1E6F4}"/>
    <cellStyle name="Input [%0]" xfId="394" xr:uid="{8FF7C458-3F6B-412E-9BCC-AD70458268D9}"/>
    <cellStyle name="Input [%00]" xfId="395" xr:uid="{FF41CDE4-0F5B-41B7-8870-BEDB1DBB8028}"/>
    <cellStyle name="Input [0]" xfId="396" xr:uid="{43CDECDE-63DF-4FAD-B4C5-AF68927DA8EC}"/>
    <cellStyle name="Input [00]" xfId="397" xr:uid="{145E2405-66CE-462E-A6EF-328D9410F0C3}"/>
    <cellStyle name="Input 10" xfId="398" xr:uid="{82AE7EDE-FF76-4A81-9CB0-691DD9BE1A7D}"/>
    <cellStyle name="Input 10 2" xfId="763" xr:uid="{80C7D24E-4B0B-43B7-907A-5833E197042C}"/>
    <cellStyle name="Input 10 2 2" xfId="899" xr:uid="{D4D878F0-7AEC-46F0-92F7-ECC77F373AC6}"/>
    <cellStyle name="Input 10 2 2 2" xfId="4422" xr:uid="{E723A336-76EA-48BC-97A0-A7E6C859823A}"/>
    <cellStyle name="Input 10 2 2 2 2" xfId="10973" xr:uid="{82AC1AAF-E831-4732-B493-A4ED62AD8989}"/>
    <cellStyle name="Input 10 2 2 2 3" xfId="16578" xr:uid="{86EE7244-CAF4-46B8-8C4E-BAAD62EA1201}"/>
    <cellStyle name="Input 10 2 2 2 4" xfId="22054" xr:uid="{D7CAF9E0-0880-48F5-B4B2-80402A66C14F}"/>
    <cellStyle name="Input 10 2 2 3" xfId="7566" xr:uid="{521D014C-77D9-40FC-AF61-FB37905A3E68}"/>
    <cellStyle name="Input 10 2 3" xfId="898" xr:uid="{0B539540-EDF5-4F6A-90AC-DAA2AA3C8F2A}"/>
    <cellStyle name="Input 10 2 3 2" xfId="7565" xr:uid="{5DC63943-8816-433D-A633-1D303BAF137F}"/>
    <cellStyle name="Input 10 2 3 3" xfId="11890" xr:uid="{72B97DD5-6CDC-4B1A-AE52-70ECC009CC82}"/>
    <cellStyle name="Input 10 2 3 4" xfId="19097" xr:uid="{9E9D126D-9DAD-4841-A344-FF33D87449C9}"/>
    <cellStyle name="Input 10 2 3 5" xfId="24537" xr:uid="{5CAB648C-C955-46C5-9A6C-D2B7627CC6CC}"/>
    <cellStyle name="Input 10 2 4" xfId="4421" xr:uid="{3631A69F-EAE3-498D-AE2B-A0C3133CFC87}"/>
    <cellStyle name="Input 10 2 4 2" xfId="10972" xr:uid="{320F6118-42C3-4F8A-8860-9A7F0E9F484D}"/>
    <cellStyle name="Input 10 2 4 3" xfId="16577" xr:uid="{E022B94F-300F-4B16-96CF-EE30CFBC9850}"/>
    <cellStyle name="Input 10 2 4 4" xfId="22053" xr:uid="{5945F5B3-3C3E-4922-8592-E97AB12D52A7}"/>
    <cellStyle name="Input 10 2 5" xfId="7461" xr:uid="{83AC66F6-17E5-4FF8-8231-967B0E37E459}"/>
    <cellStyle name="Input 10 2 6" xfId="7268" xr:uid="{2E3AA1C0-64A3-4699-98B9-0BA4B01C9451}"/>
    <cellStyle name="Input 10 2 7" xfId="7338" xr:uid="{2093D4B6-A886-4A29-8D9C-B450D2EADAE9}"/>
    <cellStyle name="Input 10 3" xfId="900" xr:uid="{BF896D5F-446C-46A1-B8DE-ED612AFF4E6E}"/>
    <cellStyle name="Input 10 3 2" xfId="4423" xr:uid="{1677EB01-4C34-4C77-87C3-472E6A2BDFFC}"/>
    <cellStyle name="Input 10 3 2 2" xfId="10974" xr:uid="{A2D58CAC-548A-4216-BE5F-412414CCCAEE}"/>
    <cellStyle name="Input 10 3 2 3" xfId="16579" xr:uid="{A9B6F95E-2C21-4DAE-9A19-D16A4FD89D3E}"/>
    <cellStyle name="Input 10 3 2 4" xfId="22055" xr:uid="{BD7B5868-C45D-4685-AB4B-62B0F83A4B41}"/>
    <cellStyle name="Input 10 3 3" xfId="7567" xr:uid="{5DA908B2-A161-44AF-AE01-3A1C7069A768}"/>
    <cellStyle name="Input 10 4" xfId="4420" xr:uid="{4519A97B-8332-44B2-9F10-B180854315A1}"/>
    <cellStyle name="Input 10 4 2" xfId="10971" xr:uid="{B0081681-FCBF-4A13-9D07-8D0440434A00}"/>
    <cellStyle name="Input 10 4 3" xfId="16576" xr:uid="{4251C7A0-BDEC-465F-8D16-0683C247E5C7}"/>
    <cellStyle name="Input 10 4 4" xfId="22052" xr:uid="{0E2E8BD2-2080-43F9-B5AA-F596EA8A18EA}"/>
    <cellStyle name="Input 10 5" xfId="7271" xr:uid="{D581960B-21D1-4571-B140-36B202023609}"/>
    <cellStyle name="Input 11" xfId="399" xr:uid="{DB64C71D-AA87-42B5-B22F-94AA10829110}"/>
    <cellStyle name="Input 11 2" xfId="764" xr:uid="{B5DC343F-0434-424E-9D4D-E806E56C53D6}"/>
    <cellStyle name="Input 11 2 2" xfId="902" xr:uid="{C86A1958-BF22-43D3-9C2D-D7F072E26CF0}"/>
    <cellStyle name="Input 11 2 2 2" xfId="4426" xr:uid="{7D1B59CE-A54D-44C5-8338-F6C55DF77C41}"/>
    <cellStyle name="Input 11 2 2 2 2" xfId="10977" xr:uid="{C106A4C7-C268-45C7-A095-6D278EED8019}"/>
    <cellStyle name="Input 11 2 2 2 3" xfId="16582" xr:uid="{A7A6A9F6-378B-4460-A099-823AD1927F45}"/>
    <cellStyle name="Input 11 2 2 2 4" xfId="22058" xr:uid="{FC9CD588-574F-43CC-8F19-C1F308DB3707}"/>
    <cellStyle name="Input 11 2 2 3" xfId="7569" xr:uid="{60CA2762-8230-4042-871B-3F493710323A}"/>
    <cellStyle name="Input 11 2 3" xfId="901" xr:uid="{B332FA39-AE64-4CE5-A3EF-5FF3FA1E9D82}"/>
    <cellStyle name="Input 11 2 3 2" xfId="7568" xr:uid="{6A80046C-60A2-43EF-929D-E74179F51727}"/>
    <cellStyle name="Input 11 2 3 3" xfId="7221" xr:uid="{CE402E8C-E14D-4932-85F9-846ED7C0A920}"/>
    <cellStyle name="Input 11 2 3 4" xfId="15326" xr:uid="{A7E10D1C-57A4-47C7-AD61-73318518B734}"/>
    <cellStyle name="Input 11 2 3 5" xfId="20820" xr:uid="{DE0282DD-2068-4BF2-BA12-2887865C790C}"/>
    <cellStyle name="Input 11 2 4" xfId="4425" xr:uid="{93BBD270-B720-499B-A9C2-1D8CA9E6A19F}"/>
    <cellStyle name="Input 11 2 4 2" xfId="10976" xr:uid="{D76C21CD-6DC8-44FB-9406-B26F66D7221A}"/>
    <cellStyle name="Input 11 2 4 3" xfId="16581" xr:uid="{3C034BDB-8FE9-4313-BFD5-69976AA6F9D0}"/>
    <cellStyle name="Input 11 2 4 4" xfId="22057" xr:uid="{777CEBC9-7A6F-42A9-9A56-98CCDC6C00D4}"/>
    <cellStyle name="Input 11 2 5" xfId="7462" xr:uid="{CFEC225A-B60B-4DD0-90F1-72BDF6E1D484}"/>
    <cellStyle name="Input 11 2 6" xfId="13568" xr:uid="{EC21707F-2415-4007-81CD-CD23FD6C0C90}"/>
    <cellStyle name="Input 11 2 7" xfId="7339" xr:uid="{5719D19E-2076-43E4-9621-9546D178B050}"/>
    <cellStyle name="Input 11 3" xfId="903" xr:uid="{7CBF786D-AED8-447F-83BB-1315C60230F8}"/>
    <cellStyle name="Input 11 3 2" xfId="4427" xr:uid="{14E78AFC-C891-46DC-85C5-C35B89F40093}"/>
    <cellStyle name="Input 11 3 2 2" xfId="10978" xr:uid="{367EB911-47A6-4633-9C5C-42B6D995519F}"/>
    <cellStyle name="Input 11 3 2 3" xfId="16583" xr:uid="{9EB1A163-AB42-49D8-B7DE-796FD4F463BF}"/>
    <cellStyle name="Input 11 3 2 4" xfId="22059" xr:uid="{6C548666-265C-4C47-9F4B-7098E6F72CC7}"/>
    <cellStyle name="Input 11 3 3" xfId="7570" xr:uid="{6D30F3A9-2BAF-4DBA-98E9-51BF4CDAD6E1}"/>
    <cellStyle name="Input 11 4" xfId="4424" xr:uid="{A114E986-4C31-4335-8482-13B7816A14FF}"/>
    <cellStyle name="Input 11 4 2" xfId="10975" xr:uid="{E52534DA-582B-4359-A92A-6A0C20D67202}"/>
    <cellStyle name="Input 11 4 3" xfId="16580" xr:uid="{26F6F498-E430-4EBE-9E45-557B090C579B}"/>
    <cellStyle name="Input 11 4 4" xfId="22056" xr:uid="{620C8C07-DC53-4954-B07E-0836D2DF339F}"/>
    <cellStyle name="Input 11 5" xfId="7272" xr:uid="{1711ED47-1073-44A5-842E-AB4FA438DFE9}"/>
    <cellStyle name="Input 12" xfId="400" xr:uid="{D1CEC053-37CB-4DFD-8CD8-D76A74EED714}"/>
    <cellStyle name="Input 12 2" xfId="765" xr:uid="{1FB6A58D-29B2-46C1-A2F0-429831510CD7}"/>
    <cellStyle name="Input 12 2 2" xfId="905" xr:uid="{3C5F6F75-829C-4BB5-A553-00F09AED6A48}"/>
    <cellStyle name="Input 12 2 2 2" xfId="4430" xr:uid="{32B78BE5-FCA1-42B6-83E2-594152C3C56E}"/>
    <cellStyle name="Input 12 2 2 2 2" xfId="10981" xr:uid="{A321E62B-E1BA-4ABB-85FA-1A62009B641C}"/>
    <cellStyle name="Input 12 2 2 2 3" xfId="16586" xr:uid="{8D534352-3FBF-48EC-8BF5-0E4C8A1F0EA2}"/>
    <cellStyle name="Input 12 2 2 2 4" xfId="22062" xr:uid="{43909531-6190-4CFC-A7DA-CECD4A4FEB45}"/>
    <cellStyle name="Input 12 2 2 3" xfId="7572" xr:uid="{A7D967A7-B747-45B8-B7E4-7C0130A1C7BE}"/>
    <cellStyle name="Input 12 2 3" xfId="904" xr:uid="{2F3EED83-BB20-4811-A1A8-6BDFBF4C05CA}"/>
    <cellStyle name="Input 12 2 3 2" xfId="7571" xr:uid="{5E514BA4-9043-445D-B134-DBB85306B16C}"/>
    <cellStyle name="Input 12 2 3 3" xfId="9688" xr:uid="{BB58CEBE-DA2F-4BE4-8333-DCA1AB5084BE}"/>
    <cellStyle name="Input 12 2 3 4" xfId="7379" xr:uid="{7D995974-72C0-4D42-AD76-4105B508AEB2}"/>
    <cellStyle name="Input 12 2 3 5" xfId="17504" xr:uid="{6CE3E0D1-835D-42AB-AE97-9FAC0528BEC7}"/>
    <cellStyle name="Input 12 2 4" xfId="4429" xr:uid="{426E9350-D1C2-4779-B44F-1016E6408B0C}"/>
    <cellStyle name="Input 12 2 4 2" xfId="10980" xr:uid="{07227891-E641-4913-9C2A-B9173BEC271A}"/>
    <cellStyle name="Input 12 2 4 3" xfId="16585" xr:uid="{DD7E266B-369A-4E6D-9E94-6523F1E28714}"/>
    <cellStyle name="Input 12 2 4 4" xfId="22061" xr:uid="{82E8D92E-FBDF-4F43-A5C8-2D1ECC6816E8}"/>
    <cellStyle name="Input 12 2 5" xfId="7463" xr:uid="{A880B082-C385-430C-A3A4-2F5D36D8F639}"/>
    <cellStyle name="Input 12 2 6" xfId="13533" xr:uid="{C8A7377F-2C53-420D-A76E-462FD8077319}"/>
    <cellStyle name="Input 12 2 7" xfId="7340" xr:uid="{2CA38B8B-3F65-4DFF-B182-0067EA9CF291}"/>
    <cellStyle name="Input 12 3" xfId="906" xr:uid="{AE7841EE-D9C1-4F2A-9F7D-8562FB0E3C90}"/>
    <cellStyle name="Input 12 3 2" xfId="907" xr:uid="{C803F21D-1F53-4026-97AB-D15A50571E04}"/>
    <cellStyle name="Input 12 3 2 2" xfId="4432" xr:uid="{39D784C8-31E4-4FB5-AAF8-A6C77FC3F818}"/>
    <cellStyle name="Input 12 3 2 2 2" xfId="10983" xr:uid="{E44C6865-A21B-4DA6-A018-89E60216BBA4}"/>
    <cellStyle name="Input 12 3 2 2 3" xfId="16588" xr:uid="{BDCD8F15-E07D-490E-967E-AFB007CBF599}"/>
    <cellStyle name="Input 12 3 2 2 4" xfId="22064" xr:uid="{2E3EBE8D-8906-42A0-920D-7E09CD47E42F}"/>
    <cellStyle name="Input 12 3 2 3" xfId="7574" xr:uid="{1C9DB607-7584-4F73-806E-1F0F46C5EC2D}"/>
    <cellStyle name="Input 12 3 3" xfId="908" xr:uid="{7833A89D-13BC-4E2F-A85F-140F97495274}"/>
    <cellStyle name="Input 12 3 3 2" xfId="4433" xr:uid="{76372998-FDAE-4866-AB71-42E9D6545E55}"/>
    <cellStyle name="Input 12 3 3 2 2" xfId="10984" xr:uid="{21395D5E-6CC1-4F97-B7F8-A4D956F4FEDD}"/>
    <cellStyle name="Input 12 3 3 2 3" xfId="16589" xr:uid="{109649A0-D8F8-483E-BB1D-963D1EC45513}"/>
    <cellStyle name="Input 12 3 3 2 4" xfId="22065" xr:uid="{A75B935F-5889-4B0D-8E8A-0F674C4A1274}"/>
    <cellStyle name="Input 12 3 3 3" xfId="7575" xr:uid="{8BD541D9-0DFA-4888-9162-CBD611BB9EF6}"/>
    <cellStyle name="Input 12 3 4" xfId="4431" xr:uid="{AA511136-9A75-49D6-8DE0-3E3D8A19D555}"/>
    <cellStyle name="Input 12 3 4 2" xfId="10982" xr:uid="{B0E51EDE-4033-41D1-89AD-A79B5EC60AE3}"/>
    <cellStyle name="Input 12 3 4 3" xfId="16587" xr:uid="{3DB354F7-6FA1-4435-BB18-6EFA7D40B7C5}"/>
    <cellStyle name="Input 12 3 4 4" xfId="22063" xr:uid="{CB9F49A8-34CA-4997-BB08-025B808C81FB}"/>
    <cellStyle name="Input 12 3 5" xfId="7573" xr:uid="{F745EC6B-2D89-4938-9ABF-002DA9B2C7ED}"/>
    <cellStyle name="Input 12 4" xfId="909" xr:uid="{26FBFBDD-96E7-489E-8417-4E69906220DF}"/>
    <cellStyle name="Input 12 4 2" xfId="910" xr:uid="{F8C32037-6B02-4668-8470-EAC1534E6EF7}"/>
    <cellStyle name="Input 12 4 2 2" xfId="4435" xr:uid="{1E2A49AD-B290-4C1A-B2C2-BA8498203AD9}"/>
    <cellStyle name="Input 12 4 2 2 2" xfId="10986" xr:uid="{37410CB9-8CCB-4D51-BED2-20B8093693A0}"/>
    <cellStyle name="Input 12 4 2 2 3" xfId="16591" xr:uid="{85A0080D-CE01-402F-9B59-B7F1D0BA5DB7}"/>
    <cellStyle name="Input 12 4 2 2 4" xfId="22067" xr:uid="{6F939BB0-B266-4753-AD42-7835B3FE6AEC}"/>
    <cellStyle name="Input 12 4 2 3" xfId="7577" xr:uid="{A18AC79F-C430-4511-AEBE-2B0526A468F3}"/>
    <cellStyle name="Input 12 4 3" xfId="911" xr:uid="{12876C16-8723-4410-A384-3A34E476C727}"/>
    <cellStyle name="Input 12 4 3 2" xfId="4436" xr:uid="{4E784297-4180-40A6-ABFC-79D8E983304D}"/>
    <cellStyle name="Input 12 4 3 2 2" xfId="10987" xr:uid="{F2A50F92-B6AA-49A4-B4C7-84A7F259BCD5}"/>
    <cellStyle name="Input 12 4 3 2 3" xfId="16592" xr:uid="{5694C52C-FBF7-4A54-82B4-B288BE7C5173}"/>
    <cellStyle name="Input 12 4 3 2 4" xfId="22068" xr:uid="{1355891C-B984-4E11-9FFC-605391CF8E8C}"/>
    <cellStyle name="Input 12 4 3 3" xfId="7578" xr:uid="{6D716882-7A38-4114-A5C8-8CF4D9236813}"/>
    <cellStyle name="Input 12 4 4" xfId="4434" xr:uid="{331299B2-78D6-46F6-A2F8-1D272431F0FB}"/>
    <cellStyle name="Input 12 4 4 2" xfId="10985" xr:uid="{5F0B340D-FBB9-4A27-B5AF-4E752E15AC7E}"/>
    <cellStyle name="Input 12 4 4 3" xfId="16590" xr:uid="{D3292C6C-AAA1-46D7-9B17-63132FFC9628}"/>
    <cellStyle name="Input 12 4 4 4" xfId="22066" xr:uid="{B3986D3C-0C2C-4EDE-969E-D73E83F8A32A}"/>
    <cellStyle name="Input 12 4 5" xfId="7576" xr:uid="{FD40D566-7DF0-4E04-8447-77D07204A0A6}"/>
    <cellStyle name="Input 12 5" xfId="912" xr:uid="{F89113BA-4047-4C9B-B8DB-43AB339146A0}"/>
    <cellStyle name="Input 12 5 2" xfId="4437" xr:uid="{83AA8ED1-6D4F-4A9D-B0B8-BAB7A01C70B0}"/>
    <cellStyle name="Input 12 5 2 2" xfId="10988" xr:uid="{F3DB2B60-A65B-40FE-A012-E05D4ECBF8DB}"/>
    <cellStyle name="Input 12 5 2 3" xfId="16593" xr:uid="{3B3EF346-67A5-454D-8439-241181EDC303}"/>
    <cellStyle name="Input 12 5 2 4" xfId="22069" xr:uid="{66795C06-6306-4153-85F0-15E0BE3BA475}"/>
    <cellStyle name="Input 12 5 3" xfId="7579" xr:uid="{2F426B4F-48AD-447E-B21A-7C795F6F7E91}"/>
    <cellStyle name="Input 12 6" xfId="913" xr:uid="{7E59F8D7-4343-45C2-A9C0-1443DDE91E4C}"/>
    <cellStyle name="Input 12 6 2" xfId="4438" xr:uid="{C1BC27B8-970D-4D11-8180-886DAE4B7B84}"/>
    <cellStyle name="Input 12 6 2 2" xfId="10989" xr:uid="{FDC6710B-6661-4D60-B58F-96E5B74C0A46}"/>
    <cellStyle name="Input 12 6 2 3" xfId="16594" xr:uid="{ED6CBAD7-E60E-4728-960D-839D07DE5DC7}"/>
    <cellStyle name="Input 12 6 2 4" xfId="22070" xr:uid="{FAB64916-B27F-49C0-BE37-FA6A718C7BC1}"/>
    <cellStyle name="Input 12 6 3" xfId="7580" xr:uid="{B11C4339-5B5C-4F86-ABD8-B08F5C2FD892}"/>
    <cellStyle name="Input 12 7" xfId="4428" xr:uid="{7190E1ED-A413-4863-BDF5-27C82A3DCE92}"/>
    <cellStyle name="Input 12 7 2" xfId="10979" xr:uid="{DD8117F0-5955-4C33-947E-87080654D6C3}"/>
    <cellStyle name="Input 12 7 3" xfId="16584" xr:uid="{4AC401AA-5156-4EED-B3AF-C9B735B60B68}"/>
    <cellStyle name="Input 12 7 4" xfId="22060" xr:uid="{D6CE059B-8947-45C1-8BAA-FDC895295EFD}"/>
    <cellStyle name="Input 12 8" xfId="7273" xr:uid="{0ACF91F7-0A7E-4CE1-9A56-5EF24B4727B2}"/>
    <cellStyle name="Input 13" xfId="401" xr:uid="{D232558F-E7B8-4AB4-8CDF-C79AA281A50C}"/>
    <cellStyle name="Input 13 2" xfId="766" xr:uid="{5A2A0628-F792-4242-BBB3-7FC6685748E3}"/>
    <cellStyle name="Input 13 2 2" xfId="915" xr:uid="{777BCE6B-8278-42F0-BF70-B382B7EBEC0B}"/>
    <cellStyle name="Input 13 2 2 2" xfId="4441" xr:uid="{33EBB62C-FCFB-49B8-9E85-44FCE41DA04F}"/>
    <cellStyle name="Input 13 2 2 2 2" xfId="10992" xr:uid="{F84AE087-AB7F-4468-B536-9EA0F2E3A200}"/>
    <cellStyle name="Input 13 2 2 2 3" xfId="16597" xr:uid="{1F721E0B-B88E-4119-AAF7-B1AAE8E04BE8}"/>
    <cellStyle name="Input 13 2 2 2 4" xfId="22073" xr:uid="{82BDA70B-87A2-4209-A724-C14F49D2C6D1}"/>
    <cellStyle name="Input 13 2 2 3" xfId="7582" xr:uid="{7BE589B5-36FB-4CB2-AD17-3B6A81CE16E3}"/>
    <cellStyle name="Input 13 2 3" xfId="914" xr:uid="{64840785-A530-43F5-A66A-204B19FFBB9E}"/>
    <cellStyle name="Input 13 2 3 2" xfId="7581" xr:uid="{306D007C-A6BC-44FE-B683-9D225C65D36D}"/>
    <cellStyle name="Input 13 2 3 3" xfId="13560" xr:uid="{F89B0E1F-853D-449E-8825-E3B50C338952}"/>
    <cellStyle name="Input 13 2 3 4" xfId="7382" xr:uid="{BDF9F852-7CEF-4B12-AB51-B9EC6B70554D}"/>
    <cellStyle name="Input 13 2 3 5" xfId="11930" xr:uid="{67159710-BDAE-4874-84FB-809B005302D6}"/>
    <cellStyle name="Input 13 2 4" xfId="4440" xr:uid="{08E2101A-9111-4136-AA53-028F7E88209B}"/>
    <cellStyle name="Input 13 2 4 2" xfId="10991" xr:uid="{61A2776F-913A-43A3-BB70-C1D072A2D192}"/>
    <cellStyle name="Input 13 2 4 3" xfId="16596" xr:uid="{323E05BA-C176-435B-AB10-D5F5E143DB62}"/>
    <cellStyle name="Input 13 2 4 4" xfId="22072" xr:uid="{95E58CCF-B181-4E77-A3AE-A2255B2D7712}"/>
    <cellStyle name="Input 13 2 5" xfId="7464" xr:uid="{E060428D-1EC5-4ABE-8B8B-32C1E28728A4}"/>
    <cellStyle name="Input 13 2 6" xfId="9712" xr:uid="{4BD2B1CA-637F-43DF-9A07-292C821EA4FD}"/>
    <cellStyle name="Input 13 2 7" xfId="7341" xr:uid="{45D64394-9A3C-4461-941D-4D8BBA559068}"/>
    <cellStyle name="Input 13 3" xfId="916" xr:uid="{BA5A35F5-CF85-454B-A081-39E2F0E9458D}"/>
    <cellStyle name="Input 13 3 2" xfId="917" xr:uid="{5C660DCB-EFF6-4249-A940-D4E3C4E62591}"/>
    <cellStyle name="Input 13 3 2 2" xfId="4443" xr:uid="{694886EC-4154-48BB-9F2E-8FB9FECAC411}"/>
    <cellStyle name="Input 13 3 2 2 2" xfId="10994" xr:uid="{0C45E840-CB86-48FE-8863-E2C7041B86A4}"/>
    <cellStyle name="Input 13 3 2 2 3" xfId="16599" xr:uid="{A48E6D94-14EA-4393-A6B8-AB90F1F96780}"/>
    <cellStyle name="Input 13 3 2 2 4" xfId="22075" xr:uid="{AEBAD50C-ACC8-4AA4-AF0B-6776905889F9}"/>
    <cellStyle name="Input 13 3 2 3" xfId="7584" xr:uid="{056B7BAA-AF91-4798-9E6C-FE4C34D43096}"/>
    <cellStyle name="Input 13 3 3" xfId="918" xr:uid="{24D0D1B8-36FC-499D-8903-064D02536029}"/>
    <cellStyle name="Input 13 3 3 2" xfId="4444" xr:uid="{787183F8-485F-413A-8419-14BA35D6AE9E}"/>
    <cellStyle name="Input 13 3 3 2 2" xfId="10995" xr:uid="{116A1879-932D-401E-A166-BBC0FB1D3267}"/>
    <cellStyle name="Input 13 3 3 2 3" xfId="16600" xr:uid="{8B885E57-C6DB-442F-8664-BB5108EBFAE9}"/>
    <cellStyle name="Input 13 3 3 2 4" xfId="22076" xr:uid="{92650801-245A-422E-BB6B-1C4D1E12A861}"/>
    <cellStyle name="Input 13 3 3 3" xfId="7585" xr:uid="{03C45BE4-9757-48F5-8CB7-D46E3AC13E8D}"/>
    <cellStyle name="Input 13 3 4" xfId="4442" xr:uid="{99F598D9-0363-4D58-AAEB-849A3F1862BA}"/>
    <cellStyle name="Input 13 3 4 2" xfId="10993" xr:uid="{BDD73FCE-A20F-494B-9C0C-50749E69DA61}"/>
    <cellStyle name="Input 13 3 4 3" xfId="16598" xr:uid="{68BDEB39-AD7F-4671-A6E9-4A36D47BAEB8}"/>
    <cellStyle name="Input 13 3 4 4" xfId="22074" xr:uid="{B4DA70F2-64F1-44CE-A6A2-7899D50B4B9C}"/>
    <cellStyle name="Input 13 3 5" xfId="7583" xr:uid="{B4C995D6-5167-4822-9CF7-726EA9CF03DB}"/>
    <cellStyle name="Input 13 4" xfId="919" xr:uid="{091FEEAE-8A0E-4551-87CB-31D9F730C797}"/>
    <cellStyle name="Input 13 4 2" xfId="920" xr:uid="{BEBD3607-6CF5-40E1-8DF5-754C72E99B3C}"/>
    <cellStyle name="Input 13 4 2 2" xfId="4446" xr:uid="{756C2D5D-2F7A-4FD7-90E8-294B1F72D5D6}"/>
    <cellStyle name="Input 13 4 2 2 2" xfId="10997" xr:uid="{002302CF-B718-4B11-8BD8-C1DC2F25264F}"/>
    <cellStyle name="Input 13 4 2 2 3" xfId="16602" xr:uid="{AC077C5A-9990-44CB-8804-F3A38E2D42E0}"/>
    <cellStyle name="Input 13 4 2 2 4" xfId="22078" xr:uid="{CAA3BC06-6497-4130-8383-B8A9E79A4D94}"/>
    <cellStyle name="Input 13 4 2 3" xfId="7587" xr:uid="{FAB0DAF1-2222-40D5-AF83-68C6991519BB}"/>
    <cellStyle name="Input 13 4 3" xfId="921" xr:uid="{379F7E97-688B-4874-884C-2837F3578441}"/>
    <cellStyle name="Input 13 4 3 2" xfId="4447" xr:uid="{858D8973-7F99-4888-A0AD-5E8595360291}"/>
    <cellStyle name="Input 13 4 3 2 2" xfId="10998" xr:uid="{B31B0B16-031B-40E3-B09F-C6064C09C45F}"/>
    <cellStyle name="Input 13 4 3 2 3" xfId="16603" xr:uid="{57E18303-F489-4F11-8BEF-FC0F599F8EFB}"/>
    <cellStyle name="Input 13 4 3 2 4" xfId="22079" xr:uid="{BDA00FCD-689E-48C6-9681-73E8A635ECC8}"/>
    <cellStyle name="Input 13 4 3 3" xfId="7588" xr:uid="{BE91CF23-D7DB-4433-9B26-E09A9FFCBD78}"/>
    <cellStyle name="Input 13 4 4" xfId="4445" xr:uid="{91FFBC1F-B81D-4F73-B700-B3292D6F5B92}"/>
    <cellStyle name="Input 13 4 4 2" xfId="10996" xr:uid="{35010445-E828-4724-A5EB-F8EC6480B318}"/>
    <cellStyle name="Input 13 4 4 3" xfId="16601" xr:uid="{72FCB191-2D84-4766-96F9-63146ADC0BE9}"/>
    <cellStyle name="Input 13 4 4 4" xfId="22077" xr:uid="{F1CEC1B9-6D0F-4803-9BD9-A4FAA9451DDA}"/>
    <cellStyle name="Input 13 4 5" xfId="7586" xr:uid="{88DD4F27-FA04-4CBD-B397-66DB2A1BA616}"/>
    <cellStyle name="Input 13 5" xfId="922" xr:uid="{C9EAF5C6-86E0-47D6-99D8-266E62507F35}"/>
    <cellStyle name="Input 13 5 2" xfId="4448" xr:uid="{43D8CBF4-7776-4C27-A712-557CDC4851CF}"/>
    <cellStyle name="Input 13 5 2 2" xfId="10999" xr:uid="{A3FA1D3C-9358-4205-A1AB-B4FD951C0089}"/>
    <cellStyle name="Input 13 5 2 3" xfId="16604" xr:uid="{C63051A8-2E18-4F8D-AD59-B78893375C52}"/>
    <cellStyle name="Input 13 5 2 4" xfId="22080" xr:uid="{FF0378E1-A627-48DB-9B86-4EA4E5B473AF}"/>
    <cellStyle name="Input 13 5 3" xfId="7589" xr:uid="{800871D4-CEF1-48A4-9105-722AEAC61A9E}"/>
    <cellStyle name="Input 13 6" xfId="923" xr:uid="{42A896F2-7BD6-44A6-8EA1-BD2309B73E51}"/>
    <cellStyle name="Input 13 6 2" xfId="4449" xr:uid="{C8B45083-486B-474C-B9AA-4EA6BDA10101}"/>
    <cellStyle name="Input 13 6 2 2" xfId="11000" xr:uid="{9AD2B211-DABF-46AA-8EA0-BF14847438AD}"/>
    <cellStyle name="Input 13 6 2 3" xfId="16605" xr:uid="{708299FA-254E-472A-A436-D11E271A10F7}"/>
    <cellStyle name="Input 13 6 2 4" xfId="22081" xr:uid="{19C01D13-EBA2-41BD-B51F-CA3ACE59FAEE}"/>
    <cellStyle name="Input 13 6 3" xfId="7590" xr:uid="{64B8BAEF-BC13-4895-A7C2-EEBAFFE67E32}"/>
    <cellStyle name="Input 13 7" xfId="4439" xr:uid="{30B5363B-C28F-45CE-877F-BF8946B26D87}"/>
    <cellStyle name="Input 13 7 2" xfId="10990" xr:uid="{4DBD617E-F142-42E2-B6C6-50BA36653B8D}"/>
    <cellStyle name="Input 13 7 3" xfId="16595" xr:uid="{C95A0501-42FE-4F8B-82CB-20B2F24213A3}"/>
    <cellStyle name="Input 13 7 4" xfId="22071" xr:uid="{F590481A-E932-4CB9-859F-DE19AE2933DD}"/>
    <cellStyle name="Input 13 8" xfId="7274" xr:uid="{A94FD908-CDEA-49D8-A4F8-11235068B4F2}"/>
    <cellStyle name="Input 14" xfId="762" xr:uid="{EE063C83-C5BF-498F-9F7B-B76D93B86513}"/>
    <cellStyle name="Input 14 10" xfId="9713" xr:uid="{74BE2C9F-9B99-4554-95FA-4395BE14A3C3}"/>
    <cellStyle name="Input 14 11" xfId="7337" xr:uid="{A7ED8FE7-10B8-4C5C-91D9-782935E8FC90}"/>
    <cellStyle name="Input 14 2" xfId="925" xr:uid="{2E2BF791-FA23-46D0-AB43-3EB01685A328}"/>
    <cellStyle name="Input 14 2 2" xfId="926" xr:uid="{8D23C05F-3BE3-4853-8C36-CECCA90250B9}"/>
    <cellStyle name="Input 14 2 2 2" xfId="4452" xr:uid="{2E5E6372-8E0E-4519-A438-2C8A4222BFD9}"/>
    <cellStyle name="Input 14 2 2 2 2" xfId="11003" xr:uid="{459F98D7-E5F6-40C9-94CF-A3AECB80A3E4}"/>
    <cellStyle name="Input 14 2 2 2 3" xfId="16608" xr:uid="{2D3AB85D-BE96-4830-9F7A-D1BF8DB024D4}"/>
    <cellStyle name="Input 14 2 2 2 4" xfId="22084" xr:uid="{FF9A7065-256C-49D7-BB4A-CE2E55805BF2}"/>
    <cellStyle name="Input 14 2 2 3" xfId="7593" xr:uid="{664FB692-B829-4FFD-B3A5-89003A65E811}"/>
    <cellStyle name="Input 14 2 3" xfId="4451" xr:uid="{37316CD5-7F36-4F53-A842-B93F05244F6F}"/>
    <cellStyle name="Input 14 2 3 2" xfId="11002" xr:uid="{34824D51-B311-4469-BEAE-7C067943AF49}"/>
    <cellStyle name="Input 14 2 3 3" xfId="16607" xr:uid="{8E7C1C5E-006A-4326-A62F-018765374766}"/>
    <cellStyle name="Input 14 2 3 4" xfId="22083" xr:uid="{0661CE48-73A3-4CCE-BD6D-DEDA1CEEE96C}"/>
    <cellStyle name="Input 14 2 4" xfId="7592" xr:uid="{0A36BE91-EA92-4D2F-9177-F3122A5232A1}"/>
    <cellStyle name="Input 14 3" xfId="927" xr:uid="{CFC73CA0-863D-426A-B8AA-4D92CB3146A6}"/>
    <cellStyle name="Input 14 3 2" xfId="928" xr:uid="{F12DFEE8-2410-4082-9E07-22AC2B97C986}"/>
    <cellStyle name="Input 14 3 2 2" xfId="4454" xr:uid="{B903754D-822B-48FB-AF05-93D2397CDA07}"/>
    <cellStyle name="Input 14 3 2 2 2" xfId="11005" xr:uid="{504406B7-6493-42FE-B770-D8F9006B966C}"/>
    <cellStyle name="Input 14 3 2 2 3" xfId="16610" xr:uid="{A9F598E5-87C9-4E92-891B-5CC8862A57E5}"/>
    <cellStyle name="Input 14 3 2 2 4" xfId="22086" xr:uid="{F1EB6BC0-615E-4647-BFA1-6E3CF137703E}"/>
    <cellStyle name="Input 14 3 2 3" xfId="7595" xr:uid="{6AB676CF-BAE9-4360-A9DA-A257DEA49D2E}"/>
    <cellStyle name="Input 14 3 3" xfId="929" xr:uid="{0113A1A0-32D7-4B52-931E-694101D1BA9A}"/>
    <cellStyle name="Input 14 3 3 2" xfId="4455" xr:uid="{E4F50D47-61F6-494D-99AF-F6B76B64CE66}"/>
    <cellStyle name="Input 14 3 3 2 2" xfId="11006" xr:uid="{C6E2667B-4763-4420-97ED-1C970EBEE5A2}"/>
    <cellStyle name="Input 14 3 3 2 3" xfId="16611" xr:uid="{527E23FA-D877-4F56-A415-FA9D6CC56B3B}"/>
    <cellStyle name="Input 14 3 3 2 4" xfId="22087" xr:uid="{59CC84BE-D154-4E28-A681-6969D59F0918}"/>
    <cellStyle name="Input 14 3 3 3" xfId="7596" xr:uid="{89C0AA07-4019-4DE1-9836-56FAA85EA40E}"/>
    <cellStyle name="Input 14 3 4" xfId="4453" xr:uid="{43D5D2CE-5C85-42AE-9485-06791638C969}"/>
    <cellStyle name="Input 14 3 4 2" xfId="11004" xr:uid="{2AA28470-FD1C-42AC-A2D9-63B4B42E56C8}"/>
    <cellStyle name="Input 14 3 4 3" xfId="16609" xr:uid="{FD86DD74-6275-4A9D-8AE7-91E14CFA6552}"/>
    <cellStyle name="Input 14 3 4 4" xfId="22085" xr:uid="{638AF7B4-AA1D-4E89-AF01-C5B51AE2FB81}"/>
    <cellStyle name="Input 14 3 5" xfId="7594" xr:uid="{21B36B64-2745-4A24-8471-3C84F7536D1C}"/>
    <cellStyle name="Input 14 4" xfId="930" xr:uid="{EE8493ED-2E67-44FB-9734-E744105367FB}"/>
    <cellStyle name="Input 14 4 2" xfId="931" xr:uid="{8C123C88-84BB-4EBF-9F80-3963D0CDA25F}"/>
    <cellStyle name="Input 14 4 2 2" xfId="4457" xr:uid="{ABAC7309-31A3-4685-B1E9-0490313036FE}"/>
    <cellStyle name="Input 14 4 2 2 2" xfId="11008" xr:uid="{E7A2F37A-63BB-45FD-9979-AEC36760C2AB}"/>
    <cellStyle name="Input 14 4 2 2 3" xfId="16613" xr:uid="{922D8DB3-89BA-43F2-8CBE-9B0631E630F9}"/>
    <cellStyle name="Input 14 4 2 2 4" xfId="22089" xr:uid="{E8B82014-BCD6-452D-ADA3-24372EAD8F6E}"/>
    <cellStyle name="Input 14 4 2 3" xfId="7598" xr:uid="{10FB1B8A-C256-4947-A964-136C00BB6739}"/>
    <cellStyle name="Input 14 4 3" xfId="932" xr:uid="{240E44E8-1EBF-4D02-AD27-3E74418CEF2C}"/>
    <cellStyle name="Input 14 4 3 2" xfId="4458" xr:uid="{D335C3D4-D884-4A49-BDA8-9DCE04E750C9}"/>
    <cellStyle name="Input 14 4 3 2 2" xfId="11009" xr:uid="{989CA649-6D93-4408-9303-92600857465F}"/>
    <cellStyle name="Input 14 4 3 2 3" xfId="16614" xr:uid="{232533D8-620E-4448-959C-1FF7FE0C3584}"/>
    <cellStyle name="Input 14 4 3 2 4" xfId="22090" xr:uid="{80B13204-22CF-4DD3-B980-C5FFEE60C433}"/>
    <cellStyle name="Input 14 4 3 3" xfId="7599" xr:uid="{1AD625AE-BA8F-4C5B-AC28-6BA753690F42}"/>
    <cellStyle name="Input 14 4 4" xfId="4456" xr:uid="{F38812D6-549D-415F-8A66-94370A4D0DC1}"/>
    <cellStyle name="Input 14 4 4 2" xfId="11007" xr:uid="{633EF24D-94A6-48B9-A3E6-31893797D2A4}"/>
    <cellStyle name="Input 14 4 4 3" xfId="16612" xr:uid="{51F440BF-B192-4A01-9889-7750D67861A6}"/>
    <cellStyle name="Input 14 4 4 4" xfId="22088" xr:uid="{F4D02E67-4258-437A-B689-3DCC44386549}"/>
    <cellStyle name="Input 14 4 5" xfId="7597" xr:uid="{2C00BC83-0177-4224-AE6F-BEFF2D4545BD}"/>
    <cellStyle name="Input 14 5" xfId="933" xr:uid="{28E7EFC5-8BE3-4E58-9791-579FB8C3657D}"/>
    <cellStyle name="Input 14 5 2" xfId="4459" xr:uid="{8C74FA14-25EC-449A-AD36-651006BEEE3B}"/>
    <cellStyle name="Input 14 5 2 2" xfId="11010" xr:uid="{74EEBC83-0BDE-403C-A6B1-C6AA0A0933DC}"/>
    <cellStyle name="Input 14 5 2 3" xfId="16615" xr:uid="{9A0C5C87-0665-440C-B057-8C7A973E590B}"/>
    <cellStyle name="Input 14 5 2 4" xfId="22091" xr:uid="{B9F9D56A-3ECF-435B-8F27-82603A39289D}"/>
    <cellStyle name="Input 14 5 3" xfId="7600" xr:uid="{1D82A7D2-2C91-430A-99C0-7CAD5B644768}"/>
    <cellStyle name="Input 14 6" xfId="934" xr:uid="{4C405833-FE37-41B8-9CDE-2A3CE01835E2}"/>
    <cellStyle name="Input 14 6 2" xfId="4460" xr:uid="{B782B5F4-5DE2-41C7-AB5D-C556EF581D8A}"/>
    <cellStyle name="Input 14 6 2 2" xfId="11011" xr:uid="{D7782AF2-0C79-43D9-B270-B0EB4D39E216}"/>
    <cellStyle name="Input 14 6 2 3" xfId="16616" xr:uid="{02BF994A-6287-49FF-87CE-54F5EF223B15}"/>
    <cellStyle name="Input 14 6 2 4" xfId="22092" xr:uid="{2C8D7FB9-D112-4EF5-987E-48C916E81115}"/>
    <cellStyle name="Input 14 6 3" xfId="7601" xr:uid="{0C88C852-6306-41FB-B706-6FC02E3A8199}"/>
    <cellStyle name="Input 14 7" xfId="924" xr:uid="{C3E87646-2574-452B-9839-809253F7D621}"/>
    <cellStyle name="Input 14 7 2" xfId="7591" xr:uid="{4EA2C4B4-0AC5-46C9-959F-35E8B1D42F1B}"/>
    <cellStyle name="Input 14 7 3" xfId="9686" xr:uid="{4ACF4675-E3F1-4CEA-9A65-5176CACEE72C}"/>
    <cellStyle name="Input 14 7 4" xfId="7383" xr:uid="{FCB3BE09-D11B-41F9-893A-2841E6B0613C}"/>
    <cellStyle name="Input 14 7 5" xfId="7746" xr:uid="{6D7DE8D5-E47D-46D4-B6BB-7EC64955ACE4}"/>
    <cellStyle name="Input 14 8" xfId="4450" xr:uid="{4BC4F9C5-9565-4980-BB84-C8968FAA759A}"/>
    <cellStyle name="Input 14 8 2" xfId="11001" xr:uid="{136CB746-16A8-47A4-B488-A225073EFBB7}"/>
    <cellStyle name="Input 14 8 3" xfId="16606" xr:uid="{B991917B-DED9-4B08-8878-F0AFA1697255}"/>
    <cellStyle name="Input 14 8 4" xfId="22082" xr:uid="{2D5AEAA2-58EC-44B2-A093-769CD9A0E396}"/>
    <cellStyle name="Input 14 9" xfId="7460" xr:uid="{B2882F8F-B329-4288-B746-A8E851941695}"/>
    <cellStyle name="Input 15" xfId="775" xr:uid="{D87E6990-E385-415B-AFBC-0B87E899D85F}"/>
    <cellStyle name="Input 15 2" xfId="936" xr:uid="{50322E84-79F4-4B78-8AC0-E4D84D70E653}"/>
    <cellStyle name="Input 15 2 2" xfId="937" xr:uid="{2DB37C88-89E2-4783-82C1-7C22DE95DF0C}"/>
    <cellStyle name="Input 15 2 2 2" xfId="4463" xr:uid="{1AB649C3-3BFF-4D62-B85C-810555CF6FFD}"/>
    <cellStyle name="Input 15 2 2 2 2" xfId="11014" xr:uid="{33D05A33-DD73-4088-BFC3-82FFE09A02FF}"/>
    <cellStyle name="Input 15 2 2 2 3" xfId="16619" xr:uid="{D6E4CE85-5410-4C35-AC50-34D5085006CF}"/>
    <cellStyle name="Input 15 2 2 2 4" xfId="22095" xr:uid="{C328E937-EC7E-4087-A586-38D37F7117ED}"/>
    <cellStyle name="Input 15 2 2 3" xfId="7604" xr:uid="{969E998F-5FE3-4012-9887-426DF048DEF1}"/>
    <cellStyle name="Input 15 2 3" xfId="4462" xr:uid="{2457F15F-E048-43CD-8C1C-05A240D81851}"/>
    <cellStyle name="Input 15 2 3 2" xfId="11013" xr:uid="{A89476C4-F76B-429A-946F-3B84B91B8DA1}"/>
    <cellStyle name="Input 15 2 3 3" xfId="16618" xr:uid="{EC120E83-BAD4-4D5B-93BB-4371C288135F}"/>
    <cellStyle name="Input 15 2 3 4" xfId="22094" xr:uid="{B4369351-7D16-47D3-BCD6-0D38F1B69BEF}"/>
    <cellStyle name="Input 15 2 4" xfId="7603" xr:uid="{9C90B2AB-FF71-42D0-AE6D-835CF8A532B6}"/>
    <cellStyle name="Input 15 3" xfId="938" xr:uid="{BF0D9E18-3651-4392-BFD0-203E72A99028}"/>
    <cellStyle name="Input 15 3 2" xfId="4464" xr:uid="{14A2F6F9-A8CB-4DA6-8B14-479F9636FD07}"/>
    <cellStyle name="Input 15 3 2 2" xfId="11015" xr:uid="{00C4E54E-DB7E-4AA0-BE83-7EF3D4087C2A}"/>
    <cellStyle name="Input 15 3 2 3" xfId="16620" xr:uid="{27607D77-3BCC-4998-A1FE-F4EAF172C0EE}"/>
    <cellStyle name="Input 15 3 2 4" xfId="22096" xr:uid="{3FCFF19C-3D19-48AB-8BD0-46B485FB9304}"/>
    <cellStyle name="Input 15 3 3" xfId="7605" xr:uid="{8AADBD67-A84A-4F4A-A1F9-7928BFA4813E}"/>
    <cellStyle name="Input 15 4" xfId="935" xr:uid="{E1333200-8A22-468D-9807-BE341A7F98D8}"/>
    <cellStyle name="Input 15 4 2" xfId="7602" xr:uid="{91F35245-4617-4469-A93C-C5E03D6D6D3F}"/>
    <cellStyle name="Input 15 4 3" xfId="11888" xr:uid="{0EFC6590-79F9-4CE7-93F8-5021281E624E}"/>
    <cellStyle name="Input 15 4 4" xfId="15325" xr:uid="{97C9E4D5-EAF9-4900-B787-EEE4C2B08258}"/>
    <cellStyle name="Input 15 4 5" xfId="20819" xr:uid="{775A2B3B-6215-48A3-9E1E-C85F1E35E296}"/>
    <cellStyle name="Input 15 5" xfId="4461" xr:uid="{F9A92C8C-DDC8-4E20-8ABF-26D99D3578A0}"/>
    <cellStyle name="Input 15 5 2" xfId="11012" xr:uid="{DB411753-187D-4D38-BC69-E3E5EF83E6D2}"/>
    <cellStyle name="Input 15 5 3" xfId="16617" xr:uid="{688A19C8-1F29-4E60-9B55-36D75C57863C}"/>
    <cellStyle name="Input 15 5 4" xfId="22093" xr:uid="{43897329-6962-4231-BFFE-0C518AA9DC5B}"/>
    <cellStyle name="Input 15 6" xfId="7473" xr:uid="{17525D82-A791-42FC-BE05-A23E0C8116B8}"/>
    <cellStyle name="Input 15 7" xfId="9709" xr:uid="{65B6BE18-0DFC-4F03-B00A-7759E2FF7C50}"/>
    <cellStyle name="Input 15 8" xfId="7349" xr:uid="{A9DAEEC6-2259-4C24-A6BD-7EEB3079DBBD}"/>
    <cellStyle name="Input 16" xfId="939" xr:uid="{35B1CFB4-E2EE-4B00-97E0-4B9DE1FF645F}"/>
    <cellStyle name="Input 16 2" xfId="940" xr:uid="{BDBEC040-B391-46B5-8B1B-B04260CBDC00}"/>
    <cellStyle name="Input 16 2 2" xfId="941" xr:uid="{7A060C04-AE9F-473D-A427-F1319B2E2260}"/>
    <cellStyle name="Input 16 2 2 2" xfId="4467" xr:uid="{C2803131-A9CF-4B5B-95E5-78956E4A5B30}"/>
    <cellStyle name="Input 16 2 2 2 2" xfId="11018" xr:uid="{4DECECF6-0B00-4E13-A551-B3EF9062DEAC}"/>
    <cellStyle name="Input 16 2 2 2 3" xfId="16623" xr:uid="{AF7547E5-9214-446D-828F-D83D8823D3E3}"/>
    <cellStyle name="Input 16 2 2 2 4" xfId="22099" xr:uid="{7FFB18BB-876B-4BEE-B948-6768D6DB9E07}"/>
    <cellStyle name="Input 16 2 2 3" xfId="7608" xr:uid="{303D705B-F83A-498B-8558-D4164EACDA8F}"/>
    <cellStyle name="Input 16 2 3" xfId="4466" xr:uid="{4B988DB4-7C41-4983-9660-98A8000B7287}"/>
    <cellStyle name="Input 16 2 3 2" xfId="11017" xr:uid="{BCC9F3A7-1534-4F37-B316-0319102773FC}"/>
    <cellStyle name="Input 16 2 3 3" xfId="16622" xr:uid="{73C7F09C-5B3F-463C-AC98-26C90E68B305}"/>
    <cellStyle name="Input 16 2 3 4" xfId="22098" xr:uid="{C28A72E7-F2AC-4C39-BB0C-A0E6CAABFDC0}"/>
    <cellStyle name="Input 16 2 4" xfId="7607" xr:uid="{E9A3AFB7-4D71-4261-92FD-8BAF0E6131CE}"/>
    <cellStyle name="Input 16 3" xfId="942" xr:uid="{79A815A9-931D-46E8-97EE-E8E427EADA5C}"/>
    <cellStyle name="Input 16 3 2" xfId="943" xr:uid="{2120D37A-F232-4B0F-B4D4-6F1EA0141129}"/>
    <cellStyle name="Input 16 3 2 2" xfId="4469" xr:uid="{30AF6837-E275-4AFA-AA04-DE35DBE21187}"/>
    <cellStyle name="Input 16 3 2 2 2" xfId="11020" xr:uid="{A52B54F7-A206-400E-AD01-78476144E668}"/>
    <cellStyle name="Input 16 3 2 2 3" xfId="16625" xr:uid="{7C51BBBD-A39F-4906-B735-196C5DE92F32}"/>
    <cellStyle name="Input 16 3 2 2 4" xfId="22101" xr:uid="{C3CCD18D-844E-4EDB-8FA5-D2F32146A509}"/>
    <cellStyle name="Input 16 3 2 3" xfId="7610" xr:uid="{C0CC8444-B642-4B6F-8DFE-8C239D1478DA}"/>
    <cellStyle name="Input 16 3 3" xfId="944" xr:uid="{8BE9BD81-0C72-4C40-B0CD-29D4F4F76377}"/>
    <cellStyle name="Input 16 3 3 2" xfId="4470" xr:uid="{5D68AB8C-00BF-48A3-8ABE-D71EBC04E3AB}"/>
    <cellStyle name="Input 16 3 3 2 2" xfId="11021" xr:uid="{57518848-686A-4E19-95CA-A20B6B050BEB}"/>
    <cellStyle name="Input 16 3 3 2 3" xfId="16626" xr:uid="{DBD13169-8FCA-41D9-BCD5-1F70F9120038}"/>
    <cellStyle name="Input 16 3 3 2 4" xfId="22102" xr:uid="{8FBC7645-709C-4932-9C80-7BABB22C25EA}"/>
    <cellStyle name="Input 16 3 3 3" xfId="7611" xr:uid="{1D2A5579-E4F0-4425-B1D0-59B89FA43733}"/>
    <cellStyle name="Input 16 3 4" xfId="4468" xr:uid="{BF8BB455-CCCF-4D54-87F4-5D8F20909311}"/>
    <cellStyle name="Input 16 3 4 2" xfId="11019" xr:uid="{5440A904-B055-403F-B6C6-A3393A8513D9}"/>
    <cellStyle name="Input 16 3 4 3" xfId="16624" xr:uid="{8C8CDFD5-29F0-4C4D-A46A-126628849106}"/>
    <cellStyle name="Input 16 3 4 4" xfId="22100" xr:uid="{EEFF4C8F-029A-4954-A2AF-071A60BEE50E}"/>
    <cellStyle name="Input 16 3 5" xfId="7609" xr:uid="{4CBAF25E-0B94-4104-971F-DA02D64CCD87}"/>
    <cellStyle name="Input 16 4" xfId="945" xr:uid="{795370C0-9C3B-4A49-9FDF-8360F13F3D15}"/>
    <cellStyle name="Input 16 4 2" xfId="946" xr:uid="{EDE0DA0D-058E-462B-9B84-88D396B86AA6}"/>
    <cellStyle name="Input 16 4 2 2" xfId="4472" xr:uid="{2C162ED8-972D-4644-AA0D-5202206B13E5}"/>
    <cellStyle name="Input 16 4 2 2 2" xfId="11023" xr:uid="{65C536F0-C23B-4409-93C6-F48E2E7E95C6}"/>
    <cellStyle name="Input 16 4 2 2 3" xfId="16628" xr:uid="{EEFC8B68-812E-439F-A155-ECF16A9602C2}"/>
    <cellStyle name="Input 16 4 2 2 4" xfId="22104" xr:uid="{DBFF3C42-295D-47FA-8BCB-046C72D0478B}"/>
    <cellStyle name="Input 16 4 2 3" xfId="7613" xr:uid="{47C3E94B-BB52-4916-8DBA-B3034439012F}"/>
    <cellStyle name="Input 16 4 3" xfId="947" xr:uid="{CF2A15F2-D495-4193-A96B-62063FB1E46D}"/>
    <cellStyle name="Input 16 4 3 2" xfId="4473" xr:uid="{6048ABE0-F0B0-44B8-8BFB-0B3633B3DB2D}"/>
    <cellStyle name="Input 16 4 3 2 2" xfId="11024" xr:uid="{B05F1D9F-5C77-4F8F-9943-410B0DD5F864}"/>
    <cellStyle name="Input 16 4 3 2 3" xfId="16629" xr:uid="{49B1A645-136C-4DE0-AA3F-9895A61436F7}"/>
    <cellStyle name="Input 16 4 3 2 4" xfId="22105" xr:uid="{00085FD5-A1B2-44E0-AD93-E049305F8334}"/>
    <cellStyle name="Input 16 4 3 3" xfId="7614" xr:uid="{7A4FFC0A-0065-44C5-B281-D1BCBD7E110A}"/>
    <cellStyle name="Input 16 4 4" xfId="4471" xr:uid="{B4576C17-5C2C-4EB3-B7F0-9BD766F179C2}"/>
    <cellStyle name="Input 16 4 4 2" xfId="11022" xr:uid="{D7BD25C3-4D5B-431B-9B3B-7579819B2AB1}"/>
    <cellStyle name="Input 16 4 4 3" xfId="16627" xr:uid="{D98D9206-F2F6-4D9C-90D4-5FE4A1DD99D5}"/>
    <cellStyle name="Input 16 4 4 4" xfId="22103" xr:uid="{571E49C1-5C13-4F9D-BD9E-FCC3206F135A}"/>
    <cellStyle name="Input 16 4 5" xfId="7612" xr:uid="{C1AA9E6A-6F39-4008-A838-848FA5F2A35F}"/>
    <cellStyle name="Input 16 5" xfId="948" xr:uid="{7DEA9F57-05F3-4228-B163-2791642305D5}"/>
    <cellStyle name="Input 16 5 2" xfId="4474" xr:uid="{D1DC9B82-06CB-4E8C-8B31-1FAD664AD87C}"/>
    <cellStyle name="Input 16 5 2 2" xfId="11025" xr:uid="{AEC2B0E0-F981-4A73-90B8-47ABBDF8AA6A}"/>
    <cellStyle name="Input 16 5 2 3" xfId="16630" xr:uid="{C1A80670-70D0-48C8-9A72-7FFF4338DC8A}"/>
    <cellStyle name="Input 16 5 2 4" xfId="22106" xr:uid="{115406C6-4626-4DC0-B5C0-CFB9C7447496}"/>
    <cellStyle name="Input 16 5 3" xfId="7615" xr:uid="{A36955D4-2720-4363-93E5-B351E183C7E3}"/>
    <cellStyle name="Input 16 6" xfId="949" xr:uid="{12349788-8E27-4928-963F-796C87C0E482}"/>
    <cellStyle name="Input 16 6 2" xfId="4475" xr:uid="{4FD78CD7-439C-458A-BE02-E261D1677E27}"/>
    <cellStyle name="Input 16 6 2 2" xfId="11026" xr:uid="{93B015DB-52C3-4C67-9C4E-946F88F091E0}"/>
    <cellStyle name="Input 16 6 2 3" xfId="16631" xr:uid="{6DED3F7B-A2FE-4D20-93D3-F93A3617DF9C}"/>
    <cellStyle name="Input 16 6 2 4" xfId="22107" xr:uid="{6D8273EF-16D4-4A5B-91AC-E98C5FCA5C70}"/>
    <cellStyle name="Input 16 6 3" xfId="7616" xr:uid="{90DF5D99-5C2A-4BD1-80E0-08D786FE96FF}"/>
    <cellStyle name="Input 16 7" xfId="4465" xr:uid="{61FA3454-D47D-4F6B-BF2A-68A81AE2C52E}"/>
    <cellStyle name="Input 16 7 2" xfId="11016" xr:uid="{C073D2A9-B085-4380-AAC8-2C56D7D54BF8}"/>
    <cellStyle name="Input 16 7 3" xfId="16621" xr:uid="{B45EE8DB-7133-462D-AD66-E0135CE1259D}"/>
    <cellStyle name="Input 16 7 4" xfId="22097" xr:uid="{562ABDAF-23AB-426B-B323-AE79423BBAD3}"/>
    <cellStyle name="Input 16 8" xfId="7606" xr:uid="{42916921-6AC8-49E1-A0AC-7C0D86140197}"/>
    <cellStyle name="Input 17" xfId="950" xr:uid="{29D91440-BECC-4766-844F-2C78EFABF565}"/>
    <cellStyle name="Input 17 2" xfId="951" xr:uid="{070F5F76-4F86-4944-B8DC-ABFC2B48CE14}"/>
    <cellStyle name="Input 17 2 2" xfId="4477" xr:uid="{BE63B750-058F-4F1B-9931-A64C4524F7C1}"/>
    <cellStyle name="Input 17 2 2 2" xfId="11028" xr:uid="{18B6306B-68F5-4A35-BB69-AC43AD24896F}"/>
    <cellStyle name="Input 17 2 2 3" xfId="16633" xr:uid="{582E19DD-B932-49E8-9584-CBB6D0A18857}"/>
    <cellStyle name="Input 17 2 2 4" xfId="22109" xr:uid="{2D801019-C6BA-45FB-A852-3093535E680E}"/>
    <cellStyle name="Input 17 2 3" xfId="7618" xr:uid="{BD08C001-F791-4982-8709-9C0013323FB6}"/>
    <cellStyle name="Input 17 3" xfId="4476" xr:uid="{B82557EC-B9BC-45CC-8E15-4B27C7A434F6}"/>
    <cellStyle name="Input 17 3 2" xfId="11027" xr:uid="{E69F7E83-A2CD-4E80-B71C-B8758054B54C}"/>
    <cellStyle name="Input 17 3 3" xfId="16632" xr:uid="{6B6F9711-FE45-49B4-BB92-7EAA5B6F2470}"/>
    <cellStyle name="Input 17 3 4" xfId="22108" xr:uid="{2A138A15-A22C-4957-B3BC-8EACE44C6090}"/>
    <cellStyle name="Input 17 4" xfId="7617" xr:uid="{1BE4308D-F967-47DC-9C06-4779042BF711}"/>
    <cellStyle name="Input 18" xfId="952" xr:uid="{38C675AE-A41C-4ADE-8527-D3C5C4E6AF00}"/>
    <cellStyle name="Input 18 2" xfId="953" xr:uid="{6DDF905D-E2AA-4074-9A21-1204361252F2}"/>
    <cellStyle name="Input 18 2 2" xfId="4479" xr:uid="{7277EDA8-9B86-46F9-A355-63B193B0396D}"/>
    <cellStyle name="Input 18 2 2 2" xfId="11030" xr:uid="{46C413AB-7E99-405F-B9C2-C39E3EAE1B06}"/>
    <cellStyle name="Input 18 2 2 3" xfId="16635" xr:uid="{A3AA05A6-DC9C-4B4A-9EAE-CC57036CEFA9}"/>
    <cellStyle name="Input 18 2 2 4" xfId="22111" xr:uid="{F3CB07FE-D54B-4A49-ADCB-6DDA8BBDB696}"/>
    <cellStyle name="Input 18 2 3" xfId="7620" xr:uid="{BC4BA440-61F8-465B-921B-B7B06028B7C6}"/>
    <cellStyle name="Input 18 3" xfId="4478" xr:uid="{7D8B66ED-1584-4FFD-B812-BF48DC6640E0}"/>
    <cellStyle name="Input 18 3 2" xfId="11029" xr:uid="{9B054B0A-9395-4848-A146-B1A011F406CA}"/>
    <cellStyle name="Input 18 3 3" xfId="16634" xr:uid="{288F4084-3129-4A3B-A0A8-737A660F846F}"/>
    <cellStyle name="Input 18 3 4" xfId="22110" xr:uid="{B683E5EE-093A-4D83-9363-903EDE982892}"/>
    <cellStyle name="Input 18 4" xfId="7619" xr:uid="{6C7F5972-0796-4D69-857B-6C012F00E490}"/>
    <cellStyle name="Input 19" xfId="3182" xr:uid="{5095772F-B8C4-47B2-AF7D-8415349B8849}"/>
    <cellStyle name="Input 19 2" xfId="5293" xr:uid="{D1378972-BC92-4309-A954-6EED45B98EEF}"/>
    <cellStyle name="Input 19 2 2" xfId="11844" xr:uid="{A8B75D08-C6B3-45CD-805B-62ACDEDCC75D}"/>
    <cellStyle name="Input 19 2 3" xfId="17449" xr:uid="{6B822FDF-36B8-43ED-8CF0-6ADD44F63D69}"/>
    <cellStyle name="Input 19 2 4" xfId="22925" xr:uid="{F769F777-06F6-425D-B1A1-0FD7DF143783}"/>
    <cellStyle name="Input 19 3" xfId="9739" xr:uid="{F6D22403-BB09-4A0E-97B2-97BC933C6812}"/>
    <cellStyle name="Input 2" xfId="402" xr:uid="{E8B1F1E5-96D4-4D9B-9605-943AAD9EE57C}"/>
    <cellStyle name="Input 2 10" xfId="7275" xr:uid="{8969F960-3757-41C0-991E-EB6FC78EDB06}"/>
    <cellStyle name="Input 2 2" xfId="767" xr:uid="{A5FA6245-2753-47F4-AA51-6F2A00E7EC19}"/>
    <cellStyle name="Input 2 2 2" xfId="955" xr:uid="{CC5A5F28-69AF-4692-B1F4-CBA1F59E8D13}"/>
    <cellStyle name="Input 2 2 2 2" xfId="4480" xr:uid="{E9E1DC14-3930-443F-B387-955E2D5553E3}"/>
    <cellStyle name="Input 2 2 2 2 2" xfId="11031" xr:uid="{8B490407-C591-4B9F-AA4F-2708A5648D9B}"/>
    <cellStyle name="Input 2 2 2 2 3" xfId="16636" xr:uid="{524D1DAF-FA51-4DFF-9413-EA088D101BC9}"/>
    <cellStyle name="Input 2 2 2 2 4" xfId="22112" xr:uid="{ABE0C1D2-2AEC-4D39-80E1-D4452F65424B}"/>
    <cellStyle name="Input 2 2 2 3" xfId="7622" xr:uid="{EA90A269-4BDF-4377-9D1E-7EB1BAC710C7}"/>
    <cellStyle name="Input 2 2 3" xfId="954" xr:uid="{130C0CD1-28A9-419B-A075-07A15A3755BE}"/>
    <cellStyle name="Input 2 2 3 2" xfId="7621" xr:uid="{D1D47392-833D-4800-9316-4D6D834D78A4}"/>
    <cellStyle name="Input 2 2 3 3" xfId="9683" xr:uid="{7C3729B0-826D-4F5C-838A-79BA373F183C}"/>
    <cellStyle name="Input 2 2 3 4" xfId="7384" xr:uid="{7C83604B-39F6-4190-893A-518677E44F41}"/>
    <cellStyle name="Input 2 2 3 5" xfId="7744" xr:uid="{11969DCB-59C7-4C86-92C1-36014E5EA152}"/>
    <cellStyle name="Input 2 2 4" xfId="4364" xr:uid="{C8FD5DB8-97CE-4F26-9537-0AEA4AB02473}"/>
    <cellStyle name="Input 2 2 4 2" xfId="10919" xr:uid="{55E921B5-1CB1-432B-A030-6C29A9B96165}"/>
    <cellStyle name="Input 2 2 4 3" xfId="16531" xr:uid="{7150B5D6-CFF9-49E0-9888-9C180160AFCB}"/>
    <cellStyle name="Input 2 2 4 4" xfId="22008" xr:uid="{1FE74D3B-CD70-4B53-A20A-B92DAEFF9424}"/>
    <cellStyle name="Input 2 2 5" xfId="7465" xr:uid="{5DB2880A-C03E-489E-BCD2-AF95ACB1E89F}"/>
    <cellStyle name="Input 2 2 6" xfId="11902" xr:uid="{2C1C9D92-1500-4711-9768-35C2020E6D00}"/>
    <cellStyle name="Input 2 2 7" xfId="7342" xr:uid="{77057997-3B00-4E96-B6F0-2FF7348CE81A}"/>
    <cellStyle name="Input 2 3" xfId="956" xr:uid="{25BACAFA-5862-493B-B180-AB0C5965E8D8}"/>
    <cellStyle name="Input 2 3 2" xfId="4481" xr:uid="{AE51FF22-9FB3-4D9A-9E55-DD314EAEE9E4}"/>
    <cellStyle name="Input 2 3 2 2" xfId="11032" xr:uid="{750E88EB-C30E-4663-8239-8926E643BE76}"/>
    <cellStyle name="Input 2 3 2 3" xfId="16637" xr:uid="{38BABBF9-A645-4841-B991-54A1F78A0CD1}"/>
    <cellStyle name="Input 2 3 2 4" xfId="22113" xr:uid="{C5941ED4-F5B8-47D9-A535-F62906F8438B}"/>
    <cellStyle name="Input 2 3 3" xfId="7623" xr:uid="{DB21D1BC-798F-4A38-B23E-19D367B2AB97}"/>
    <cellStyle name="Input 2 4" xfId="3050" xr:uid="{701052E1-EAB3-4E16-A9C4-E4153AD57529}"/>
    <cellStyle name="Input 2 5" xfId="786" xr:uid="{0D6D5398-2305-44A2-9AC6-B720C015AE10}"/>
    <cellStyle name="Input 2 6" xfId="4362" xr:uid="{BB867D4E-8669-4202-80FF-144200EFC9FF}"/>
    <cellStyle name="Input 2 6 2" xfId="10917" xr:uid="{78991A33-2CE5-4086-97B3-C2EA651A4AB3}"/>
    <cellStyle name="Input 2 6 3" xfId="16530" xr:uid="{4FCC9DC7-AFDC-41D0-9657-F384BF8A9C24}"/>
    <cellStyle name="Input 2 6 4" xfId="22007" xr:uid="{CDD73099-D943-485E-9DDA-79CF09E2515B}"/>
    <cellStyle name="Input 2 7" xfId="4366" xr:uid="{FCF37A30-808A-48C0-82DA-3ADB5B17CE5B}"/>
    <cellStyle name="Input 2 7 2" xfId="10921" xr:uid="{C5527463-6108-45A3-9968-F63F0A51D9E6}"/>
    <cellStyle name="Input 2 7 3" xfId="16533" xr:uid="{094190D2-C8A8-4F69-AE68-41D494673104}"/>
    <cellStyle name="Input 2 7 4" xfId="22010" xr:uid="{381D7207-DCE3-4754-8743-6AF2B6C42C60}"/>
    <cellStyle name="Input 2 8" xfId="5383" xr:uid="{CF1989B9-BC75-485B-9670-33FA8EAD9DBF}"/>
    <cellStyle name="Input 2 8 2" xfId="11905" xr:uid="{70BB77F0-EFEA-493A-A629-99C3741D4D73}"/>
    <cellStyle name="Input 2 8 3" xfId="17495" xr:uid="{A16005A4-FB26-46A9-A001-C05E3DF52F8C}"/>
    <cellStyle name="Input 2 8 4" xfId="22939" xr:uid="{D0BBFABE-E543-4618-8592-993C28D01CBA}"/>
    <cellStyle name="Input 2 9" xfId="5439" xr:uid="{45BE90B1-E377-48F4-8917-0212F68B690B}"/>
    <cellStyle name="Input 2 9 2" xfId="11938" xr:uid="{830C2D4A-3707-4B92-B969-DE1CCBE0E5C3}"/>
    <cellStyle name="Input 2 9 3" xfId="17512" xr:uid="{3ED5F863-5496-461E-9C76-6BCFCE663862}"/>
    <cellStyle name="Input 2 9 4" xfId="22953" xr:uid="{9B1E32F4-ACBC-4919-B828-61A5B8931593}"/>
    <cellStyle name="Input 20" xfId="4358" xr:uid="{044034B3-32A5-4171-8CFD-329864F174C7}"/>
    <cellStyle name="Input 20 2" xfId="10914" xr:uid="{01479C45-255F-42FA-9F23-07B296F154ED}"/>
    <cellStyle name="Input 20 3" xfId="16528" xr:uid="{80E0DF01-AE66-472C-9187-441B6DCB2AFB}"/>
    <cellStyle name="Input 20 4" xfId="22005" xr:uid="{C099C2A1-DD88-41DB-BC42-6E397A7CB9D3}"/>
    <cellStyle name="Input 21" xfId="4359" xr:uid="{5B3C62BB-46B6-455F-926A-615500E2746F}"/>
    <cellStyle name="Input 21 2" xfId="10915" xr:uid="{CF8E5DC0-FEB0-455C-8FD8-74B0B1DBC3E1}"/>
    <cellStyle name="Input 21 3" xfId="16529" xr:uid="{758DB136-4614-4794-8357-CD29F9A007F2}"/>
    <cellStyle name="Input 21 4" xfId="22006" xr:uid="{B820ED93-F945-45D0-9F4D-3CA2211CD465}"/>
    <cellStyle name="Input 22" xfId="4357" xr:uid="{19547107-D493-4CAA-9D6A-7B5A4AEC1831}"/>
    <cellStyle name="Input 22 2" xfId="10913" xr:uid="{F2CE25E3-1595-4D0C-BC39-0F79A8EB59EB}"/>
    <cellStyle name="Input 22 3" xfId="16527" xr:uid="{255EE1E2-D20C-450D-AD87-BE160F4E12FE}"/>
    <cellStyle name="Input 22 4" xfId="22004" xr:uid="{F608C606-B9B5-4FD8-A10B-D580EB492C9D}"/>
    <cellStyle name="Input 23" xfId="4365" xr:uid="{F7BB161B-E4EF-469B-A51B-FF223ABA5702}"/>
    <cellStyle name="Input 23 2" xfId="10920" xr:uid="{864E3F85-FE4A-4312-B4C6-BCF8CA0111F2}"/>
    <cellStyle name="Input 23 3" xfId="16532" xr:uid="{9559571E-D7DD-4973-B8CF-63083E0B57B8}"/>
    <cellStyle name="Input 23 4" xfId="22009" xr:uid="{57FE610C-C186-48C0-B2DF-B9B86B2E5001}"/>
    <cellStyle name="Input 24" xfId="4376" xr:uid="{45BC9DA8-9B65-4CBD-8893-1AA6B674D2C3}"/>
    <cellStyle name="Input 24 2" xfId="10927" xr:uid="{C58F1373-643B-4A96-B2E4-12CD19A39308}"/>
    <cellStyle name="Input 24 3" xfId="16534" xr:uid="{24434944-E46C-4545-A3BD-6E1B3DAA4045}"/>
    <cellStyle name="Input 24 4" xfId="22011" xr:uid="{F5E08E4C-B57F-4C3B-807F-DC6B234A0313}"/>
    <cellStyle name="Input 25" xfId="4380" xr:uid="{4FA01E88-D28D-4164-AE8D-48E779014FB4}"/>
    <cellStyle name="Input 25 2" xfId="10931" xr:uid="{234D8DB1-FB96-4BD0-A131-36E743F2BA03}"/>
    <cellStyle name="Input 25 3" xfId="16536" xr:uid="{A92B58C5-1C68-464C-8AF2-8EB828EAC1C0}"/>
    <cellStyle name="Input 25 4" xfId="22012" xr:uid="{ECF82CE8-C690-4A06-9A4C-E74EA2BB0BB3}"/>
    <cellStyle name="Input 26" xfId="5470" xr:uid="{F7B7BB7E-ED23-49DC-9953-B8B3DA1BD633}"/>
    <cellStyle name="Input 26 2" xfId="11953" xr:uid="{55BCF8A3-593D-4685-BE01-0FDDAC872919}"/>
    <cellStyle name="Input 26 3" xfId="17519" xr:uid="{0A1C3AE1-93CB-4246-B2E7-8F8EB139AB94}"/>
    <cellStyle name="Input 26 4" xfId="22960" xr:uid="{6DDEF878-7730-48DF-AD1A-DD3D08A73CF0}"/>
    <cellStyle name="Input 27" xfId="7056" xr:uid="{5413A7AC-B5F3-4942-BBA6-C6583E53AD83}"/>
    <cellStyle name="Input 28" xfId="392" xr:uid="{D0DAFA31-9626-4C73-AEEF-279E710355AB}"/>
    <cellStyle name="Input 29" xfId="7270" xr:uid="{E79479DB-F988-477C-BA23-0FD2A6DE0DCC}"/>
    <cellStyle name="Input 3" xfId="403" xr:uid="{6EAEEA7E-89D0-4039-8489-833CAF7F1725}"/>
    <cellStyle name="Input 3 2" xfId="768" xr:uid="{5C211C76-052F-4CD8-950A-41167B715492}"/>
    <cellStyle name="Input 3 2 2" xfId="958" xr:uid="{52601FD3-7456-4A69-A28C-32A9A95CFF8C}"/>
    <cellStyle name="Input 3 2 2 2" xfId="4484" xr:uid="{B6F30FED-E1BD-4ABB-80C6-7AF6E3880A45}"/>
    <cellStyle name="Input 3 2 2 2 2" xfId="11035" xr:uid="{A35DCF73-ECDE-43D1-980C-1B9E5323C72E}"/>
    <cellStyle name="Input 3 2 2 2 3" xfId="16640" xr:uid="{810EA75B-3EAD-4915-A2C4-398F3A08C58D}"/>
    <cellStyle name="Input 3 2 2 2 4" xfId="22116" xr:uid="{82222028-8CA2-4547-9362-0E5D6F715050}"/>
    <cellStyle name="Input 3 2 2 3" xfId="7625" xr:uid="{68CC5123-3164-466C-A531-CCE3E3B09712}"/>
    <cellStyle name="Input 3 2 3" xfId="957" xr:uid="{FF8D4F0D-084E-4984-A4FE-66E8412FD874}"/>
    <cellStyle name="Input 3 2 3 2" xfId="7624" xr:uid="{A9B095CC-0EDD-4315-B3D4-350DABEB460A}"/>
    <cellStyle name="Input 3 2 3 3" xfId="7220" xr:uid="{443F0479-F83C-47D2-81B1-27DB4AF29C2F}"/>
    <cellStyle name="Input 3 2 3 4" xfId="15324" xr:uid="{E9DD7A40-B620-4802-820F-1D1AD378B73B}"/>
    <cellStyle name="Input 3 2 3 5" xfId="20818" xr:uid="{7C0EBF7D-986F-4942-A66F-8400CED51649}"/>
    <cellStyle name="Input 3 2 4" xfId="4483" xr:uid="{747332C2-30F5-41A2-B569-81BBEBF7F7A8}"/>
    <cellStyle name="Input 3 2 4 2" xfId="11034" xr:uid="{CB618C8F-A013-4181-9E8C-EC2E23BB6C97}"/>
    <cellStyle name="Input 3 2 4 3" xfId="16639" xr:uid="{9FB2C2FB-7F5F-4ADA-B607-37171D3E4677}"/>
    <cellStyle name="Input 3 2 4 4" xfId="22115" xr:uid="{5674F6FA-0652-4D31-8FE9-0DA9C07D5FFA}"/>
    <cellStyle name="Input 3 2 5" xfId="7466" xr:uid="{9C2D4222-44A9-40F5-9625-AEDA0D1ACE62}"/>
    <cellStyle name="Input 3 2 6" xfId="9711" xr:uid="{64FA8D5E-C79F-4D87-B1A8-E8D0F855DB40}"/>
    <cellStyle name="Input 3 2 7" xfId="15339" xr:uid="{1B005B3D-0D43-484A-9F63-AAF4939FF795}"/>
    <cellStyle name="Input 3 3" xfId="959" xr:uid="{9F54A78C-30B2-465D-AA0E-38FFA5CC148A}"/>
    <cellStyle name="Input 3 3 2" xfId="960" xr:uid="{C20A1D1B-35F1-4418-93DA-3F38BB568C07}"/>
    <cellStyle name="Input 3 3 2 2" xfId="4486" xr:uid="{68F72BCB-90E4-4297-BCA4-0FB2ED98DA3B}"/>
    <cellStyle name="Input 3 3 2 2 2" xfId="11037" xr:uid="{5CEC2F76-E4F7-4BF6-B797-362571BAA722}"/>
    <cellStyle name="Input 3 3 2 2 3" xfId="16642" xr:uid="{998D1973-FF76-4BC3-8A7D-AEA7FA4064B9}"/>
    <cellStyle name="Input 3 3 2 2 4" xfId="22118" xr:uid="{A4872FFA-88AF-406B-A06B-F5F67C3D2530}"/>
    <cellStyle name="Input 3 3 2 3" xfId="7627" xr:uid="{139D7EE9-116F-448B-802C-DA9BCE566FB3}"/>
    <cellStyle name="Input 3 3 3" xfId="961" xr:uid="{E6D03C62-6B35-4417-B842-B18A5E40FB36}"/>
    <cellStyle name="Input 3 3 3 2" xfId="4487" xr:uid="{0E510E64-0068-4223-904C-50E398BBFCE5}"/>
    <cellStyle name="Input 3 3 3 2 2" xfId="11038" xr:uid="{71E08A01-D938-4986-9BF5-A54718254239}"/>
    <cellStyle name="Input 3 3 3 2 3" xfId="16643" xr:uid="{8A6C79E7-C248-4EC4-8A04-F31124C7D17C}"/>
    <cellStyle name="Input 3 3 3 2 4" xfId="22119" xr:uid="{C0C799C0-98B0-43A8-856B-79E32CB62365}"/>
    <cellStyle name="Input 3 3 3 3" xfId="7628" xr:uid="{DC0B753C-D2D7-4F0B-85CD-DBE1A49A8CCF}"/>
    <cellStyle name="Input 3 3 4" xfId="4485" xr:uid="{95902DDA-70DC-4A11-B914-D480878E802E}"/>
    <cellStyle name="Input 3 3 4 2" xfId="11036" xr:uid="{3AF77AD0-6C12-4D3A-B892-D6D3D9DFC775}"/>
    <cellStyle name="Input 3 3 4 3" xfId="16641" xr:uid="{5F40E985-EA39-42E4-9528-1685CEEC82AB}"/>
    <cellStyle name="Input 3 3 4 4" xfId="22117" xr:uid="{678041B8-73E8-4F2A-A892-94A9B4FDEE31}"/>
    <cellStyle name="Input 3 3 5" xfId="7626" xr:uid="{A09D515F-D0C8-4E06-87C9-136AE9E1D6F9}"/>
    <cellStyle name="Input 3 4" xfId="962" xr:uid="{52CC3A1C-770C-465E-A5BE-4AFF2A524332}"/>
    <cellStyle name="Input 3 4 2" xfId="963" xr:uid="{EEC95D27-6C75-46A0-A07E-10D42288AA24}"/>
    <cellStyle name="Input 3 4 2 2" xfId="4489" xr:uid="{158DF463-53F8-4D0D-9518-2AE4B1C11BD2}"/>
    <cellStyle name="Input 3 4 2 2 2" xfId="11040" xr:uid="{CD6C2A7D-ABBD-44B8-AD88-EEAA0D2CEEF5}"/>
    <cellStyle name="Input 3 4 2 2 3" xfId="16645" xr:uid="{56590A8F-ED46-4AC3-B7CC-A94657CF8FF7}"/>
    <cellStyle name="Input 3 4 2 2 4" xfId="22121" xr:uid="{4B1DC864-A2F8-4E74-A5CA-EAAFB2893EC5}"/>
    <cellStyle name="Input 3 4 2 3" xfId="7630" xr:uid="{125861B8-4793-4C58-91BE-ABDF915F8948}"/>
    <cellStyle name="Input 3 4 3" xfId="964" xr:uid="{92038AE2-DCAA-46D9-81CA-96CD756FA66B}"/>
    <cellStyle name="Input 3 4 3 2" xfId="4490" xr:uid="{8AAD8311-D787-4107-ABFD-CD41E937A42F}"/>
    <cellStyle name="Input 3 4 3 2 2" xfId="11041" xr:uid="{C603694F-FFF2-4C91-896C-90F155473DEA}"/>
    <cellStyle name="Input 3 4 3 2 3" xfId="16646" xr:uid="{D2CF65E9-E74A-42E7-9A09-166FF9DE3EC6}"/>
    <cellStyle name="Input 3 4 3 2 4" xfId="22122" xr:uid="{E4D65897-001B-471A-A126-E2CD820A1653}"/>
    <cellStyle name="Input 3 4 3 3" xfId="7631" xr:uid="{09FDD8BE-D8AB-43E0-9524-3B43BF407E35}"/>
    <cellStyle name="Input 3 4 4" xfId="4488" xr:uid="{E3B50B2C-6105-494E-95E1-28B9B20F3135}"/>
    <cellStyle name="Input 3 4 4 2" xfId="11039" xr:uid="{084F50C9-CC0B-443B-9D0D-04B1B8905049}"/>
    <cellStyle name="Input 3 4 4 3" xfId="16644" xr:uid="{511B5202-2B9F-4FD8-B15C-B8DD2A3EA0A2}"/>
    <cellStyle name="Input 3 4 4 4" xfId="22120" xr:uid="{0CB723CE-9FC3-4724-9A2D-A426EC46C156}"/>
    <cellStyle name="Input 3 4 5" xfId="7629" xr:uid="{DB044903-6B03-4D06-BB04-3C13BA70036A}"/>
    <cellStyle name="Input 3 5" xfId="965" xr:uid="{85A46689-FCCB-4BA2-ABD1-DDEDD4B5C5B4}"/>
    <cellStyle name="Input 3 5 2" xfId="4491" xr:uid="{07A78B26-A23C-4F9C-AAA1-FA51E2413C96}"/>
    <cellStyle name="Input 3 5 2 2" xfId="11042" xr:uid="{2542E5BC-C1B9-4A10-82CA-71D2C06257C5}"/>
    <cellStyle name="Input 3 5 2 3" xfId="16647" xr:uid="{6D7005E4-CFC6-489E-9727-6F03EA0830DB}"/>
    <cellStyle name="Input 3 5 2 4" xfId="22123" xr:uid="{5B38F12E-79BF-498E-BB87-60E94E0B90C1}"/>
    <cellStyle name="Input 3 5 3" xfId="7632" xr:uid="{CC879F2B-A778-4D86-9AA1-5B7D6DFDA664}"/>
    <cellStyle name="Input 3 6" xfId="966" xr:uid="{3195869F-7B6E-4C88-ABD1-91942881F237}"/>
    <cellStyle name="Input 3 6 2" xfId="4492" xr:uid="{F160E06C-D7F5-43D9-9ADF-85228CEF3168}"/>
    <cellStyle name="Input 3 6 2 2" xfId="11043" xr:uid="{A02AB5A5-91D2-4CD8-AE17-A8466DF57EC6}"/>
    <cellStyle name="Input 3 6 2 3" xfId="16648" xr:uid="{E6189430-798D-4072-BD61-9A24EE9D62C3}"/>
    <cellStyle name="Input 3 6 2 4" xfId="22124" xr:uid="{3EB3093B-7767-403C-B29A-D4F7BDE47FE4}"/>
    <cellStyle name="Input 3 6 3" xfId="7633" xr:uid="{C4C3F9BA-2C8F-42C2-B3BC-C308F07403C1}"/>
    <cellStyle name="Input 3 7" xfId="3180" xr:uid="{3FDE610F-1C39-4517-BCD5-366BF326D6D0}"/>
    <cellStyle name="Input 3 8" xfId="4482" xr:uid="{4AFBA583-41F2-4F25-A532-16D2D9CECA82}"/>
    <cellStyle name="Input 3 8 2" xfId="11033" xr:uid="{28240490-E9E2-4342-9C52-688C8D639468}"/>
    <cellStyle name="Input 3 8 3" xfId="16638" xr:uid="{83A0FA25-8304-4DFC-9E63-E04220BFA5F7}"/>
    <cellStyle name="Input 3 8 4" xfId="22114" xr:uid="{7BC6884B-EB4C-4BBA-A5A8-5A5B70F99AF2}"/>
    <cellStyle name="Input 3 9" xfId="7276" xr:uid="{60E343C3-D68F-400C-B589-F4B42CEF8820}"/>
    <cellStyle name="Input 30" xfId="7343" xr:uid="{D62DB31F-62CD-4CCD-B909-AD0DECA0CAED}"/>
    <cellStyle name="Input 31" xfId="7752" xr:uid="{65D1B9CB-9FC4-4E46-BFA4-08603CB265DB}"/>
    <cellStyle name="Input 32" xfId="8831" xr:uid="{65A1F895-5B30-4209-88F4-BAE2FF63161D}"/>
    <cellStyle name="Input 4" xfId="404" xr:uid="{51FE7832-A0B0-4F77-8BFF-38BD7A9688F2}"/>
    <cellStyle name="Input 4 2" xfId="769" xr:uid="{B808EFDA-5B0A-4CD1-9128-B9D27F4DF573}"/>
    <cellStyle name="Input 4 2 2" xfId="968" xr:uid="{6EE0AE1B-73CB-4919-BE08-87E449E9D8F3}"/>
    <cellStyle name="Input 4 2 2 2" xfId="4495" xr:uid="{10CDB6DE-D916-4056-8333-BA844BBF39B1}"/>
    <cellStyle name="Input 4 2 2 2 2" xfId="11046" xr:uid="{4689CAD9-A5ED-4067-BFD6-3AC1245211E5}"/>
    <cellStyle name="Input 4 2 2 2 3" xfId="16651" xr:uid="{D7591D9B-2810-48CF-AF42-4ED0E25B86AD}"/>
    <cellStyle name="Input 4 2 2 2 4" xfId="22127" xr:uid="{641B4AB9-5868-48D3-B0B0-B6EFC49C5648}"/>
    <cellStyle name="Input 4 2 2 3" xfId="7635" xr:uid="{312A3364-A187-4A45-86F2-91C1952BD1ED}"/>
    <cellStyle name="Input 4 2 3" xfId="967" xr:uid="{BBB23399-68E8-4EA5-A0B9-5935695A192E}"/>
    <cellStyle name="Input 4 2 3 2" xfId="7634" xr:uid="{05F93B9E-3F3D-4FF2-BED9-22E7B4F5AABC}"/>
    <cellStyle name="Input 4 2 3 3" xfId="7219" xr:uid="{228C7896-BFA5-4803-A83A-B2646A4875B3}"/>
    <cellStyle name="Input 4 2 3 4" xfId="7246" xr:uid="{E151832D-5624-48EC-A197-9C7591FC93E2}"/>
    <cellStyle name="Input 4 2 3 5" xfId="7355" xr:uid="{71A6F0FA-7E33-456B-AB32-06F57CEEA750}"/>
    <cellStyle name="Input 4 2 4" xfId="4494" xr:uid="{914F5615-428C-4305-944F-DCFF21DFEA50}"/>
    <cellStyle name="Input 4 2 4 2" xfId="11045" xr:uid="{8103D104-16BA-4522-972A-A544F9FDEF39}"/>
    <cellStyle name="Input 4 2 4 3" xfId="16650" xr:uid="{FEA9819C-952A-4827-90E3-09504C250CF2}"/>
    <cellStyle name="Input 4 2 4 4" xfId="22126" xr:uid="{B8E3D44F-663B-4131-B757-81A11FA12AD3}"/>
    <cellStyle name="Input 4 2 5" xfId="7467" xr:uid="{98776886-3B8C-4BD8-BCF3-1E7D06DFE77D}"/>
    <cellStyle name="Input 4 2 6" xfId="7267" xr:uid="{281E2B71-31EB-49C4-822A-CE42393127DB}"/>
    <cellStyle name="Input 4 2 7" xfId="7346" xr:uid="{894919A7-2515-474C-9573-0528C2D98F82}"/>
    <cellStyle name="Input 4 3" xfId="969" xr:uid="{5A5CE3D1-8B7F-428F-A22F-F7A59528E1F4}"/>
    <cellStyle name="Input 4 3 2" xfId="970" xr:uid="{BEB454DD-C9C6-4E06-8DE5-D9ACE9F16A22}"/>
    <cellStyle name="Input 4 3 2 2" xfId="4497" xr:uid="{88D45B86-240C-424E-889C-01D0CAB18FE3}"/>
    <cellStyle name="Input 4 3 2 2 2" xfId="11048" xr:uid="{A035F674-0E19-4D98-B222-4FC6A3382646}"/>
    <cellStyle name="Input 4 3 2 2 3" xfId="16653" xr:uid="{E5F08339-B8AB-474D-87B3-2890A0545F50}"/>
    <cellStyle name="Input 4 3 2 2 4" xfId="22129" xr:uid="{2B3C5439-8293-43C1-8838-8473F982CC41}"/>
    <cellStyle name="Input 4 3 2 3" xfId="7637" xr:uid="{852919A9-B455-4BBC-A89D-088E188ABA89}"/>
    <cellStyle name="Input 4 3 3" xfId="971" xr:uid="{E0662216-1052-4C78-9DB7-B527E6EB2057}"/>
    <cellStyle name="Input 4 3 3 2" xfId="4498" xr:uid="{932FA713-DEEF-4DA1-AEA1-552F8810BE34}"/>
    <cellStyle name="Input 4 3 3 2 2" xfId="11049" xr:uid="{C2BAA753-E78F-474B-9C16-55DD681607AE}"/>
    <cellStyle name="Input 4 3 3 2 3" xfId="16654" xr:uid="{5670AE3E-C5BD-46A5-99DC-3B365604C044}"/>
    <cellStyle name="Input 4 3 3 2 4" xfId="22130" xr:uid="{17C695AF-B258-44ED-A5F2-7C5197B3D2B2}"/>
    <cellStyle name="Input 4 3 3 3" xfId="7638" xr:uid="{1681B5F5-C8E5-4D70-BBE3-69559A401485}"/>
    <cellStyle name="Input 4 3 4" xfId="4496" xr:uid="{45ADFD21-459B-4F06-ABBD-C871AEA38E8D}"/>
    <cellStyle name="Input 4 3 4 2" xfId="11047" xr:uid="{9BD52266-1A66-4BBE-A447-B8EA75437BEA}"/>
    <cellStyle name="Input 4 3 4 3" xfId="16652" xr:uid="{02AA2B5A-E467-4248-880C-B85834453CC5}"/>
    <cellStyle name="Input 4 3 4 4" xfId="22128" xr:uid="{FB839E96-ABDF-4810-8037-1FFD10711394}"/>
    <cellStyle name="Input 4 3 5" xfId="7636" xr:uid="{88FBF154-C649-4D77-999E-A2324A22BE84}"/>
    <cellStyle name="Input 4 4" xfId="972" xr:uid="{AC2707F5-A795-4678-B9CC-4D5431D601F0}"/>
    <cellStyle name="Input 4 4 2" xfId="973" xr:uid="{6A4274B1-615F-44A3-A856-F86D29582B96}"/>
    <cellStyle name="Input 4 4 2 2" xfId="4500" xr:uid="{87974938-EC55-47B0-9053-6B3D0CB33D15}"/>
    <cellStyle name="Input 4 4 2 2 2" xfId="11051" xr:uid="{8E0A9726-55A6-4F75-83A7-5EB5CF0413E3}"/>
    <cellStyle name="Input 4 4 2 2 3" xfId="16656" xr:uid="{A1C21FF7-CF37-4986-930A-74C4C7E44865}"/>
    <cellStyle name="Input 4 4 2 2 4" xfId="22132" xr:uid="{84FE6399-E7CE-4550-8B71-7CDAF8D2E756}"/>
    <cellStyle name="Input 4 4 2 3" xfId="7640" xr:uid="{F5AE19FE-76BE-48D0-8D4B-110EC6C4DFC1}"/>
    <cellStyle name="Input 4 4 3" xfId="974" xr:uid="{57DEDF36-76D0-475D-B3FF-7C8AC23D09C8}"/>
    <cellStyle name="Input 4 4 3 2" xfId="4501" xr:uid="{386F0659-D379-48C3-AB9C-598978D410EA}"/>
    <cellStyle name="Input 4 4 3 2 2" xfId="11052" xr:uid="{CD7D2B1C-1975-4C2A-B6D9-EDDC809CC9F6}"/>
    <cellStyle name="Input 4 4 3 2 3" xfId="16657" xr:uid="{211F2DC0-38D8-40B7-A2FE-016AA72F3A58}"/>
    <cellStyle name="Input 4 4 3 2 4" xfId="22133" xr:uid="{1739B638-4682-4382-AC82-553444194F2F}"/>
    <cellStyle name="Input 4 4 3 3" xfId="7641" xr:uid="{F9A90D03-021F-4047-9C4E-2284D8820B52}"/>
    <cellStyle name="Input 4 4 4" xfId="4499" xr:uid="{D0A171F6-5068-44A9-B1EB-FE232F146AB4}"/>
    <cellStyle name="Input 4 4 4 2" xfId="11050" xr:uid="{2F8388A8-11B7-4A4F-A520-ABDF143B25B0}"/>
    <cellStyle name="Input 4 4 4 3" xfId="16655" xr:uid="{084C85A2-7F1A-426D-85F6-0F22D60C1D15}"/>
    <cellStyle name="Input 4 4 4 4" xfId="22131" xr:uid="{1B209BFF-5849-44D3-AEF3-E7D35251FFFB}"/>
    <cellStyle name="Input 4 4 5" xfId="7639" xr:uid="{24FD0454-9E96-4199-99CC-03042258C069}"/>
    <cellStyle name="Input 4 5" xfId="975" xr:uid="{100394E2-F1D5-436D-9A95-688E82A45DCD}"/>
    <cellStyle name="Input 4 5 2" xfId="4502" xr:uid="{C71CF7A6-8073-438A-8BE1-2C2357541B8A}"/>
    <cellStyle name="Input 4 5 2 2" xfId="11053" xr:uid="{E6B93D19-A6C9-4BD5-8BF6-CD56D5F62188}"/>
    <cellStyle name="Input 4 5 2 3" xfId="16658" xr:uid="{E332F9DB-DDEB-4544-8E85-E1E3789A719D}"/>
    <cellStyle name="Input 4 5 2 4" xfId="22134" xr:uid="{50A54D60-F5E8-4245-9D9D-05BA00808CD8}"/>
    <cellStyle name="Input 4 5 3" xfId="7642" xr:uid="{EBD10232-9B94-463B-9419-C41F9907E8EF}"/>
    <cellStyle name="Input 4 6" xfId="976" xr:uid="{22F11654-3A36-4116-9903-04AE3D2A7308}"/>
    <cellStyle name="Input 4 6 2" xfId="4503" xr:uid="{82B7758A-EB77-48B0-9485-D6DCAB539F6B}"/>
    <cellStyle name="Input 4 6 2 2" xfId="11054" xr:uid="{D9D47565-031B-472E-A7E1-F16D7CCFBB20}"/>
    <cellStyle name="Input 4 6 2 3" xfId="16659" xr:uid="{ABD64B61-F91A-47C8-A1F5-2E40A4DE5DF9}"/>
    <cellStyle name="Input 4 6 2 4" xfId="22135" xr:uid="{4A67ED3D-EE74-4396-9A34-38DA9261DC67}"/>
    <cellStyle name="Input 4 6 3" xfId="7643" xr:uid="{CF9DAC7D-5AE5-46D8-BCF4-D6AE220D8C30}"/>
    <cellStyle name="Input 4 7" xfId="4493" xr:uid="{6F3B1230-ADA6-4629-9163-D75895534CC2}"/>
    <cellStyle name="Input 4 7 2" xfId="11044" xr:uid="{8CCEC01C-5AE4-4A1C-A577-E47C72530E60}"/>
    <cellStyle name="Input 4 7 3" xfId="16649" xr:uid="{EBCE141B-E520-40D4-8D48-C5F836CD1F90}"/>
    <cellStyle name="Input 4 7 4" xfId="22125" xr:uid="{81A565D5-E327-433E-B9C9-35B625FF1037}"/>
    <cellStyle name="Input 4 8" xfId="7277" xr:uid="{E07CB970-41E4-43E4-9603-606740AE3D07}"/>
    <cellStyle name="Input 5" xfId="405" xr:uid="{D606882D-E070-4948-AE78-84211B8C3854}"/>
    <cellStyle name="Input 5 2" xfId="770" xr:uid="{37F88421-985B-4BC6-833E-EDC0A9EA3F5E}"/>
    <cellStyle name="Input 5 2 2" xfId="978" xr:uid="{715B3687-72D6-42F8-9ECD-9D4419CF1E94}"/>
    <cellStyle name="Input 5 2 2 2" xfId="4506" xr:uid="{AFA06251-7560-4221-9492-EF431F7CC2FB}"/>
    <cellStyle name="Input 5 2 2 2 2" xfId="11057" xr:uid="{4AADBA00-E670-4F1D-AA51-594B19C41590}"/>
    <cellStyle name="Input 5 2 2 2 3" xfId="16662" xr:uid="{9C7A9B7B-20B3-475A-9659-73236E3833BB}"/>
    <cellStyle name="Input 5 2 2 2 4" xfId="22138" xr:uid="{4B50744E-5AA2-4543-8571-328D4B40226A}"/>
    <cellStyle name="Input 5 2 2 3" xfId="7645" xr:uid="{99C1634A-ECE2-42F3-89A1-74FAFC7E55FD}"/>
    <cellStyle name="Input 5 2 3" xfId="977" xr:uid="{AAC79CE0-7350-4FBE-A873-8A2A055E35E6}"/>
    <cellStyle name="Input 5 2 3 2" xfId="7644" xr:uid="{1E7F10B6-1E44-40C3-A6B3-9CF67C02DFAA}"/>
    <cellStyle name="Input 5 2 3 3" xfId="11887" xr:uid="{F8CFA15B-99A2-4B75-89DC-109234885FA3}"/>
    <cellStyle name="Input 5 2 3 4" xfId="15323" xr:uid="{1AFF6813-F6A3-434D-9E91-D8629DD6545E}"/>
    <cellStyle name="Input 5 2 3 5" xfId="20817" xr:uid="{D70ED309-E194-4FCA-AB0F-4FC554EBECD2}"/>
    <cellStyle name="Input 5 2 4" xfId="4505" xr:uid="{FE1CAF80-EF38-492C-9970-8A1FDC7FA9A9}"/>
    <cellStyle name="Input 5 2 4 2" xfId="11056" xr:uid="{1297FE50-5B2B-49EF-9BB1-DAF590F474F4}"/>
    <cellStyle name="Input 5 2 4 3" xfId="16661" xr:uid="{AA382D22-B4D7-45B3-B74C-E63AB40B1070}"/>
    <cellStyle name="Input 5 2 4 4" xfId="22137" xr:uid="{028241DB-C572-458D-95A6-9A698922BE11}"/>
    <cellStyle name="Input 5 2 5" xfId="7468" xr:uid="{96F708AA-8B11-42C6-A34D-1D38AA5677E4}"/>
    <cellStyle name="Input 5 2 6" xfId="13567" xr:uid="{B2EA9D17-F68E-4C07-9B83-10D2A82E5722}"/>
    <cellStyle name="Input 5 2 7" xfId="17494" xr:uid="{9694AD45-09CB-423C-9059-67234D9D7458}"/>
    <cellStyle name="Input 5 3" xfId="979" xr:uid="{0417580E-82A4-45E0-911A-56C38B1C8818}"/>
    <cellStyle name="Input 5 3 2" xfId="980" xr:uid="{875EB9EB-758C-4876-8673-796A240653E8}"/>
    <cellStyle name="Input 5 3 2 2" xfId="4508" xr:uid="{94B52EDB-8D19-4006-BAF7-6B362BF59317}"/>
    <cellStyle name="Input 5 3 2 2 2" xfId="11059" xr:uid="{011A5AA3-6F30-43EA-AC35-D99D90478D16}"/>
    <cellStyle name="Input 5 3 2 2 3" xfId="16664" xr:uid="{1BC77818-7410-4BEB-856B-BE7AF63704B2}"/>
    <cellStyle name="Input 5 3 2 2 4" xfId="22140" xr:uid="{594FD0E1-42DD-415D-B42C-1620603ACDDE}"/>
    <cellStyle name="Input 5 3 2 3" xfId="7647" xr:uid="{F8C32715-52BC-4217-A1B1-939C05FE58CA}"/>
    <cellStyle name="Input 5 3 3" xfId="981" xr:uid="{ED6C458E-F76D-4A2D-80CF-FAD66A578D8C}"/>
    <cellStyle name="Input 5 3 3 2" xfId="4509" xr:uid="{3C1EB3C7-F98B-481F-8F5D-67A4CC15BE1D}"/>
    <cellStyle name="Input 5 3 3 2 2" xfId="11060" xr:uid="{28BC572F-2CED-42D1-87AB-230D18BC7A5C}"/>
    <cellStyle name="Input 5 3 3 2 3" xfId="16665" xr:uid="{45F665B1-F9F5-408D-A98D-B5668990AE7E}"/>
    <cellStyle name="Input 5 3 3 2 4" xfId="22141" xr:uid="{74898B31-F5AD-461E-97AA-EDCF88F902B4}"/>
    <cellStyle name="Input 5 3 3 3" xfId="7648" xr:uid="{80670868-3086-45BC-B4DF-4EFD01465992}"/>
    <cellStyle name="Input 5 3 4" xfId="4507" xr:uid="{02EB7F7D-406C-4B12-88D4-1B1DACEBA1CE}"/>
    <cellStyle name="Input 5 3 4 2" xfId="11058" xr:uid="{8E42825D-D514-44FC-B040-ABA9822DD4F6}"/>
    <cellStyle name="Input 5 3 4 3" xfId="16663" xr:uid="{E698409F-87BE-4382-9D1F-68C1BC364045}"/>
    <cellStyle name="Input 5 3 4 4" xfId="22139" xr:uid="{556B37C6-CF39-485B-A571-87E7E35005DF}"/>
    <cellStyle name="Input 5 3 5" xfId="7646" xr:uid="{EBDA710B-ACE6-4E41-8FA8-115C5FD4367C}"/>
    <cellStyle name="Input 5 4" xfId="982" xr:uid="{59983BC6-DE4D-4DEB-9683-E136EACA0000}"/>
    <cellStyle name="Input 5 4 2" xfId="983" xr:uid="{844724CB-0792-40FB-AA24-614461B03FBE}"/>
    <cellStyle name="Input 5 4 2 2" xfId="4511" xr:uid="{292F6B61-11A5-47FF-8637-9014702B8F42}"/>
    <cellStyle name="Input 5 4 2 2 2" xfId="11062" xr:uid="{2A229F63-CBC4-45A7-B254-1850A2A74522}"/>
    <cellStyle name="Input 5 4 2 2 3" xfId="16667" xr:uid="{91B5429F-C8B1-4CA2-A6EB-E27B8112C41C}"/>
    <cellStyle name="Input 5 4 2 2 4" xfId="22143" xr:uid="{28458AA9-4B52-49EE-A868-183D48493422}"/>
    <cellStyle name="Input 5 4 2 3" xfId="7650" xr:uid="{25B13779-800C-4C62-8F9D-5DFE8944F0E6}"/>
    <cellStyle name="Input 5 4 3" xfId="984" xr:uid="{CDAA11EC-E8A9-4574-B67A-C6817B7805F9}"/>
    <cellStyle name="Input 5 4 3 2" xfId="4512" xr:uid="{89AB40E0-8C1A-47FA-8B04-D7B607B8071E}"/>
    <cellStyle name="Input 5 4 3 2 2" xfId="11063" xr:uid="{70E4EDD6-15B6-487E-BF6C-6E71CF50BAB2}"/>
    <cellStyle name="Input 5 4 3 2 3" xfId="16668" xr:uid="{782469D1-9856-4E3D-A69A-7E573862B747}"/>
    <cellStyle name="Input 5 4 3 2 4" xfId="22144" xr:uid="{DF40FE7B-69D8-44E7-AC8F-1E39C1632EE9}"/>
    <cellStyle name="Input 5 4 3 3" xfId="7651" xr:uid="{8533FDEF-8213-46FB-A1C7-8B7A2B0F8029}"/>
    <cellStyle name="Input 5 4 4" xfId="4510" xr:uid="{2CEBA6E5-A833-41C3-8770-CE4228E8A332}"/>
    <cellStyle name="Input 5 4 4 2" xfId="11061" xr:uid="{8D6CF467-CFDB-49BB-B7D3-27DC18B1D0CD}"/>
    <cellStyle name="Input 5 4 4 3" xfId="16666" xr:uid="{9CAB52D6-EFCD-4661-9322-2E0C6E26B39E}"/>
    <cellStyle name="Input 5 4 4 4" xfId="22142" xr:uid="{FA37FA9B-E130-42C5-B783-E43C659A55A8}"/>
    <cellStyle name="Input 5 4 5" xfId="7649" xr:uid="{8B94AF45-36B2-4F4A-89AA-763BF55DA56E}"/>
    <cellStyle name="Input 5 5" xfId="985" xr:uid="{4810940B-EFCA-4D53-9736-426591B92E95}"/>
    <cellStyle name="Input 5 5 2" xfId="4513" xr:uid="{1576FAD7-B4C8-4214-8438-2604C2382463}"/>
    <cellStyle name="Input 5 5 2 2" xfId="11064" xr:uid="{7D44795E-5EA0-4A1A-97AA-B32D9D590EF1}"/>
    <cellStyle name="Input 5 5 2 3" xfId="16669" xr:uid="{49A91417-D4DB-4180-B807-0AC8BFFAE735}"/>
    <cellStyle name="Input 5 5 2 4" xfId="22145" xr:uid="{C3D0EBCA-F4BE-47B5-8DBD-656516281964}"/>
    <cellStyle name="Input 5 5 3" xfId="7652" xr:uid="{7D5E6890-C6CC-4403-963A-2595ADB669F5}"/>
    <cellStyle name="Input 5 6" xfId="986" xr:uid="{8FB79C77-0846-4135-98EF-614D1C7E782F}"/>
    <cellStyle name="Input 5 6 2" xfId="4514" xr:uid="{AB634714-779E-4C8E-A2E2-75AA6DA5F84B}"/>
    <cellStyle name="Input 5 6 2 2" xfId="11065" xr:uid="{3A7596AC-CBA0-42D0-BA37-3CCAAB7AE481}"/>
    <cellStyle name="Input 5 6 2 3" xfId="16670" xr:uid="{89702177-7206-48E6-AA75-809B2674EB51}"/>
    <cellStyle name="Input 5 6 2 4" xfId="22146" xr:uid="{BA695537-2C84-4786-A23B-5DA55728A3AA}"/>
    <cellStyle name="Input 5 6 3" xfId="7653" xr:uid="{9A0AB5C5-E3B2-49BA-97D8-34C0F117CBAE}"/>
    <cellStyle name="Input 5 7" xfId="4504" xr:uid="{2B15ED63-A5A9-49F7-974A-9365B9BF90AE}"/>
    <cellStyle name="Input 5 7 2" xfId="11055" xr:uid="{056B99B1-040B-47CA-BF00-C3CEC3DC03CD}"/>
    <cellStyle name="Input 5 7 3" xfId="16660" xr:uid="{5B317A5C-4B3C-4BA5-9D4C-E7E12A1E1C55}"/>
    <cellStyle name="Input 5 7 4" xfId="22136" xr:uid="{718FEB40-96B6-4E2B-8E5F-CF885F238113}"/>
    <cellStyle name="Input 5 8" xfId="7278" xr:uid="{DA5CC9F7-59F9-47D8-AAAF-9BE182D40078}"/>
    <cellStyle name="Input 6" xfId="406" xr:uid="{167C318A-6C24-40AC-838D-AFBF430B9342}"/>
    <cellStyle name="Input 6 2" xfId="771" xr:uid="{5A1CF13C-2C75-4C2F-A336-60AFA1420DCA}"/>
    <cellStyle name="Input 6 2 2" xfId="988" xr:uid="{50FEB879-BD90-464D-B8BE-4EEE56A88C80}"/>
    <cellStyle name="Input 6 2 2 2" xfId="4517" xr:uid="{9A4E183D-D689-4C3D-8B45-A0E3C3766EE1}"/>
    <cellStyle name="Input 6 2 2 2 2" xfId="11068" xr:uid="{26A15CBC-C053-4B9F-A59A-7D7E432B200B}"/>
    <cellStyle name="Input 6 2 2 2 3" xfId="16673" xr:uid="{D85E82B1-C7BB-4261-85BF-079A7346702E}"/>
    <cellStyle name="Input 6 2 2 2 4" xfId="22149" xr:uid="{6AC553D4-F387-49C2-8AA8-28E974F59CF1}"/>
    <cellStyle name="Input 6 2 2 3" xfId="7655" xr:uid="{B596CD30-C773-4C63-BA33-53EC05DB1DBC}"/>
    <cellStyle name="Input 6 2 3" xfId="987" xr:uid="{B2A36B11-A141-4EDE-8843-54389584ADB4}"/>
    <cellStyle name="Input 6 2 3 2" xfId="7654" xr:uid="{82688858-DE0B-4F23-AC77-E2EF831A78A6}"/>
    <cellStyle name="Input 6 2 3 3" xfId="13543" xr:uid="{917955A6-893A-43B6-86E4-D5A47114CCFE}"/>
    <cellStyle name="Input 6 2 3 4" xfId="15322" xr:uid="{E2B3A7FA-A322-4C4E-93EE-EF0DF442AEE3}"/>
    <cellStyle name="Input 6 2 3 5" xfId="20816" xr:uid="{ED31AF9A-46CE-4BDF-97C2-FA795BC5A221}"/>
    <cellStyle name="Input 6 2 4" xfId="4516" xr:uid="{8F8DE704-79AB-40B1-B0BE-90FA77D84628}"/>
    <cellStyle name="Input 6 2 4 2" xfId="11067" xr:uid="{64FDC990-8066-40AA-BF00-250529ABCBCB}"/>
    <cellStyle name="Input 6 2 4 3" xfId="16672" xr:uid="{A5E54388-92E5-4EB6-A906-20E90BA555B8}"/>
    <cellStyle name="Input 6 2 4 4" xfId="22148" xr:uid="{19805528-CB82-45A0-BEEC-291846187A8D}"/>
    <cellStyle name="Input 6 2 5" xfId="7469" xr:uid="{113E816B-2135-40F5-B7E3-6A8ECDAD6FB6}"/>
    <cellStyle name="Input 6 2 6" xfId="13532" xr:uid="{E1C8915D-6790-49CF-9FF0-55CF8BD322E2}"/>
    <cellStyle name="Input 6 2 7" xfId="7347" xr:uid="{A2D51440-0AE8-44E0-819E-7A7C5DCD0930}"/>
    <cellStyle name="Input 6 3" xfId="989" xr:uid="{47E1535B-CF2A-4CDB-A2A1-07757A33D579}"/>
    <cellStyle name="Input 6 3 2" xfId="990" xr:uid="{0D60B42A-4AB4-43CC-88E4-C0543A12E86D}"/>
    <cellStyle name="Input 6 3 2 2" xfId="4519" xr:uid="{7ECA293F-536A-4A20-8322-585319EF9295}"/>
    <cellStyle name="Input 6 3 2 2 2" xfId="11070" xr:uid="{5DA432A0-991C-4488-A367-9438B2DAE887}"/>
    <cellStyle name="Input 6 3 2 2 3" xfId="16675" xr:uid="{280D9B89-5B9A-4A1A-AA06-E37B60102346}"/>
    <cellStyle name="Input 6 3 2 2 4" xfId="22151" xr:uid="{A983CA83-0CC4-4893-A1C8-D64078F45969}"/>
    <cellStyle name="Input 6 3 2 3" xfId="7657" xr:uid="{6B736A50-13E9-4C73-B31A-274E0C9058E6}"/>
    <cellStyle name="Input 6 3 3" xfId="991" xr:uid="{591005D5-ED4C-4788-A54D-AA850A10E94B}"/>
    <cellStyle name="Input 6 3 3 2" xfId="4520" xr:uid="{DB66692B-7EBE-410B-B41D-64823F3BA96E}"/>
    <cellStyle name="Input 6 3 3 2 2" xfId="11071" xr:uid="{4BBA13D3-9DFA-46AB-B67A-AA4EA4F7E5E8}"/>
    <cellStyle name="Input 6 3 3 2 3" xfId="16676" xr:uid="{85E91C6E-EA8B-43FA-8C9B-C845DA86A03D}"/>
    <cellStyle name="Input 6 3 3 2 4" xfId="22152" xr:uid="{9F028F47-EEF2-4AF3-B52C-58274E548A05}"/>
    <cellStyle name="Input 6 3 3 3" xfId="7658" xr:uid="{4537E5DE-B4B3-45CF-BE87-31B14F21A278}"/>
    <cellStyle name="Input 6 3 4" xfId="4518" xr:uid="{D03D2D0D-04C3-4B8F-8298-1EC10A66E73A}"/>
    <cellStyle name="Input 6 3 4 2" xfId="11069" xr:uid="{A08F27D6-3738-470E-9F4E-09F957566791}"/>
    <cellStyle name="Input 6 3 4 3" xfId="16674" xr:uid="{650B5E76-7C4B-4344-8D44-9F1488A16F16}"/>
    <cellStyle name="Input 6 3 4 4" xfId="22150" xr:uid="{1D30AC2A-CA75-4DFC-BCD4-B504BB9A0066}"/>
    <cellStyle name="Input 6 3 5" xfId="7656" xr:uid="{D25AB6B4-E64E-4814-9EB0-FF187AE24B0C}"/>
    <cellStyle name="Input 6 4" xfId="992" xr:uid="{02EB5611-1D8F-45BC-902D-20E0849A36EF}"/>
    <cellStyle name="Input 6 4 2" xfId="993" xr:uid="{5D7373A3-A45A-4027-A625-AF0472BC3AFD}"/>
    <cellStyle name="Input 6 4 2 2" xfId="4522" xr:uid="{04C51D08-F182-402C-A7D1-B597E0D4E8AC}"/>
    <cellStyle name="Input 6 4 2 2 2" xfId="11073" xr:uid="{09796679-98BF-407E-BEC5-CA9353235BAD}"/>
    <cellStyle name="Input 6 4 2 2 3" xfId="16678" xr:uid="{288AB292-ED2C-47BA-B972-8265935510AC}"/>
    <cellStyle name="Input 6 4 2 2 4" xfId="22154" xr:uid="{391B18C9-C346-4C8F-8015-4A89EB5FE944}"/>
    <cellStyle name="Input 6 4 2 3" xfId="7660" xr:uid="{5E6CFA55-6FD2-4CBD-9249-8EAAE81BC08E}"/>
    <cellStyle name="Input 6 4 3" xfId="994" xr:uid="{98C31FA7-5B37-4022-97B7-10CFE4AEDB2C}"/>
    <cellStyle name="Input 6 4 3 2" xfId="4523" xr:uid="{DD2CF6AE-FD93-4107-AD03-8EA4D5A4052A}"/>
    <cellStyle name="Input 6 4 3 2 2" xfId="11074" xr:uid="{70C36EAA-C8B3-43B1-923F-4A916D56403A}"/>
    <cellStyle name="Input 6 4 3 2 3" xfId="16679" xr:uid="{AA389DDF-8D5A-4A85-81D5-A9854FD62D14}"/>
    <cellStyle name="Input 6 4 3 2 4" xfId="22155" xr:uid="{0FBEB7AB-BD6B-4B67-A8BD-5B80F3D9B49B}"/>
    <cellStyle name="Input 6 4 3 3" xfId="7661" xr:uid="{DAA3AB32-3DF4-4F27-9476-064289D3F94B}"/>
    <cellStyle name="Input 6 4 4" xfId="4521" xr:uid="{59635223-A02F-489E-A206-0E2846BA9432}"/>
    <cellStyle name="Input 6 4 4 2" xfId="11072" xr:uid="{6BD407C4-20F3-4C99-8E4E-F9253DEFEF01}"/>
    <cellStyle name="Input 6 4 4 3" xfId="16677" xr:uid="{450F95FB-E21F-4D32-9D3A-8D6DFD07F1FE}"/>
    <cellStyle name="Input 6 4 4 4" xfId="22153" xr:uid="{5BE1A248-D614-4A4D-A7A3-C868BF6212AF}"/>
    <cellStyle name="Input 6 4 5" xfId="7659" xr:uid="{BF4774BC-D19D-428E-88E2-3EDC6FA403FD}"/>
    <cellStyle name="Input 6 5" xfId="995" xr:uid="{CC0FE00F-3D5E-43CB-82E2-DA64A3DE65F7}"/>
    <cellStyle name="Input 6 5 2" xfId="4524" xr:uid="{603C87F6-7E13-4D00-9FCE-46A126CE27A1}"/>
    <cellStyle name="Input 6 5 2 2" xfId="11075" xr:uid="{33AFA7C0-293A-4C12-9A97-C9689DB92668}"/>
    <cellStyle name="Input 6 5 2 3" xfId="16680" xr:uid="{0871EB66-2FE1-41E4-8200-6CF70413B93F}"/>
    <cellStyle name="Input 6 5 2 4" xfId="22156" xr:uid="{B8221303-55C8-4F58-9879-341728CD7EBF}"/>
    <cellStyle name="Input 6 5 3" xfId="7662" xr:uid="{A89134B1-0BC1-4248-AE7D-4C17B9D0FC3C}"/>
    <cellStyle name="Input 6 6" xfId="996" xr:uid="{4016FE1D-EC1F-4D3E-9ADA-551709093332}"/>
    <cellStyle name="Input 6 6 2" xfId="4525" xr:uid="{1CD65350-7F1C-4FA6-9BE4-FFEB91357AE9}"/>
    <cellStyle name="Input 6 6 2 2" xfId="11076" xr:uid="{08304178-4521-4C28-82DC-D32FA877D89F}"/>
    <cellStyle name="Input 6 6 2 3" xfId="16681" xr:uid="{C37D3AB5-A9B3-40FD-BC57-A216C2FB5692}"/>
    <cellStyle name="Input 6 6 2 4" xfId="22157" xr:uid="{7E886C1B-1E2B-43DC-93DE-C6C2D5C4AA32}"/>
    <cellStyle name="Input 6 6 3" xfId="7663" xr:uid="{16A1D0E0-F478-4BAB-974C-5EB5F21C7D6B}"/>
    <cellStyle name="Input 6 7" xfId="4515" xr:uid="{D089D3E0-0BE3-42A8-A96B-44633598D284}"/>
    <cellStyle name="Input 6 7 2" xfId="11066" xr:uid="{F698F0D8-A4D5-4307-BA09-41EC974F53B4}"/>
    <cellStyle name="Input 6 7 3" xfId="16671" xr:uid="{DA9BFD1F-5AB5-4F8A-8D4D-56F42EFCC441}"/>
    <cellStyle name="Input 6 7 4" xfId="22147" xr:uid="{52DB2341-E40D-4EB5-BE63-0C68AB962DA3}"/>
    <cellStyle name="Input 6 8" xfId="7279" xr:uid="{98355D28-3A6B-48CD-BC61-92F924687DFE}"/>
    <cellStyle name="Input 7" xfId="407" xr:uid="{47D03156-16AF-42B9-8006-F5E710806DB5}"/>
    <cellStyle name="Input 7 2" xfId="772" xr:uid="{7145EE5E-C292-46B3-9775-9B3CB516FF94}"/>
    <cellStyle name="Input 7 2 2" xfId="998" xr:uid="{C575FD8A-04A5-4DAF-BE0A-4C21B5200A2A}"/>
    <cellStyle name="Input 7 2 2 2" xfId="4528" xr:uid="{E3D53652-1A8B-4042-B76A-9ABE7F51861E}"/>
    <cellStyle name="Input 7 2 2 2 2" xfId="11079" xr:uid="{A7E687CB-11B7-4C7C-A303-622C7324EFDB}"/>
    <cellStyle name="Input 7 2 2 2 3" xfId="16684" xr:uid="{C6EA943C-2DAA-4C11-B908-BD4FFBD7FEC9}"/>
    <cellStyle name="Input 7 2 2 2 4" xfId="22160" xr:uid="{45C2A24E-8982-4E1A-9DF2-9B085CF8CBB6}"/>
    <cellStyle name="Input 7 2 2 3" xfId="7665" xr:uid="{CBBB6E0B-A0F3-4FC8-BB37-87CD75E3A9AE}"/>
    <cellStyle name="Input 7 2 3" xfId="997" xr:uid="{E6E6EDAF-AE1F-42B4-A1DB-ED9553A26423}"/>
    <cellStyle name="Input 7 2 3 2" xfId="7664" xr:uid="{DA5B416B-8870-41CD-9A56-982E513F534B}"/>
    <cellStyle name="Input 7 2 3 3" xfId="7215" xr:uid="{F89573AA-0E04-4510-BD7B-6801391A4DE4}"/>
    <cellStyle name="Input 7 2 3 4" xfId="19113" xr:uid="{36322E2A-B913-4C39-A250-FD1958235C6A}"/>
    <cellStyle name="Input 7 2 3 5" xfId="24538" xr:uid="{BD6E975B-E539-471B-8993-228ADB1395F7}"/>
    <cellStyle name="Input 7 2 4" xfId="4527" xr:uid="{B42F993C-A26D-4D03-AB61-2FCD308332A3}"/>
    <cellStyle name="Input 7 2 4 2" xfId="11078" xr:uid="{C1ABDB1D-CD67-4316-864E-F5CDB36943E0}"/>
    <cellStyle name="Input 7 2 4 3" xfId="16683" xr:uid="{85A8AD7A-1749-4D84-82A5-75DD291EBBB8}"/>
    <cellStyle name="Input 7 2 4 4" xfId="22159" xr:uid="{CC541198-A2A8-4F94-9551-1E367ECE4A40}"/>
    <cellStyle name="Input 7 2 5" xfId="7470" xr:uid="{A9AB48C6-1784-42FD-BE03-4D7CD2238DE0}"/>
    <cellStyle name="Input 7 2 6" xfId="9710" xr:uid="{4928D48F-4EE5-4108-A17E-688D537259EB}"/>
    <cellStyle name="Input 7 2 7" xfId="7348" xr:uid="{577EB6F4-47C4-4EF2-8C35-BF0825DE0456}"/>
    <cellStyle name="Input 7 3" xfId="999" xr:uid="{CB6CF577-1150-4B9D-A803-0F07C3199C8D}"/>
    <cellStyle name="Input 7 3 2" xfId="1000" xr:uid="{8007C84A-2288-47FB-B7C1-B7B1490E1EC5}"/>
    <cellStyle name="Input 7 3 2 2" xfId="4530" xr:uid="{B429F760-B490-437B-8C00-5047384CFDC8}"/>
    <cellStyle name="Input 7 3 2 2 2" xfId="11081" xr:uid="{68239B33-2A1A-4B08-AB5D-16F7D3A15EA1}"/>
    <cellStyle name="Input 7 3 2 2 3" xfId="16686" xr:uid="{2AEC7F79-365F-4209-BDE7-CB7D48228BEA}"/>
    <cellStyle name="Input 7 3 2 2 4" xfId="22162" xr:uid="{E4519F53-3AE7-4C1B-9CAE-4FF6358C50C2}"/>
    <cellStyle name="Input 7 3 2 3" xfId="7667" xr:uid="{A2F5826B-FD34-4D4F-9469-784F659224AD}"/>
    <cellStyle name="Input 7 3 3" xfId="1001" xr:uid="{47BF9307-1CF6-41B2-A91F-11B855B0380F}"/>
    <cellStyle name="Input 7 3 3 2" xfId="4531" xr:uid="{14FD62FF-6303-4B6F-AFAE-50A2F15B3321}"/>
    <cellStyle name="Input 7 3 3 2 2" xfId="11082" xr:uid="{5945B5AC-6A5B-4E5F-A30F-4E2B29C51B8D}"/>
    <cellStyle name="Input 7 3 3 2 3" xfId="16687" xr:uid="{9142CACE-4A99-4895-9D32-F3CA0463B0B8}"/>
    <cellStyle name="Input 7 3 3 2 4" xfId="22163" xr:uid="{F400C9BC-D92C-42B5-836E-AE5D8937319F}"/>
    <cellStyle name="Input 7 3 3 3" xfId="7668" xr:uid="{EF6AB8D8-2169-46AE-A36E-50EF91CC3A89}"/>
    <cellStyle name="Input 7 3 4" xfId="4529" xr:uid="{DF47ECDC-7E24-42D2-B269-3676CBE80CA0}"/>
    <cellStyle name="Input 7 3 4 2" xfId="11080" xr:uid="{246D7FE8-69AF-4CCF-AB2F-691E3C3AE352}"/>
    <cellStyle name="Input 7 3 4 3" xfId="16685" xr:uid="{E5BA0F26-9216-414F-8248-494300BB7387}"/>
    <cellStyle name="Input 7 3 4 4" xfId="22161" xr:uid="{A88AA729-4E55-4B3B-B870-DBF20656B680}"/>
    <cellStyle name="Input 7 3 5" xfId="7666" xr:uid="{B0BBE553-CD16-4FD3-BFD6-605E7DD5B87C}"/>
    <cellStyle name="Input 7 4" xfId="1002" xr:uid="{1103ECAE-B62D-4762-B782-400CB7413375}"/>
    <cellStyle name="Input 7 4 2" xfId="1003" xr:uid="{72D6282D-6F60-492C-BA60-5E7B46F21F29}"/>
    <cellStyle name="Input 7 4 2 2" xfId="4533" xr:uid="{C7BEBF5C-A2DF-460C-BFA0-92BC1B75C87E}"/>
    <cellStyle name="Input 7 4 2 2 2" xfId="11084" xr:uid="{FBD6E5C4-FA28-4E46-B026-B764C33FDE3A}"/>
    <cellStyle name="Input 7 4 2 2 3" xfId="16689" xr:uid="{C0826078-D306-4BE3-A99D-A902BDC4D296}"/>
    <cellStyle name="Input 7 4 2 2 4" xfId="22165" xr:uid="{543F4392-6F57-4393-8803-77DCB28C07B7}"/>
    <cellStyle name="Input 7 4 2 3" xfId="7670" xr:uid="{7BF796DD-D11E-4EAC-B71D-23C4E1CEA1BB}"/>
    <cellStyle name="Input 7 4 3" xfId="1004" xr:uid="{5AAAA547-65E4-405C-BDEB-6F42D8715BFF}"/>
    <cellStyle name="Input 7 4 3 2" xfId="4534" xr:uid="{45180275-9399-4E08-9896-C86AB3749E44}"/>
    <cellStyle name="Input 7 4 3 2 2" xfId="11085" xr:uid="{C0265773-24F0-4781-9A3B-25DEF5F47175}"/>
    <cellStyle name="Input 7 4 3 2 3" xfId="16690" xr:uid="{8C58BDC1-A69F-4B71-9B19-2CD62C1E2DA2}"/>
    <cellStyle name="Input 7 4 3 2 4" xfId="22166" xr:uid="{A601C283-EEAA-4E46-A9BF-777973B01DC2}"/>
    <cellStyle name="Input 7 4 3 3" xfId="7671" xr:uid="{539580EF-098A-4DDC-9352-D9BCA3D946F2}"/>
    <cellStyle name="Input 7 4 4" xfId="4532" xr:uid="{9DECAFE9-B862-4CE7-BDB0-314501DB9F56}"/>
    <cellStyle name="Input 7 4 4 2" xfId="11083" xr:uid="{951AD2B4-AA94-4C5F-8C25-5FB6DE94D042}"/>
    <cellStyle name="Input 7 4 4 3" xfId="16688" xr:uid="{7AC49A06-98E4-4666-80B4-5C75CDC34F79}"/>
    <cellStyle name="Input 7 4 4 4" xfId="22164" xr:uid="{5D9DB696-A32F-4F4B-B66D-F4D1FFF6EA5C}"/>
    <cellStyle name="Input 7 4 5" xfId="7669" xr:uid="{3BD6EAB9-EE61-491E-AD79-B449361BACC6}"/>
    <cellStyle name="Input 7 5" xfId="1005" xr:uid="{BFCB4DD7-382B-456B-BE9E-B6B82F823302}"/>
    <cellStyle name="Input 7 5 2" xfId="4535" xr:uid="{FE7E80FB-B1F9-4307-8D97-435A2F58F379}"/>
    <cellStyle name="Input 7 5 2 2" xfId="11086" xr:uid="{461731B4-39CF-48CB-889C-AABDEAE70D7A}"/>
    <cellStyle name="Input 7 5 2 3" xfId="16691" xr:uid="{FC273DB3-8AF6-425C-927E-1165DC9B1087}"/>
    <cellStyle name="Input 7 5 2 4" xfId="22167" xr:uid="{E3DBB18C-6C00-4024-9735-9F6655B953A8}"/>
    <cellStyle name="Input 7 5 3" xfId="7672" xr:uid="{23D82128-211E-4D9B-AB83-8B6116637955}"/>
    <cellStyle name="Input 7 6" xfId="1006" xr:uid="{89073DDD-0B80-4270-A0AF-2E25197CFFDC}"/>
    <cellStyle name="Input 7 6 2" xfId="4536" xr:uid="{85EDAD1D-8FD8-4FF2-BACB-68FE36719516}"/>
    <cellStyle name="Input 7 6 2 2" xfId="11087" xr:uid="{592FC228-EBD6-4E74-9517-D704EF1020C0}"/>
    <cellStyle name="Input 7 6 2 3" xfId="16692" xr:uid="{399C7757-897E-4A0D-9A77-406D58480899}"/>
    <cellStyle name="Input 7 6 2 4" xfId="22168" xr:uid="{F3200F3D-9673-4194-8F4E-C2337EC20F31}"/>
    <cellStyle name="Input 7 6 3" xfId="7673" xr:uid="{CD25BF0E-EDAA-42F9-BE08-F3C2DBBB611E}"/>
    <cellStyle name="Input 7 7" xfId="4526" xr:uid="{DA263F7B-8636-45D6-8030-B8934D855B5A}"/>
    <cellStyle name="Input 7 7 2" xfId="11077" xr:uid="{C0690440-C646-4251-94DB-8072911A1465}"/>
    <cellStyle name="Input 7 7 3" xfId="16682" xr:uid="{A9FAB3DA-FF71-47CA-930D-45E4EE2DC0A1}"/>
    <cellStyle name="Input 7 7 4" xfId="22158" xr:uid="{55144B2F-FDD6-43B6-9634-4882018CA8AE}"/>
    <cellStyle name="Input 7 8" xfId="7280" xr:uid="{BF6DC395-CC79-49CE-BD79-DD9BC7E28955}"/>
    <cellStyle name="Input 8" xfId="408" xr:uid="{A5349313-54F3-4063-A877-E63E1368FFEA}"/>
    <cellStyle name="Input 8 2" xfId="773" xr:uid="{29A652AF-1AE7-4660-A0AF-8BF507A6A947}"/>
    <cellStyle name="Input 8 2 2" xfId="1008" xr:uid="{26987710-C983-442B-B4F1-644FABBDAEDE}"/>
    <cellStyle name="Input 8 2 2 2" xfId="4539" xr:uid="{4C334D17-228C-4E83-894A-726D3602E0A4}"/>
    <cellStyle name="Input 8 2 2 2 2" xfId="11090" xr:uid="{F5392687-0D98-45E7-A3A5-89A1E9397BA6}"/>
    <cellStyle name="Input 8 2 2 2 3" xfId="16695" xr:uid="{76532E9F-F872-4587-A3E0-DA079B2236BA}"/>
    <cellStyle name="Input 8 2 2 2 4" xfId="22171" xr:uid="{F0B09EFC-88B2-4E1E-B105-15BD56C33143}"/>
    <cellStyle name="Input 8 2 2 3" xfId="7675" xr:uid="{4D7A1FBA-C292-45E2-B1C4-09790FFCF0B4}"/>
    <cellStyle name="Input 8 2 3" xfId="1007" xr:uid="{1027934F-B4BA-47E8-BDB2-0D0044DE45AF}"/>
    <cellStyle name="Input 8 2 3 2" xfId="7674" xr:uid="{FE5E06B4-57DA-41DA-8A13-2405D2E474F1}"/>
    <cellStyle name="Input 8 2 3 3" xfId="11885" xr:uid="{5B548ADB-AF0C-4C6F-8376-610006F1A86C}"/>
    <cellStyle name="Input 8 2 3 4" xfId="15321" xr:uid="{2C665309-5925-40D6-9636-A1D260B80568}"/>
    <cellStyle name="Input 8 2 3 5" xfId="20815" xr:uid="{63CB442B-9488-4666-B7B9-6BBF181F8ADE}"/>
    <cellStyle name="Input 8 2 4" xfId="4538" xr:uid="{D4302138-7672-4243-9CB8-7E7359A2DF5E}"/>
    <cellStyle name="Input 8 2 4 2" xfId="11089" xr:uid="{8FDEDB77-AF4A-4DA3-8269-6F5A009E7AFD}"/>
    <cellStyle name="Input 8 2 4 3" xfId="16694" xr:uid="{C0071880-0CD5-49FE-9666-8C0A3C8E1F37}"/>
    <cellStyle name="Input 8 2 4 4" xfId="22170" xr:uid="{ED8ED349-9E5E-443C-9CC8-9CEC2511CAEA}"/>
    <cellStyle name="Input 8 2 5" xfId="7471" xr:uid="{1438E9FE-FCBF-4568-82C3-A367721D5E60}"/>
    <cellStyle name="Input 8 2 6" xfId="128" xr:uid="{93A63642-E30B-4496-9F4B-37932977C2D7}"/>
    <cellStyle name="Input 8 2 7" xfId="8832" xr:uid="{796976D3-928E-46F1-B2E0-99F62727DBCE}"/>
    <cellStyle name="Input 8 3" xfId="1009" xr:uid="{8C24883B-C02D-4A97-B272-829E10BC994A}"/>
    <cellStyle name="Input 8 3 2" xfId="1010" xr:uid="{28E26BAF-AC26-4155-A88B-293CC7041D54}"/>
    <cellStyle name="Input 8 3 2 2" xfId="4541" xr:uid="{3A391175-F18E-4ECC-A5FC-650EEC700AB6}"/>
    <cellStyle name="Input 8 3 2 2 2" xfId="11092" xr:uid="{287473EA-802F-4255-8186-572F9984D28D}"/>
    <cellStyle name="Input 8 3 2 2 3" xfId="16697" xr:uid="{94434E3A-DE8F-48D4-89B4-4BE26DC15947}"/>
    <cellStyle name="Input 8 3 2 2 4" xfId="22173" xr:uid="{377364D0-A70B-40A0-9C5C-FDA9D5C4542B}"/>
    <cellStyle name="Input 8 3 2 3" xfId="7677" xr:uid="{4699A61D-6CBB-4ACE-840E-FC2680B75947}"/>
    <cellStyle name="Input 8 3 3" xfId="1011" xr:uid="{3D43DE83-E049-4E7D-8386-F10D9CBD0B53}"/>
    <cellStyle name="Input 8 3 3 2" xfId="4542" xr:uid="{7518380A-F0DA-4856-AF3A-BD7356421E82}"/>
    <cellStyle name="Input 8 3 3 2 2" xfId="11093" xr:uid="{3029512A-0063-4213-A256-AB12CE541CE1}"/>
    <cellStyle name="Input 8 3 3 2 3" xfId="16698" xr:uid="{EB839F0D-E125-42BE-B09B-0A6FFD90DA1A}"/>
    <cellStyle name="Input 8 3 3 2 4" xfId="22174" xr:uid="{659AC195-BC2A-4EE1-9817-1F39926D091D}"/>
    <cellStyle name="Input 8 3 3 3" xfId="7678" xr:uid="{3037895C-2F17-4291-B358-FE879898C2A6}"/>
    <cellStyle name="Input 8 3 4" xfId="4540" xr:uid="{61D439DE-A141-4D28-B1B0-135C00DB8B39}"/>
    <cellStyle name="Input 8 3 4 2" xfId="11091" xr:uid="{D7A8488E-E71C-42F2-BCB5-D927A83020B5}"/>
    <cellStyle name="Input 8 3 4 3" xfId="16696" xr:uid="{5F2C9425-F173-41E1-B662-06607DD85DA3}"/>
    <cellStyle name="Input 8 3 4 4" xfId="22172" xr:uid="{C50780B0-FD93-457D-9D8F-9D7A1326DCBB}"/>
    <cellStyle name="Input 8 3 5" xfId="7676" xr:uid="{DFFBD70E-E566-42BD-B7B0-32C4054C10CF}"/>
    <cellStyle name="Input 8 4" xfId="1012" xr:uid="{96E02F11-2530-45A5-B920-2CA7A89A4568}"/>
    <cellStyle name="Input 8 4 2" xfId="1013" xr:uid="{0016DEFA-034B-4A72-9235-547174AEA77B}"/>
    <cellStyle name="Input 8 4 2 2" xfId="4544" xr:uid="{EA37A31B-2DAB-4EDD-AB62-302BE784236A}"/>
    <cellStyle name="Input 8 4 2 2 2" xfId="11095" xr:uid="{723DE4D1-C083-420A-BAF7-69EEF00A6F11}"/>
    <cellStyle name="Input 8 4 2 2 3" xfId="16700" xr:uid="{B131CE5F-0F73-44F7-ADA2-B7E6B9796655}"/>
    <cellStyle name="Input 8 4 2 2 4" xfId="22176" xr:uid="{D7787423-0537-4543-8A72-777DD7AEA3D3}"/>
    <cellStyle name="Input 8 4 2 3" xfId="7680" xr:uid="{1510BCA7-01C7-47EC-BDCF-5777A61B709A}"/>
    <cellStyle name="Input 8 4 3" xfId="1014" xr:uid="{8350523C-ED3A-4539-8340-8E82446C180A}"/>
    <cellStyle name="Input 8 4 3 2" xfId="4545" xr:uid="{80E09607-2474-44F3-8DB1-6A13BC11F100}"/>
    <cellStyle name="Input 8 4 3 2 2" xfId="11096" xr:uid="{411498A3-C4B4-4BCB-AEA2-4310ABEEF728}"/>
    <cellStyle name="Input 8 4 3 2 3" xfId="16701" xr:uid="{1D4CBF0D-DBD3-4E30-90BA-5DABA05936C3}"/>
    <cellStyle name="Input 8 4 3 2 4" xfId="22177" xr:uid="{C954B74C-9E0E-49EC-8ABE-7CD1878F55EE}"/>
    <cellStyle name="Input 8 4 3 3" xfId="7681" xr:uid="{68F5F9B6-10F8-4F78-B2AB-BDEB0D9B0F1E}"/>
    <cellStyle name="Input 8 4 4" xfId="4543" xr:uid="{C77E4FA8-483F-4D46-9F52-4C4BBD9B82AA}"/>
    <cellStyle name="Input 8 4 4 2" xfId="11094" xr:uid="{3C8342FB-BDD3-4F91-B975-69C399825049}"/>
    <cellStyle name="Input 8 4 4 3" xfId="16699" xr:uid="{8B03FD40-ACA6-4159-853D-2662DE3B12D1}"/>
    <cellStyle name="Input 8 4 4 4" xfId="22175" xr:uid="{E530F120-0297-4263-A8DA-08C520209DC0}"/>
    <cellStyle name="Input 8 4 5" xfId="7679" xr:uid="{08463E0A-175C-4FB6-A3F4-898FACC0C8FF}"/>
    <cellStyle name="Input 8 5" xfId="1015" xr:uid="{35105F8C-53F3-4EED-B57C-0E8CAD1FAA44}"/>
    <cellStyle name="Input 8 5 2" xfId="4546" xr:uid="{8E76A44A-2467-4BEB-B1FB-95B303BC202F}"/>
    <cellStyle name="Input 8 5 2 2" xfId="11097" xr:uid="{DFA439F1-0F6A-4BEB-81C0-5E969C8EAC1F}"/>
    <cellStyle name="Input 8 5 2 3" xfId="16702" xr:uid="{B017FFD9-B004-4131-88A4-162979AC99DA}"/>
    <cellStyle name="Input 8 5 2 4" xfId="22178" xr:uid="{91A5717D-FD1B-4473-ADB8-605C2D99E32A}"/>
    <cellStyle name="Input 8 5 3" xfId="7682" xr:uid="{CDEAE511-7207-4609-99AD-7A2A2258DEBA}"/>
    <cellStyle name="Input 8 6" xfId="1016" xr:uid="{04512587-1F34-4BCA-AE31-1F92B2A2BE89}"/>
    <cellStyle name="Input 8 6 2" xfId="4547" xr:uid="{79455B73-5113-42DC-AFC9-D0E4BA47477B}"/>
    <cellStyle name="Input 8 6 2 2" xfId="11098" xr:uid="{0613DC19-9170-4345-A13F-8B516CAA4E6D}"/>
    <cellStyle name="Input 8 6 2 3" xfId="16703" xr:uid="{0E42DC1F-9C3D-46A2-A980-F40C2DAB4BCF}"/>
    <cellStyle name="Input 8 6 2 4" xfId="22179" xr:uid="{092D7352-EA5F-4DC6-A28B-BEAB4E286BE5}"/>
    <cellStyle name="Input 8 6 3" xfId="7683" xr:uid="{FA91ACFE-47FD-4752-BBCD-1997BB37564A}"/>
    <cellStyle name="Input 8 7" xfId="4537" xr:uid="{25ED44A3-D985-4AE7-B4AF-BDCD4949B391}"/>
    <cellStyle name="Input 8 7 2" xfId="11088" xr:uid="{F784127E-0250-4546-A55F-6A0B2194FC30}"/>
    <cellStyle name="Input 8 7 3" xfId="16693" xr:uid="{B45E09C4-B48B-40FF-8D2D-9AC461552AB4}"/>
    <cellStyle name="Input 8 7 4" xfId="22169" xr:uid="{ADEECA5E-F7B6-40E1-BD1F-5B0D1EF44D91}"/>
    <cellStyle name="Input 8 8" xfId="7281" xr:uid="{59337DE1-4B38-4EB1-A8C7-B18E328A3F8A}"/>
    <cellStyle name="Input 9" xfId="409" xr:uid="{89315709-572E-4A72-BF8E-98764226D48B}"/>
    <cellStyle name="Input 9 2" xfId="774" xr:uid="{403B7020-17E9-476C-9BBC-5BF49EC1D3FE}"/>
    <cellStyle name="Input 9 2 2" xfId="1018" xr:uid="{D4820965-78FA-485D-AC67-FC9A5B3CF3F8}"/>
    <cellStyle name="Input 9 2 2 2" xfId="4550" xr:uid="{D17A94CC-FC23-4ED9-855F-37E1C4436FE5}"/>
    <cellStyle name="Input 9 2 2 2 2" xfId="11101" xr:uid="{62546FF7-084F-4CCA-86A5-A4261D8351BB}"/>
    <cellStyle name="Input 9 2 2 2 3" xfId="16706" xr:uid="{11692FA6-F558-4B07-8F34-60A2559EAAA1}"/>
    <cellStyle name="Input 9 2 2 2 4" xfId="22182" xr:uid="{F6322CD3-3FE5-47E2-B33A-9408ED39B145}"/>
    <cellStyle name="Input 9 2 2 3" xfId="7685" xr:uid="{18774DB1-0750-47B4-A27D-B167E014A029}"/>
    <cellStyle name="Input 9 2 3" xfId="1017" xr:uid="{CD5384DA-8487-44D4-9964-3CF4AECE1E27}"/>
    <cellStyle name="Input 9 2 3 2" xfId="7684" xr:uid="{89A3DF5D-09DF-46AD-8AF8-CE6445C54015}"/>
    <cellStyle name="Input 9 2 3 3" xfId="7511" xr:uid="{4894AE1F-CA2A-4867-AF73-13E36A4D5D92}"/>
    <cellStyle name="Input 9 2 3 4" xfId="15320" xr:uid="{60BAE2B9-0066-48B1-ACB6-E9CB70ADD310}"/>
    <cellStyle name="Input 9 2 3 5" xfId="20814" xr:uid="{1216DFE4-BA66-41FD-A6D2-A1E1B9C27AB6}"/>
    <cellStyle name="Input 9 2 4" xfId="4549" xr:uid="{FC3E1557-99F2-4456-A972-231E04BEE458}"/>
    <cellStyle name="Input 9 2 4 2" xfId="11100" xr:uid="{B151C850-5FF3-4D8E-872B-75C2800F8C85}"/>
    <cellStyle name="Input 9 2 4 3" xfId="16705" xr:uid="{B017F7F8-9141-4859-BCB3-09567CE705AB}"/>
    <cellStyle name="Input 9 2 4 4" xfId="22181" xr:uid="{2A6FF7AB-AC0C-4944-BE6A-02C249ABB09C}"/>
    <cellStyle name="Input 9 2 5" xfId="7472" xr:uid="{C009B6E8-4D3F-4F4F-ADE0-C39520F7CF5C}"/>
    <cellStyle name="Input 9 2 6" xfId="11901" xr:uid="{3132200E-E88D-45F7-9965-743BC5530A55}"/>
    <cellStyle name="Input 9 2 7" xfId="17462" xr:uid="{876020C2-9BCC-4A6B-9E77-5661D2E0A9AE}"/>
    <cellStyle name="Input 9 3" xfId="1019" xr:uid="{B445D865-3F6B-4151-BC41-F34080A7E740}"/>
    <cellStyle name="Input 9 3 2" xfId="4551" xr:uid="{22CEB31E-45C5-4C19-8C86-5D2347A96508}"/>
    <cellStyle name="Input 9 3 2 2" xfId="11102" xr:uid="{D4715D42-204B-4F34-8D9A-4B590F986A8C}"/>
    <cellStyle name="Input 9 3 2 3" xfId="16707" xr:uid="{20D8DCAA-2A0F-4C78-BF5E-8080A15A7362}"/>
    <cellStyle name="Input 9 3 2 4" xfId="22183" xr:uid="{AE6001E9-8864-49D7-B3FF-F5B8121B8705}"/>
    <cellStyle name="Input 9 3 3" xfId="7686" xr:uid="{0269A8D7-0A62-4318-8EF7-78385283A420}"/>
    <cellStyle name="Input 9 4" xfId="4548" xr:uid="{CF46C81E-172B-4920-AF4F-558FF34DC310}"/>
    <cellStyle name="Input 9 4 2" xfId="11099" xr:uid="{C32EB7B5-042B-489B-ACF5-8B3EEACEE165}"/>
    <cellStyle name="Input 9 4 3" xfId="16704" xr:uid="{5C94DEE1-865A-41F1-989F-F62D7DD95C19}"/>
    <cellStyle name="Input 9 4 4" xfId="22180" xr:uid="{3428794F-EB86-4C1A-A4EE-36FE2640D171}"/>
    <cellStyle name="Input 9 5" xfId="7282" xr:uid="{0526D9EF-9449-40D5-9189-CE0AFD12E8A9}"/>
    <cellStyle name="Input(#.##0)" xfId="410" xr:uid="{263AF375-7A41-4F45-AFA2-FCB33024B0DF}"/>
    <cellStyle name="Input(#.##0,00)" xfId="411" xr:uid="{49E1B2E3-0D36-4040-B80E-85199A6391A6}"/>
    <cellStyle name="Input(%)" xfId="412" xr:uid="{4E910441-98D8-4BFE-990D-6723E6341ED4}"/>
    <cellStyle name="Input(0)" xfId="413" xr:uid="{7AC8FB41-3BE2-47E2-A373-A4ACDD1A4A65}"/>
    <cellStyle name="Koblet celle" xfId="1020" xr:uid="{A98B8F8F-95B4-432A-B6C5-FE9EBC34BBA3}"/>
    <cellStyle name="Komma (0)" xfId="5384" xr:uid="{A794A312-CDF0-4999-A0F3-B66AA01F63E4}"/>
    <cellStyle name="Komma 2" xfId="414" xr:uid="{41D34736-1CC3-419D-9F18-067CDABDCB72}"/>
    <cellStyle name="Komma 2 2" xfId="415" xr:uid="{F3D202A6-5450-4EEE-9885-2FA4783C2E19}"/>
    <cellStyle name="Kontrollcell 2" xfId="416" xr:uid="{D36C4804-E93C-45CE-9F4A-BAEB2EFAE30F}"/>
    <cellStyle name="Kontrollcelle" xfId="1021" xr:uid="{6710C45E-FEA3-4B3F-973B-E8F82AFA1E51}"/>
    <cellStyle name="Kontroller celle" xfId="1022" xr:uid="{A93DDE57-1423-47AB-8BD2-EA182C2B5442}"/>
    <cellStyle name="Laskenta" xfId="5385" xr:uid="{2793B19B-AF35-43A5-B5B9-9FE3ED9E0FD9}"/>
    <cellStyle name="Laskenta 2" xfId="417" xr:uid="{62E66DE8-5DE8-46AB-A560-357728980412}"/>
    <cellStyle name="Laskenta 3" xfId="5440" xr:uid="{F255B354-54B1-4964-9B56-3ABA0DB8B37B}"/>
    <cellStyle name="Laskenta 3 2" xfId="11939" xr:uid="{51118B42-6ED7-476A-8ACF-CA75C2BA7161}"/>
    <cellStyle name="Laskenta 3 3" xfId="17513" xr:uid="{FE552CDF-2574-49AA-B7EE-2654EC024578}"/>
    <cellStyle name="Laskenta 3 4" xfId="22954" xr:uid="{C2063DAC-9048-4FE5-982A-A988BB955B52}"/>
    <cellStyle name="Laskenta 4" xfId="11906" xr:uid="{4F804245-CBD5-404D-8F4E-49AE0692C1AF}"/>
    <cellStyle name="Laskenta 5" xfId="17496" xr:uid="{803B8EEB-669C-4D91-B7C0-0530036B7F8E}"/>
    <cellStyle name="Laskenta 6" xfId="22940" xr:uid="{BA6D2DA9-1487-4055-9B4A-0E323C864420}"/>
    <cellStyle name="Linked Cell 2" xfId="3150" xr:uid="{870647B7-F601-4C64-B94F-8496E6DF4564}"/>
    <cellStyle name="Linked Cell 2 2" xfId="5386" xr:uid="{F7B8FD2E-4053-4843-8D50-82F9AD5BDDB0}"/>
    <cellStyle name="Linked Cell 3" xfId="3151" xr:uid="{362EEC1D-F852-4694-BF83-51E8C9CD89F3}"/>
    <cellStyle name="Linked Cell 4" xfId="7058" xr:uid="{A804A967-F9DE-478F-8A8C-DFF95D2480EF}"/>
    <cellStyle name="Linked Cell 5" xfId="418" xr:uid="{6167778B-8AAB-4F29-8032-192196E24001}"/>
    <cellStyle name="Linkitetty solu" xfId="5387" xr:uid="{3923C0DA-F749-487D-B301-E00E826B7DAD}"/>
    <cellStyle name="Linkitetty solu 2" xfId="419" xr:uid="{D44ED745-0D02-4DF8-A944-31C0754917B4}"/>
    <cellStyle name="Länkad cell 2" xfId="420" xr:uid="{E4BC4527-036C-4D02-9C7C-03C04E16DF41}"/>
    <cellStyle name="Markeringsfarve1" xfId="1023" xr:uid="{BC900AAF-4992-4302-94BB-5EB68D85E083}"/>
    <cellStyle name="Markeringsfarve2" xfId="1024" xr:uid="{94AB8E39-D850-4364-B7A2-B3E1D5A3578F}"/>
    <cellStyle name="Markeringsfarve3" xfId="1025" xr:uid="{F3B72965-52F3-44DB-AF91-41C4657555F5}"/>
    <cellStyle name="Markeringsfarve4" xfId="1026" xr:uid="{A55E3267-7539-4AF5-9479-601815A1FF92}"/>
    <cellStyle name="Markeringsfarve5" xfId="1027" xr:uid="{9788FA7D-0B3B-44D1-A141-36F02CF26807}"/>
    <cellStyle name="Markeringsfarve6" xfId="1028" xr:uid="{31667DCD-24D4-4180-9037-4598BD2887AC}"/>
    <cellStyle name="Merknad" xfId="1029" xr:uid="{F116F1B9-9840-4FA7-BE52-BD7BAF4A6905}"/>
    <cellStyle name="Merknad 10" xfId="9680" xr:uid="{AB376121-8201-4212-B73D-8941F7699847}"/>
    <cellStyle name="Merknad 11" xfId="7385" xr:uid="{4AB4F01F-54BC-4942-8C2F-3752E8CC5750}"/>
    <cellStyle name="Merknad 2" xfId="1030" xr:uid="{02896815-021E-45A2-8DFB-8975FF9EA123}"/>
    <cellStyle name="Merknad 2 10" xfId="17489" xr:uid="{0557622C-9B34-45D8-B047-712415BD9F6C}"/>
    <cellStyle name="Merknad 2 2" xfId="1031" xr:uid="{6CDBC7D9-67DC-43B5-A900-E59FAB3049E3}"/>
    <cellStyle name="Merknad 2 2 2" xfId="1032" xr:uid="{1376433C-890D-41A3-8DC9-3C94EE889BA2}"/>
    <cellStyle name="Merknad 2 2 2 2" xfId="1033" xr:uid="{49E3F3D9-32B2-4974-867E-97C231F47228}"/>
    <cellStyle name="Merknad 2 2 2 2 2" xfId="4556" xr:uid="{EEE6DD7E-EE89-4F59-ABDC-A568A47244C4}"/>
    <cellStyle name="Merknad 2 2 2 2 2 2" xfId="11107" xr:uid="{738175E8-77A3-44DA-B63A-80AA1B34C500}"/>
    <cellStyle name="Merknad 2 2 2 2 2 3" xfId="16712" xr:uid="{5E6E558B-5E76-4C6B-BB79-D9F3E2DFD28C}"/>
    <cellStyle name="Merknad 2 2 2 2 2 4" xfId="22188" xr:uid="{5618852F-75FC-45C7-A502-2734254D4539}"/>
    <cellStyle name="Merknad 2 2 2 2 3" xfId="7692" xr:uid="{2EC99B44-5433-43E6-8C30-32CA7417323E}"/>
    <cellStyle name="Merknad 2 2 2 2 4" xfId="9676" xr:uid="{7BE62CCB-C333-4268-A25D-BA8EB0B26ADB}"/>
    <cellStyle name="Merknad 2 2 2 2 5" xfId="7387" xr:uid="{09ADE6C0-7875-475A-A5FC-6BDA0783AD55}"/>
    <cellStyle name="Merknad 2 2 2 3" xfId="1034" xr:uid="{5B054CD3-3C9E-46B6-B8C4-3351868C720B}"/>
    <cellStyle name="Merknad 2 2 2 3 2" xfId="4557" xr:uid="{9A537C99-0C27-449B-BE1A-35B16BC7D02D}"/>
    <cellStyle name="Merknad 2 2 2 3 2 2" xfId="11108" xr:uid="{4D700DD5-68A8-4CFA-936B-CF760BE99EA4}"/>
    <cellStyle name="Merknad 2 2 2 3 2 3" xfId="16713" xr:uid="{0A2A026F-C060-4CF3-BDEC-41AD1D86ECB2}"/>
    <cellStyle name="Merknad 2 2 2 3 2 4" xfId="22189" xr:uid="{D3861BB8-F46E-4063-9030-1FFCB9847C2B}"/>
    <cellStyle name="Merknad 2 2 2 3 3" xfId="7693" xr:uid="{6FDA1DBB-51EC-478E-9322-2588909A95B0}"/>
    <cellStyle name="Merknad 2 2 2 3 4" xfId="7209" xr:uid="{1507E78D-B608-478F-B9B9-7F08224C0C92}"/>
    <cellStyle name="Merknad 2 2 2 3 5" xfId="17487" xr:uid="{4D0D6A6D-90EE-4249-B31B-DA4C2AD27719}"/>
    <cellStyle name="Merknad 2 2 2 4" xfId="4555" xr:uid="{3A73D6CE-7BB3-4EDE-B4D9-D2F55D8389BD}"/>
    <cellStyle name="Merknad 2 2 2 4 2" xfId="11106" xr:uid="{6380A70C-7919-49AC-BA49-30021C1EE838}"/>
    <cellStyle name="Merknad 2 2 2 4 3" xfId="16711" xr:uid="{E1F7B83C-B87A-42B2-A119-938ACEC10D02}"/>
    <cellStyle name="Merknad 2 2 2 4 4" xfId="22187" xr:uid="{107B5E63-060B-4DF4-9D14-93A3259CF101}"/>
    <cellStyle name="Merknad 2 2 2 5" xfId="7691" xr:uid="{BD6D81E7-205D-437F-A101-0FD8386B561E}"/>
    <cellStyle name="Merknad 2 2 2 6" xfId="9677" xr:uid="{67F8A455-7DEF-4479-8069-816AF23B0154}"/>
    <cellStyle name="Merknad 2 2 2 7" xfId="17488" xr:uid="{AFFC2DC9-FF02-41BF-84A9-DAEAEA1B559E}"/>
    <cellStyle name="Merknad 2 2 3" xfId="1035" xr:uid="{A3277D56-BC72-499F-B282-A8394CCD1A30}"/>
    <cellStyle name="Merknad 2 2 3 2" xfId="1036" xr:uid="{A8DAD25B-4653-4DEC-8A70-BF9E6887FBED}"/>
    <cellStyle name="Merknad 2 2 3 2 2" xfId="4559" xr:uid="{B90B6F62-99C4-49EC-A665-27D94009FB40}"/>
    <cellStyle name="Merknad 2 2 3 2 2 2" xfId="11110" xr:uid="{580E0991-CAD5-4548-AA31-746CB21C2E47}"/>
    <cellStyle name="Merknad 2 2 3 2 2 3" xfId="16715" xr:uid="{3D6DC86E-8488-4BE9-A697-8085A2C0D957}"/>
    <cellStyle name="Merknad 2 2 3 2 2 4" xfId="22191" xr:uid="{1C0063A1-E0FB-4900-91D0-5440C7CAAEFE}"/>
    <cellStyle name="Merknad 2 2 3 2 3" xfId="7695" xr:uid="{3AEF18D0-2507-4C57-A960-40C80D4AD6B8}"/>
    <cellStyle name="Merknad 2 2 3 2 4" xfId="7207" xr:uid="{895636CE-58C7-4151-91A6-EE50DCEA70D4}"/>
    <cellStyle name="Merknad 2 2 3 2 5" xfId="17486" xr:uid="{CC29C20B-6DCD-4EB2-ABA9-93E2CD8E6150}"/>
    <cellStyle name="Merknad 2 2 3 3" xfId="1037" xr:uid="{4CF69357-47A0-4EB8-9246-3692ECCE85D8}"/>
    <cellStyle name="Merknad 2 2 3 3 2" xfId="4560" xr:uid="{E213A3CD-2EFE-4C4C-8107-C890280D7E1C}"/>
    <cellStyle name="Merknad 2 2 3 3 2 2" xfId="11111" xr:uid="{A73AF593-0451-4319-B6F4-626C91419DFB}"/>
    <cellStyle name="Merknad 2 2 3 3 2 3" xfId="16716" xr:uid="{FE38106B-238F-4D53-868D-41E4FB9CDCE2}"/>
    <cellStyle name="Merknad 2 2 3 3 2 4" xfId="22192" xr:uid="{46E4F8B5-8C6D-4914-A93B-705E8E24E0AE}"/>
    <cellStyle name="Merknad 2 2 3 3 3" xfId="7696" xr:uid="{DE1BA5E2-3979-41BE-951F-3A35976080EB}"/>
    <cellStyle name="Merknad 2 2 3 3 4" xfId="7206" xr:uid="{A2535F7F-EC10-4141-87A1-ADC014C2EEAC}"/>
    <cellStyle name="Merknad 2 2 3 3 5" xfId="7389" xr:uid="{6F79C7FB-B86B-4A46-8B08-836A3C371835}"/>
    <cellStyle name="Merknad 2 2 3 4" xfId="4558" xr:uid="{8E64D7D5-4B48-4E16-9E7A-FFBC148C9310}"/>
    <cellStyle name="Merknad 2 2 3 4 2" xfId="11109" xr:uid="{89FA3F77-F308-435D-89E5-FC29CBF50A16}"/>
    <cellStyle name="Merknad 2 2 3 4 3" xfId="16714" xr:uid="{3928647B-CA92-4A02-A5F7-66EC68ADCF8E}"/>
    <cellStyle name="Merknad 2 2 3 4 4" xfId="22190" xr:uid="{F2DA9CF6-CE51-4DE6-B145-1E84F0569CE7}"/>
    <cellStyle name="Merknad 2 2 3 5" xfId="7694" xr:uid="{842A39C1-4FEA-46E9-8651-A0DB445178C5}"/>
    <cellStyle name="Merknad 2 2 3 6" xfId="7208" xr:uid="{A2112BBE-07B3-4A5B-BF80-A0C29448425C}"/>
    <cellStyle name="Merknad 2 2 3 7" xfId="7388" xr:uid="{7D2DE8A8-ACDB-4C62-99BE-14C85F981238}"/>
    <cellStyle name="Merknad 2 2 4" xfId="1038" xr:uid="{F027D49E-F43E-445D-9058-2F7BC51D2E7B}"/>
    <cellStyle name="Merknad 2 2 4 2" xfId="4561" xr:uid="{66290ECB-AEEC-4E27-96D1-003E42152027}"/>
    <cellStyle name="Merknad 2 2 4 2 2" xfId="11112" xr:uid="{D20676EF-331E-419C-98BD-2D8C54B69F45}"/>
    <cellStyle name="Merknad 2 2 4 2 3" xfId="16717" xr:uid="{93EDC394-0DD7-437C-8EDC-9AB79CD49DED}"/>
    <cellStyle name="Merknad 2 2 4 2 4" xfId="22193" xr:uid="{478BD20E-4FE3-4069-960E-9B628AADA0B0}"/>
    <cellStyle name="Merknad 2 2 4 3" xfId="7697" xr:uid="{6010514A-6D8A-41F9-B18E-F8FFDC43D351}"/>
    <cellStyle name="Merknad 2 2 4 4" xfId="7205" xr:uid="{A0BDAB84-1E95-4CE1-A00F-B0CF294186F8}"/>
    <cellStyle name="Merknad 2 2 4 5" xfId="17485" xr:uid="{45F85052-28D2-4C3C-98E3-8B4929B77C6C}"/>
    <cellStyle name="Merknad 2 2 5" xfId="1039" xr:uid="{7A7F0867-A043-4234-9E88-D90BD10937C5}"/>
    <cellStyle name="Merknad 2 2 5 2" xfId="4562" xr:uid="{082EDCB4-F723-4998-BB0D-D384BE08F6B9}"/>
    <cellStyle name="Merknad 2 2 5 2 2" xfId="11113" xr:uid="{4F61C5FE-E84F-46C9-8BB2-DB6C37FB566B}"/>
    <cellStyle name="Merknad 2 2 5 2 3" xfId="16718" xr:uid="{DB17A96F-AD9C-4796-94BB-69FB2434E696}"/>
    <cellStyle name="Merknad 2 2 5 2 4" xfId="22194" xr:uid="{CEE60D83-43BB-4027-97D1-4C3D728F0BE9}"/>
    <cellStyle name="Merknad 2 2 5 3" xfId="7698" xr:uid="{2DBB18FF-D45E-4D8A-92E6-32726AF23F61}"/>
    <cellStyle name="Merknad 2 2 5 4" xfId="7204" xr:uid="{5392A819-4972-43B3-8EE1-83FA7E37407E}"/>
    <cellStyle name="Merknad 2 2 5 5" xfId="7247" xr:uid="{3CA8A5EB-0210-4E20-B720-A917446FDD0C}"/>
    <cellStyle name="Merknad 2 2 6" xfId="4554" xr:uid="{DD3504CC-3C83-48B4-81CD-06C11D93DDB2}"/>
    <cellStyle name="Merknad 2 2 6 2" xfId="11105" xr:uid="{F65E2B6A-3A18-4DAD-98DD-D6F1718CF810}"/>
    <cellStyle name="Merknad 2 2 6 3" xfId="16710" xr:uid="{029807EA-A62E-4855-B608-31CE244BEBD0}"/>
    <cellStyle name="Merknad 2 2 6 4" xfId="22186" xr:uid="{DD07751C-71CC-4DBF-A748-34F272DF9C4D}"/>
    <cellStyle name="Merknad 2 2 7" xfId="7690" xr:uid="{078A032B-77E1-4561-BBED-DCF7A30C23DF}"/>
    <cellStyle name="Merknad 2 2 8" xfId="9678" xr:uid="{76CBA4DF-3960-4E06-9974-13210EC12ED3}"/>
    <cellStyle name="Merknad 2 2 9" xfId="7386" xr:uid="{3A19B84E-E988-499B-AFBA-FEE15BFA2D2B}"/>
    <cellStyle name="Merknad 2 3" xfId="1040" xr:uid="{97644ABE-E8EC-4895-9C77-85B118C90C87}"/>
    <cellStyle name="Merknad 2 3 2" xfId="1041" xr:uid="{0F75C545-BA93-4D01-8354-8A8CF2D6299F}"/>
    <cellStyle name="Merknad 2 3 2 2" xfId="4564" xr:uid="{8790A7CB-9841-40A3-B771-D4798FB0A760}"/>
    <cellStyle name="Merknad 2 3 2 2 2" xfId="11115" xr:uid="{24C88BCD-BCA5-4E32-91B3-5344946F8E86}"/>
    <cellStyle name="Merknad 2 3 2 2 3" xfId="16720" xr:uid="{0C8564C8-EAC6-43BD-8BAC-339B846DFC03}"/>
    <cellStyle name="Merknad 2 3 2 2 4" xfId="22196" xr:uid="{E77324E3-530C-4F02-8517-55D4A6E699BD}"/>
    <cellStyle name="Merknad 2 3 2 3" xfId="7700" xr:uid="{F241309D-5471-403A-8238-D9A092724430}"/>
    <cellStyle name="Merknad 2 3 2 4" xfId="7202" xr:uid="{F9EC5E67-55BB-4436-8918-939EB05F1A5E}"/>
    <cellStyle name="Merknad 2 3 2 5" xfId="7249" xr:uid="{A5EE9031-81F8-492D-ADA9-39B58E4B77D6}"/>
    <cellStyle name="Merknad 2 3 3" xfId="1042" xr:uid="{FDDE270C-EF80-410E-AC29-B9D5FE628C90}"/>
    <cellStyle name="Merknad 2 3 3 2" xfId="4565" xr:uid="{188365E1-20E0-4E6C-B6A1-B5AEF6855CD4}"/>
    <cellStyle name="Merknad 2 3 3 2 2" xfId="11116" xr:uid="{A5F256A7-B046-462A-9691-CD77DD05358B}"/>
    <cellStyle name="Merknad 2 3 3 2 3" xfId="16721" xr:uid="{1E2AEA1F-D448-46E8-9A5C-35301179AB92}"/>
    <cellStyle name="Merknad 2 3 3 2 4" xfId="22197" xr:uid="{158DA8AF-BFF6-4FE3-9D91-CA7E3F75ADF3}"/>
    <cellStyle name="Merknad 2 3 3 3" xfId="7701" xr:uid="{1BB50BA3-69F2-452E-9E98-D60E2141D881}"/>
    <cellStyle name="Merknad 2 3 3 4" xfId="7201" xr:uid="{D3E10A45-1B47-4A7E-9607-D099E2EEAA19}"/>
    <cellStyle name="Merknad 2 3 3 5" xfId="7542" xr:uid="{A391320B-B76B-4136-B572-6C808405D245}"/>
    <cellStyle name="Merknad 2 3 4" xfId="4563" xr:uid="{ADC2E6D7-97E8-4B2E-9EC9-9FDB93AD9E92}"/>
    <cellStyle name="Merknad 2 3 4 2" xfId="11114" xr:uid="{CBFB22C3-F3B5-4D9E-BD78-8F85BDC46BD6}"/>
    <cellStyle name="Merknad 2 3 4 3" xfId="16719" xr:uid="{84AF4F42-CDA1-4D47-8DB7-2668E6A8F556}"/>
    <cellStyle name="Merknad 2 3 4 4" xfId="22195" xr:uid="{18E5AA8D-77DE-437E-A966-2F5F24346E2D}"/>
    <cellStyle name="Merknad 2 3 5" xfId="7699" xr:uid="{0CDFC33D-083C-41BF-8F6D-D91B77336154}"/>
    <cellStyle name="Merknad 2 3 6" xfId="7203" xr:uid="{164D8016-DF1A-4066-B76D-0837C7E5FC95}"/>
    <cellStyle name="Merknad 2 3 7" xfId="7248" xr:uid="{56E374EE-EBCE-45BB-85F3-36A85D78EC01}"/>
    <cellStyle name="Merknad 2 4" xfId="1043" xr:uid="{04399C21-5977-4ECC-90D8-3CA741303FA2}"/>
    <cellStyle name="Merknad 2 4 2" xfId="1044" xr:uid="{8E402401-C019-4AF8-9D46-A16CFFF8928A}"/>
    <cellStyle name="Merknad 2 4 2 2" xfId="4567" xr:uid="{BECD5AB8-E34F-4654-AB57-33EB2090A312}"/>
    <cellStyle name="Merknad 2 4 2 2 2" xfId="11118" xr:uid="{7AF8EC69-4F26-4176-BFB5-33BE6BA5E579}"/>
    <cellStyle name="Merknad 2 4 2 2 3" xfId="16723" xr:uid="{DFFD4680-1E35-4E44-B66C-3A996B7932F9}"/>
    <cellStyle name="Merknad 2 4 2 2 4" xfId="22199" xr:uid="{098ED051-B562-46EC-980F-4F13BE323412}"/>
    <cellStyle name="Merknad 2 4 2 3" xfId="7703" xr:uid="{6E005C0A-A362-4273-B240-C65E68C4C217}"/>
    <cellStyle name="Merknad 2 4 2 4" xfId="7199" xr:uid="{58102947-F19A-4D43-A5AD-73BD62A60423}"/>
    <cellStyle name="Merknad 2 4 2 5" xfId="9698" xr:uid="{F35DDA61-90B5-4B83-AFB5-E01277BF9C9B}"/>
    <cellStyle name="Merknad 2 4 3" xfId="1045" xr:uid="{C231C2D6-A07B-4987-ABF5-4C8B69E9B616}"/>
    <cellStyle name="Merknad 2 4 3 2" xfId="4568" xr:uid="{C83CD0E1-A979-44F2-BB69-297705952A95}"/>
    <cellStyle name="Merknad 2 4 3 2 2" xfId="11119" xr:uid="{33A9B9AE-94CE-4991-828A-419F467CF6CA}"/>
    <cellStyle name="Merknad 2 4 3 2 3" xfId="16724" xr:uid="{90A686D8-308F-4605-873C-A91C30F1EDA3}"/>
    <cellStyle name="Merknad 2 4 3 2 4" xfId="22200" xr:uid="{1195F71A-F8DA-4CF5-A7CD-984EF78D37C3}"/>
    <cellStyle name="Merknad 2 4 3 3" xfId="7704" xr:uid="{CE6C9032-0128-470F-A5CE-DA4071A662A0}"/>
    <cellStyle name="Merknad 2 4 3 4" xfId="7198" xr:uid="{79DF2D6C-68E8-4A7B-9559-4C8DE3AEC638}"/>
    <cellStyle name="Merknad 2 4 3 5" xfId="9699" xr:uid="{61D52D90-F418-4C80-B8B1-F6F00D36C5BA}"/>
    <cellStyle name="Merknad 2 4 4" xfId="4566" xr:uid="{FD892142-FDE6-48B3-81FF-B0C6C4A6E3FA}"/>
    <cellStyle name="Merknad 2 4 4 2" xfId="11117" xr:uid="{4AF9DF77-ED9C-4DC8-B407-FE8A716D9EBA}"/>
    <cellStyle name="Merknad 2 4 4 3" xfId="16722" xr:uid="{141CED51-7D62-4DE3-8213-B2D00FFFB25E}"/>
    <cellStyle name="Merknad 2 4 4 4" xfId="22198" xr:uid="{26A9AD40-BA94-43B3-BEE7-094C5C7B02E3}"/>
    <cellStyle name="Merknad 2 4 5" xfId="7702" xr:uid="{C1A05082-71BE-4829-9196-A4D825B46B2D}"/>
    <cellStyle name="Merknad 2 4 6" xfId="7200" xr:uid="{153F198A-2FD3-414D-94CB-07D53FB6EE9F}"/>
    <cellStyle name="Merknad 2 4 7" xfId="9697" xr:uid="{EE9C0BCF-6D04-4215-81D7-DC6ABD9277B1}"/>
    <cellStyle name="Merknad 2 5" xfId="1046" xr:uid="{EEDE3AC0-F1C2-4189-A917-B8D52EC78EDF}"/>
    <cellStyle name="Merknad 2 5 2" xfId="4569" xr:uid="{B1626BBD-F3FA-4C00-9A65-B7C656054164}"/>
    <cellStyle name="Merknad 2 5 2 2" xfId="11120" xr:uid="{5C77FBEE-A094-4734-A56A-CD68512A9D4F}"/>
    <cellStyle name="Merknad 2 5 2 3" xfId="16725" xr:uid="{B7DBD58E-BF75-46E3-ADC1-B87C44D5F362}"/>
    <cellStyle name="Merknad 2 5 2 4" xfId="22201" xr:uid="{870777B5-6411-40A3-8020-72AA36880FA0}"/>
    <cellStyle name="Merknad 2 5 3" xfId="7705" xr:uid="{C4F602B8-9844-4AE0-832A-55CF1B841027}"/>
    <cellStyle name="Merknad 2 5 4" xfId="7197" xr:uid="{5E78EFBC-E73B-4DE8-83EC-0EE5E28F98AF}"/>
    <cellStyle name="Merknad 2 5 5" xfId="9700" xr:uid="{A59FD5F1-A9A5-4354-9E6D-872B6CB48AF0}"/>
    <cellStyle name="Merknad 2 6" xfId="1047" xr:uid="{AF56E2AF-D4FE-44F9-82C8-9C9040F0DF04}"/>
    <cellStyle name="Merknad 2 6 2" xfId="4570" xr:uid="{2D412C73-08B6-4C5E-B66B-5C788C5481A1}"/>
    <cellStyle name="Merknad 2 6 2 2" xfId="11121" xr:uid="{FBD5C49A-D45F-4458-8AA2-94E19A9D0096}"/>
    <cellStyle name="Merknad 2 6 2 3" xfId="16726" xr:uid="{FD52F665-B182-4E7F-87B1-FDF55A703C6E}"/>
    <cellStyle name="Merknad 2 6 2 4" xfId="22202" xr:uid="{58A10F19-82D7-4E00-9041-A2820EB660ED}"/>
    <cellStyle name="Merknad 2 6 3" xfId="7706" xr:uid="{705C5836-51DB-4724-8072-8133AD53E615}"/>
    <cellStyle name="Merknad 2 6 4" xfId="7196" xr:uid="{FA2F4CBD-874D-4D15-854A-E9C645F9F269}"/>
    <cellStyle name="Merknad 2 6 5" xfId="9701" xr:uid="{E6B169A2-DD20-4C22-BDC4-5856F93EA4FF}"/>
    <cellStyle name="Merknad 2 7" xfId="4553" xr:uid="{4B69DE4A-6A08-4244-82DB-61FCEA6A296E}"/>
    <cellStyle name="Merknad 2 7 2" xfId="11104" xr:uid="{F5A7786C-F89D-4741-8C4E-783B5C68008F}"/>
    <cellStyle name="Merknad 2 7 3" xfId="16709" xr:uid="{A505E005-1A38-4880-BDB5-62038AC5B4D1}"/>
    <cellStyle name="Merknad 2 7 4" xfId="22185" xr:uid="{7509E649-D919-4432-A74B-05FF78C709CF}"/>
    <cellStyle name="Merknad 2 8" xfId="7689" xr:uid="{274D4210-6F8E-4AF6-98C0-DE8CE32247F4}"/>
    <cellStyle name="Merknad 2 9" xfId="9679" xr:uid="{18B2B15F-0019-430B-B6AF-93C33CD2F92B}"/>
    <cellStyle name="Merknad 3" xfId="1048" xr:uid="{9D398714-3DB1-4519-AD7C-E71248A79A2E}"/>
    <cellStyle name="Merknad 3 2" xfId="1049" xr:uid="{36235E43-70A2-437E-9E3B-5E76E322C7A1}"/>
    <cellStyle name="Merknad 3 2 2" xfId="1050" xr:uid="{983503D0-EDA7-4702-A9B8-BDB36EC50571}"/>
    <cellStyle name="Merknad 3 2 2 2" xfId="4573" xr:uid="{24F07031-88D1-4350-B90D-DEB9FC6C0637}"/>
    <cellStyle name="Merknad 3 2 2 2 2" xfId="11124" xr:uid="{BDF0E977-4FC4-4D98-AC4B-D4C4BCB2055A}"/>
    <cellStyle name="Merknad 3 2 2 2 3" xfId="16729" xr:uid="{1F17BA17-17AC-47C9-9531-0FF1BDC03452}"/>
    <cellStyle name="Merknad 3 2 2 2 4" xfId="22205" xr:uid="{AB5DA9CE-B9C4-4F0C-A857-4C30F9FCB642}"/>
    <cellStyle name="Merknad 3 2 2 3" xfId="7709" xr:uid="{6DE45019-63A1-4498-98D4-F47B25D7EB09}"/>
    <cellStyle name="Merknad 3 2 2 4" xfId="7193" xr:uid="{D4541C7E-9C0C-4EAA-A4CD-2AAA6BD81DC0}"/>
    <cellStyle name="Merknad 3 2 2 5" xfId="7543" xr:uid="{5DB38BD7-0D41-467D-A400-54748CC9E500}"/>
    <cellStyle name="Merknad 3 2 3" xfId="1051" xr:uid="{FB5B9C0D-4DD2-4DB4-8692-E008C99324EE}"/>
    <cellStyle name="Merknad 3 2 3 2" xfId="4574" xr:uid="{8C0C52CE-635E-443B-A204-1CA8338B6576}"/>
    <cellStyle name="Merknad 3 2 3 2 2" xfId="11125" xr:uid="{622BFCCC-66A8-4421-A0C3-2767D332E103}"/>
    <cellStyle name="Merknad 3 2 3 2 3" xfId="16730" xr:uid="{514F3A68-7A54-48BC-9F2D-59D154A15630}"/>
    <cellStyle name="Merknad 3 2 3 2 4" xfId="22206" xr:uid="{7CE3008D-8165-42D2-9F31-8FBB27D59691}"/>
    <cellStyle name="Merknad 3 2 3 3" xfId="7710" xr:uid="{5AC6F695-CDC7-4C96-B0E5-AC14856AC3C0}"/>
    <cellStyle name="Merknad 3 2 3 4" xfId="7192" xr:uid="{A2C7F448-D145-4553-A2EB-8174C2726B49}"/>
    <cellStyle name="Merknad 3 2 3 5" xfId="15319" xr:uid="{28D4161F-86AE-4016-8A46-E4F02D8DE0B8}"/>
    <cellStyle name="Merknad 3 2 4" xfId="4572" xr:uid="{B31FF923-9FF7-44D4-88D4-14FFAF19FB5E}"/>
    <cellStyle name="Merknad 3 2 4 2" xfId="11123" xr:uid="{573467D2-A024-42AF-BA4E-6370305C2015}"/>
    <cellStyle name="Merknad 3 2 4 3" xfId="16728" xr:uid="{7DAF3769-E9CA-4140-92B0-6F2BF3D16F5A}"/>
    <cellStyle name="Merknad 3 2 4 4" xfId="22204" xr:uid="{5D89646E-DCC3-4AF1-92DE-5335584F5771}"/>
    <cellStyle name="Merknad 3 2 5" xfId="7708" xr:uid="{037E90F0-AE0C-43CD-95A9-2E86727851D0}"/>
    <cellStyle name="Merknad 3 2 6" xfId="7194" xr:uid="{DDEB13B1-81D4-4267-8E53-6DB2560447CB}"/>
    <cellStyle name="Merknad 3 2 7" xfId="9703" xr:uid="{4A7992C4-ABCB-4301-ACFA-8081B62D9CD7}"/>
    <cellStyle name="Merknad 3 3" xfId="1052" xr:uid="{DE513D15-42A9-45EE-8CCC-71874859D69A}"/>
    <cellStyle name="Merknad 3 3 2" xfId="1053" xr:uid="{E818B77E-F2A5-4F9F-974D-DB6A21F305AB}"/>
    <cellStyle name="Merknad 3 3 2 2" xfId="4576" xr:uid="{2764A592-F60E-4DA8-AAA9-CBF01EA3AAB9}"/>
    <cellStyle name="Merknad 3 3 2 2 2" xfId="11127" xr:uid="{BDDB365C-34A6-4430-AFA3-60F4879A4D6B}"/>
    <cellStyle name="Merknad 3 3 2 2 3" xfId="16732" xr:uid="{AE85C92F-5F38-4EC5-AE63-BBA628FCD48B}"/>
    <cellStyle name="Merknad 3 3 2 2 4" xfId="22208" xr:uid="{3C13CA26-35E3-40F0-B072-78C2BC5F4D82}"/>
    <cellStyle name="Merknad 3 3 2 3" xfId="7712" xr:uid="{A59E718C-8542-4C60-A592-504CEBABAA85}"/>
    <cellStyle name="Merknad 3 3 2 4" xfId="7190" xr:uid="{DFEE61F2-8702-44B7-8897-53F43946B2F5}"/>
    <cellStyle name="Merknad 3 3 2 5" xfId="15317" xr:uid="{33F1A916-9C06-46FE-A876-519A0B05C163}"/>
    <cellStyle name="Merknad 3 3 3" xfId="1054" xr:uid="{78070BB8-4514-40A7-8D9D-D713DACEFE84}"/>
    <cellStyle name="Merknad 3 3 3 2" xfId="4577" xr:uid="{034D027D-D123-43AF-B6C6-2781EE306AEB}"/>
    <cellStyle name="Merknad 3 3 3 2 2" xfId="11128" xr:uid="{D85075F0-8213-490A-92F9-39AE346AE4E9}"/>
    <cellStyle name="Merknad 3 3 3 2 3" xfId="16733" xr:uid="{B459B047-1DBE-41B5-8751-8489CC35F880}"/>
    <cellStyle name="Merknad 3 3 3 2 4" xfId="22209" xr:uid="{4919EF43-539F-4AC0-963F-B3D81208B9B1}"/>
    <cellStyle name="Merknad 3 3 3 3" xfId="7713" xr:uid="{FFA937CB-02DC-4AC8-B49F-52A067AF83CC}"/>
    <cellStyle name="Merknad 3 3 3 4" xfId="7189" xr:uid="{05396984-B9EC-4F77-809B-0A2923288048}"/>
    <cellStyle name="Merknad 3 3 3 5" xfId="15316" xr:uid="{947FA65B-F0F9-4E6C-A47E-065C84D6666F}"/>
    <cellStyle name="Merknad 3 3 4" xfId="4575" xr:uid="{470C71DB-5253-4E1E-BF60-CBFE240D7882}"/>
    <cellStyle name="Merknad 3 3 4 2" xfId="11126" xr:uid="{23A90612-0F74-46A4-9E84-C3BFBB2A3EBC}"/>
    <cellStyle name="Merknad 3 3 4 3" xfId="16731" xr:uid="{E973D247-46F1-4DBC-886F-CD07B770191C}"/>
    <cellStyle name="Merknad 3 3 4 4" xfId="22207" xr:uid="{909DBAC4-AE8B-4651-A2B6-C6EC97C55B17}"/>
    <cellStyle name="Merknad 3 3 5" xfId="7711" xr:uid="{D0AB9DFC-943E-454E-ADEB-E2BEE148DA9E}"/>
    <cellStyle name="Merknad 3 3 6" xfId="7191" xr:uid="{F7A07DC9-895C-42CC-BC57-7BDF416A8DC3}"/>
    <cellStyle name="Merknad 3 3 7" xfId="15318" xr:uid="{E7671B42-4107-44DE-BAEA-46FE768B5D6E}"/>
    <cellStyle name="Merknad 3 4" xfId="1055" xr:uid="{5ABA561E-AC9C-4998-A3E6-94E1CE13089C}"/>
    <cellStyle name="Merknad 3 4 2" xfId="4578" xr:uid="{594E759D-E87D-475F-8667-A94812E8CE2A}"/>
    <cellStyle name="Merknad 3 4 2 2" xfId="11129" xr:uid="{22B9A892-A72B-4E1F-A420-270C585916EC}"/>
    <cellStyle name="Merknad 3 4 2 3" xfId="16734" xr:uid="{C6129E17-A529-4016-9925-3E6FB2713B88}"/>
    <cellStyle name="Merknad 3 4 2 4" xfId="22210" xr:uid="{C714F6AC-014E-4B77-BBC7-C34FC40BEFC8}"/>
    <cellStyle name="Merknad 3 4 3" xfId="7714" xr:uid="{329A38C0-9C3B-40CD-9541-D565E66371D0}"/>
    <cellStyle name="Merknad 3 4 4" xfId="7188" xr:uid="{6F58703F-B245-4DF0-8CFF-DC227D89B73F}"/>
    <cellStyle name="Merknad 3 4 5" xfId="15315" xr:uid="{1CD051D8-F67F-464B-84C1-CA51C7931049}"/>
    <cellStyle name="Merknad 3 5" xfId="1056" xr:uid="{0B572969-3117-450D-8B18-7ECC3F5950AE}"/>
    <cellStyle name="Merknad 3 5 2" xfId="4579" xr:uid="{CF537775-7422-4345-BDD7-292AA370B67E}"/>
    <cellStyle name="Merknad 3 5 2 2" xfId="11130" xr:uid="{76357422-267C-4B7A-868D-BFA9CE81BE16}"/>
    <cellStyle name="Merknad 3 5 2 3" xfId="16735" xr:uid="{DB388A44-53A3-4F9F-87A4-6562FDCC068D}"/>
    <cellStyle name="Merknad 3 5 2 4" xfId="22211" xr:uid="{B5BD017E-F77B-4664-A512-919D1E8DEDBA}"/>
    <cellStyle name="Merknad 3 5 3" xfId="7715" xr:uid="{09D936B2-A1AD-4559-B481-B4A05ADE02B2}"/>
    <cellStyle name="Merknad 3 5 4" xfId="7187" xr:uid="{AD1AD178-E20E-4EF3-B38F-5FD17ACC4875}"/>
    <cellStyle name="Merknad 3 5 5" xfId="15314" xr:uid="{E34B0704-83F3-4198-A23F-DA1737532694}"/>
    <cellStyle name="Merknad 3 6" xfId="4571" xr:uid="{504B224F-F2AB-43C0-95FA-7CFD7CC8286D}"/>
    <cellStyle name="Merknad 3 6 2" xfId="11122" xr:uid="{7F4ED0B1-BF19-4AC1-91B8-8B264AD1DD19}"/>
    <cellStyle name="Merknad 3 6 3" xfId="16727" xr:uid="{02ECA314-7631-4D98-A461-5F870730B2E3}"/>
    <cellStyle name="Merknad 3 6 4" xfId="22203" xr:uid="{615D1C17-3B88-4D84-9144-3280698FA856}"/>
    <cellStyle name="Merknad 3 7" xfId="7707" xr:uid="{61F3AB09-F2DE-4C77-9682-675F1D6A9581}"/>
    <cellStyle name="Merknad 3 8" xfId="7195" xr:uid="{0E7547F0-DA5D-4B0B-BFF0-791926F91777}"/>
    <cellStyle name="Merknad 3 9" xfId="9702" xr:uid="{D6D2216E-9CA9-4519-B933-DE97899E7BF5}"/>
    <cellStyle name="Merknad 4" xfId="1057" xr:uid="{8370813C-4EB3-4FB5-B433-E32975395F01}"/>
    <cellStyle name="Merknad 4 2" xfId="1058" xr:uid="{028A7A2C-6277-478C-BE36-4DC61A0195D0}"/>
    <cellStyle name="Merknad 4 2 2" xfId="4581" xr:uid="{FA998279-72FA-4C18-9601-3AA9A1852CA7}"/>
    <cellStyle name="Merknad 4 2 2 2" xfId="11132" xr:uid="{A6C24F2F-F609-4E71-ADA4-BC9F9525BAF8}"/>
    <cellStyle name="Merknad 4 2 2 3" xfId="16737" xr:uid="{07DFFCD0-7B55-431D-809B-A2F0BBF66CF7}"/>
    <cellStyle name="Merknad 4 2 2 4" xfId="22213" xr:uid="{9AB8F270-E5FE-41FE-9C3B-0A2863B73218}"/>
    <cellStyle name="Merknad 4 2 3" xfId="7717" xr:uid="{2118683D-1572-4AFB-B6C5-F4F36ACBF211}"/>
    <cellStyle name="Merknad 4 2 4" xfId="7185" xr:uid="{C9D3B7AD-8FCE-400C-AACA-399025E0D0E4}"/>
    <cellStyle name="Merknad 4 2 5" xfId="7391" xr:uid="{70BB7DE7-FE88-4211-90D5-08D0C3EF89AC}"/>
    <cellStyle name="Merknad 4 3" xfId="1059" xr:uid="{54B8C7B6-7BC0-43CE-A1D2-E39E55C8B498}"/>
    <cellStyle name="Merknad 4 3 2" xfId="4582" xr:uid="{B95452E8-7AC8-4AA0-BA7C-E188171D8794}"/>
    <cellStyle name="Merknad 4 3 2 2" xfId="11133" xr:uid="{815C009E-F15B-4F37-B6A7-508BA935933E}"/>
    <cellStyle name="Merknad 4 3 2 3" xfId="16738" xr:uid="{AE40F829-43ED-44D6-9AE2-B219FC094380}"/>
    <cellStyle name="Merknad 4 3 2 4" xfId="22214" xr:uid="{A143C4FB-FAA2-4F34-BB48-EF043991C452}"/>
    <cellStyle name="Merknad 4 3 3" xfId="7718" xr:uid="{DAC66637-D821-4913-9AA2-AF2050DEBCF7}"/>
    <cellStyle name="Merknad 4 3 4" xfId="7184" xr:uid="{4C394425-918C-4828-A7D2-EF0DFDED2DF5}"/>
    <cellStyle name="Merknad 4 3 5" xfId="7392" xr:uid="{77B1FE16-B9E2-410F-8179-162FEE418D03}"/>
    <cellStyle name="Merknad 4 4" xfId="4580" xr:uid="{D4F4F172-53F3-4615-9199-B04FFE19258D}"/>
    <cellStyle name="Merknad 4 4 2" xfId="11131" xr:uid="{6FCDAF71-4DF9-4755-B4CC-6303E0D2B7E0}"/>
    <cellStyle name="Merknad 4 4 3" xfId="16736" xr:uid="{BD2AF817-B1E5-4114-8D12-5455325D6D69}"/>
    <cellStyle name="Merknad 4 4 4" xfId="22212" xr:uid="{DC1AB839-C087-413F-BA93-EB8FFF9EC0F7}"/>
    <cellStyle name="Merknad 4 5" xfId="7716" xr:uid="{2CDEC667-BF12-4753-B031-DF6A84C68BAF}"/>
    <cellStyle name="Merknad 4 6" xfId="7186" xr:uid="{39B334D5-611D-44A1-A007-FBD93FC5BF4B}"/>
    <cellStyle name="Merknad 4 7" xfId="7390" xr:uid="{413ADB73-D84A-4D70-B82F-488C8BDC59D1}"/>
    <cellStyle name="Merknad 5" xfId="1060" xr:uid="{B13CEB3C-2937-4F3C-B25B-8437968D92F0}"/>
    <cellStyle name="Merknad 5 2" xfId="1061" xr:uid="{871D9EA0-4443-4F59-A60B-5231788EC10D}"/>
    <cellStyle name="Merknad 5 2 2" xfId="4584" xr:uid="{9F725FFB-8377-4AD9-9D92-201C69A6E81A}"/>
    <cellStyle name="Merknad 5 2 2 2" xfId="11135" xr:uid="{334089BE-2583-4336-9764-9613041D7255}"/>
    <cellStyle name="Merknad 5 2 2 3" xfId="16740" xr:uid="{58EECE08-BBAF-462C-BA04-D5B9940572A4}"/>
    <cellStyle name="Merknad 5 2 2 4" xfId="22216" xr:uid="{BEC0C9FB-153C-465C-AD7C-EF295399084A}"/>
    <cellStyle name="Merknad 5 2 3" xfId="7720" xr:uid="{ED07A6D6-234D-4318-BA1E-62DB49B34BA7}"/>
    <cellStyle name="Merknad 5 2 4" xfId="7182" xr:uid="{5B73AF44-EBF6-463F-AA44-AE8957D0978E}"/>
    <cellStyle name="Merknad 5 2 5" xfId="7394" xr:uid="{BCEB0E73-89A1-4532-83FC-4D58DF71EA6D}"/>
    <cellStyle name="Merknad 5 3" xfId="1062" xr:uid="{9B0FA29C-819C-4CBE-80C3-A1F7DAD3A3D2}"/>
    <cellStyle name="Merknad 5 3 2" xfId="4585" xr:uid="{94F81D4B-E723-4033-B234-BBC605C4D6E9}"/>
    <cellStyle name="Merknad 5 3 2 2" xfId="11136" xr:uid="{4BF870C2-7A44-45CF-970D-F36715DAE217}"/>
    <cellStyle name="Merknad 5 3 2 3" xfId="16741" xr:uid="{D61E3799-D9B8-47EF-B56D-77364AC4FC4D}"/>
    <cellStyle name="Merknad 5 3 2 4" xfId="22217" xr:uid="{9B2B98E8-3CD7-4645-9DAD-3E78A2A0A8F6}"/>
    <cellStyle name="Merknad 5 3 3" xfId="7721" xr:uid="{22204965-E5B0-4626-BF8B-4A8595B5BCA8}"/>
    <cellStyle name="Merknad 5 3 4" xfId="7181" xr:uid="{4C5B41DD-B7D9-4593-9B4D-0B7F6EE1B073}"/>
    <cellStyle name="Merknad 5 3 5" xfId="7395" xr:uid="{D09DF161-F586-4513-8555-23FE8CF5795A}"/>
    <cellStyle name="Merknad 5 4" xfId="4583" xr:uid="{D3D9BD2B-F432-4487-97E6-C9C6DAB57A52}"/>
    <cellStyle name="Merknad 5 4 2" xfId="11134" xr:uid="{28D6947B-871C-453E-A193-5330DCECA2A9}"/>
    <cellStyle name="Merknad 5 4 3" xfId="16739" xr:uid="{F549216C-6B6F-4613-B8F2-4DF22444322F}"/>
    <cellStyle name="Merknad 5 4 4" xfId="22215" xr:uid="{CF98DD81-9525-4749-9F82-A1DA372CD6A8}"/>
    <cellStyle name="Merknad 5 5" xfId="7719" xr:uid="{093FA850-FA2C-4615-8BEC-789C648C6903}"/>
    <cellStyle name="Merknad 5 6" xfId="7183" xr:uid="{CB7BC899-1678-4746-B28A-41A1CBF1F505}"/>
    <cellStyle name="Merknad 5 7" xfId="7393" xr:uid="{6ACB12FF-1B4F-4683-BA5F-D1E75C9B0158}"/>
    <cellStyle name="Merknad 6" xfId="1063" xr:uid="{CAC066A7-B5C0-411E-9209-92298D8A4E21}"/>
    <cellStyle name="Merknad 6 2" xfId="4586" xr:uid="{4DCACCF4-C148-400B-8EF8-AA5A2A6D2A67}"/>
    <cellStyle name="Merknad 6 2 2" xfId="11137" xr:uid="{EDBE51FC-8C04-4456-93A6-5C7EDCB6BB0C}"/>
    <cellStyle name="Merknad 6 2 3" xfId="16742" xr:uid="{F1666413-D1E5-4052-B18B-3BAF4127E015}"/>
    <cellStyle name="Merknad 6 2 4" xfId="22218" xr:uid="{A7E1654D-DDD9-496E-BC0F-D84AF37A6C26}"/>
    <cellStyle name="Merknad 6 3" xfId="7722" xr:uid="{719F214A-C380-42A4-8D27-A6C82C111C88}"/>
    <cellStyle name="Merknad 6 4" xfId="7180" xr:uid="{D0AB170A-9423-4C3B-8CBC-16E211A8F8BB}"/>
    <cellStyle name="Merknad 6 5" xfId="7396" xr:uid="{66746E4C-F4C2-4573-A56A-995AF74A9870}"/>
    <cellStyle name="Merknad 7" xfId="1064" xr:uid="{46177768-4708-4841-AE4A-C31A3A7A6BB8}"/>
    <cellStyle name="Merknad 7 2" xfId="4587" xr:uid="{9B44AE1C-2544-4164-ACE6-37037D27A90B}"/>
    <cellStyle name="Merknad 7 2 2" xfId="11138" xr:uid="{4CBCDE48-A41B-4F28-8BB9-FE5478F2130C}"/>
    <cellStyle name="Merknad 7 2 3" xfId="16743" xr:uid="{E4C77EC1-BC13-4480-8358-4B4C082560A5}"/>
    <cellStyle name="Merknad 7 2 4" xfId="22219" xr:uid="{6E4A1B2D-B6A0-43C9-BB49-303A7683550D}"/>
    <cellStyle name="Merknad 7 3" xfId="7723" xr:uid="{2E819055-F621-4E5D-9D33-DCF63A7A1F6B}"/>
    <cellStyle name="Merknad 7 4" xfId="7179" xr:uid="{5B634AE1-1285-4650-A659-CE1382ABDE3C}"/>
    <cellStyle name="Merknad 7 5" xfId="7397" xr:uid="{83EBA438-D00D-4063-B582-ACDFA40E4E51}"/>
    <cellStyle name="Merknad 8" xfId="4552" xr:uid="{DD5E4239-9373-4F86-8DAC-96F578D2D8EB}"/>
    <cellStyle name="Merknad 8 2" xfId="11103" xr:uid="{22387C76-9A00-4CF9-BBC4-C3CD7DE3F104}"/>
    <cellStyle name="Merknad 8 3" xfId="16708" xr:uid="{0D2FD712-4F19-4B84-B73F-E5A0A42DF59D}"/>
    <cellStyle name="Merknad 8 4" xfId="22184" xr:uid="{7851F912-4113-4137-9663-8CDBA1671E56}"/>
    <cellStyle name="Merknad 9" xfId="7688" xr:uid="{010C6A9F-D36C-4DC6-91B4-234E9D60EBE4}"/>
    <cellStyle name="Millares 2" xfId="3152" xr:uid="{E9ED367D-9DA6-44E7-B649-03B90570A594}"/>
    <cellStyle name="Millares 2 2" xfId="3153" xr:uid="{135B2A6C-DF11-4DB8-8DD5-BBF84AB3F4BB}"/>
    <cellStyle name="Millares 3" xfId="3154" xr:uid="{C66F8CCF-1CAB-43B6-8D87-A4E77C67551F}"/>
    <cellStyle name="Millares 3 2" xfId="3155" xr:uid="{EBAFE3FC-614B-4046-ABB7-85EF2F90200F}"/>
    <cellStyle name="Muster" xfId="421" xr:uid="{2BE80A1D-8D3C-4EB2-9A9C-7E0C935AE22D}"/>
    <cellStyle name="Neutraali" xfId="5388" xr:uid="{4631C35E-E60E-45AC-9197-55E58498C924}"/>
    <cellStyle name="Neutraali 2" xfId="422" xr:uid="{56A31EEF-28CE-405D-A102-CCDA82B86369}"/>
    <cellStyle name="Neutral" xfId="103" builtinId="28" customBuiltin="1"/>
    <cellStyle name="Neutral 2" xfId="423" xr:uid="{BD21451E-D3ED-48DF-A408-7C6EA8368C61}"/>
    <cellStyle name="Neutral 2 2" xfId="3156" xr:uid="{33320CA9-1975-4568-AC27-657BD010C4E7}"/>
    <cellStyle name="Neutral 2 3" xfId="5389" xr:uid="{F6781EDB-ED2D-4951-B2E5-D0C14880EF67}"/>
    <cellStyle name="Neutral 3" xfId="3157" xr:uid="{2E2E41B8-D69A-4CE9-BF64-EDC59583363A}"/>
    <cellStyle name="No_Input" xfId="424" xr:uid="{84F8993F-E6BE-47C6-B046-33937778AA4C}"/>
    <cellStyle name="Normaali 10" xfId="425" xr:uid="{D00A06D5-4EF2-4676-BCDE-8DD03AA584B2}"/>
    <cellStyle name="Normaali 2" xfId="426" xr:uid="{1DF2DD47-8E07-494A-A83A-AEBDEA2EC3BC}"/>
    <cellStyle name="Normaali 2 2" xfId="427" xr:uid="{EEF05995-BD02-4E4D-957B-F1382D3DF297}"/>
    <cellStyle name="Normaali 3" xfId="428" xr:uid="{C9264F8F-F4B8-4D80-90CE-35CF04FBCFB5}"/>
    <cellStyle name="Normaali 3 2" xfId="429" xr:uid="{DE6FF659-FD82-4680-BB09-92957775C583}"/>
    <cellStyle name="Normaali 3 3" xfId="430" xr:uid="{8DBC7BA8-07CC-4086-ACC6-783CCC860AA6}"/>
    <cellStyle name="Normaali 4" xfId="431" xr:uid="{47200ED8-2891-4879-87B0-CBFB122D3040}"/>
    <cellStyle name="Normaali 5" xfId="432" xr:uid="{FA4BE2B9-D83E-484D-B35A-F81F1E0EC14B}"/>
    <cellStyle name="Normaali 6" xfId="433" xr:uid="{D3A233F9-8CA0-4462-A015-D3CB668D0A5C}"/>
    <cellStyle name="Normaali 7" xfId="434" xr:uid="{E2712167-DB40-4553-9C8C-9A91936C0091}"/>
    <cellStyle name="Normaali 8" xfId="435" xr:uid="{76AFA526-5761-4FC0-83A5-E11CCDFE9F99}"/>
    <cellStyle name="Normaali 8 2" xfId="436" xr:uid="{3E2ABE8C-2FE8-4BA5-8716-95C8AA2FE56A}"/>
    <cellStyle name="Normaali 8_Cockpit JR 23 nr 5 2003 lördag" xfId="437" xr:uid="{75A0F90D-FAE5-44AB-849D-1AD63FBD79A5}"/>
    <cellStyle name="Normaali 9" xfId="438" xr:uid="{7AFCF3F5-9EFE-4833-89E1-97AF4260E88C}"/>
    <cellStyle name="Normaali_1996" xfId="1065" xr:uid="{B1B650EC-D910-47E2-8A20-AD6D5411013B}"/>
    <cellStyle name="Normal" xfId="0" builtinId="0"/>
    <cellStyle name="Normal 10" xfId="120" xr:uid="{5A722BD8-A61F-471E-9B04-B6E4836F782C}"/>
    <cellStyle name="Normal 10 10" xfId="42" xr:uid="{00000000-0005-0000-0000-000017000000}"/>
    <cellStyle name="Normal 10 10 2 3" xfId="61" xr:uid="{00000000-0005-0000-0000-000018000000}"/>
    <cellStyle name="Normal 10 10 3 2" xfId="60" xr:uid="{00000000-0005-0000-0000-000019000000}"/>
    <cellStyle name="Normal 10 2" xfId="122" xr:uid="{0D71A923-8590-4D28-9392-E1795442558F}"/>
    <cellStyle name="Normal 10 2 2" xfId="5433" xr:uid="{BDC919F6-6613-4DA6-AA99-26C1BAC17493}"/>
    <cellStyle name="Normal 10 2 4 3" xfId="4" xr:uid="{00000000-0005-0000-0000-00001A000000}"/>
    <cellStyle name="Normal 10 3" xfId="1066" xr:uid="{5E7F4A4B-0DEE-4F78-A7ED-31862FA15AC5}"/>
    <cellStyle name="Normal 10 3 2" xfId="5432" xr:uid="{51FFBECD-5BF3-49AD-BCEF-E17C2169FA3B}"/>
    <cellStyle name="Normal 11" xfId="123" xr:uid="{C4651CD9-2C53-4B1F-9BB5-E24145CBAD44}"/>
    <cellStyle name="Normal 11 2" xfId="439" xr:uid="{0F3D9E81-8AD0-4D71-AFB9-841229C7C298}"/>
    <cellStyle name="Normal 11 2 2" xfId="19" xr:uid="{00000000-0005-0000-0000-00001B000000}"/>
    <cellStyle name="Normal 11 2 3" xfId="17" xr:uid="{00000000-0005-0000-0000-00001C000000}"/>
    <cellStyle name="Normal 11 3" xfId="1067" xr:uid="{DCBE15D7-4BCB-4345-A7A4-115ECF8737C7}"/>
    <cellStyle name="Normal 12" xfId="43" xr:uid="{00000000-0005-0000-0000-00001D000000}"/>
    <cellStyle name="Normal 12 2" xfId="440" xr:uid="{9B0A6E22-D8A1-4829-B210-B2BEB0F42DAC}"/>
    <cellStyle name="Normal 12 3" xfId="4377" xr:uid="{A05935FD-3403-46F9-9B51-EF614DBCA535}"/>
    <cellStyle name="Normal 13" xfId="125" xr:uid="{E1170E7F-EB90-4AE2-93D5-B0440FB60A19}"/>
    <cellStyle name="Normal 13 2" xfId="441" xr:uid="{DD042CD4-B90F-4B5D-B0A6-F55A023D877E}"/>
    <cellStyle name="Normal 13 3" xfId="442" xr:uid="{8E8DDF31-E055-45E3-BADE-6D8CA8D11CDF}"/>
    <cellStyle name="Normal 13 3 3" xfId="40" xr:uid="{00000000-0005-0000-0000-00001E000000}"/>
    <cellStyle name="Normal 14" xfId="126" xr:uid="{2437A700-52AE-49E7-8ECD-2DB1B6C34616}"/>
    <cellStyle name="Normal 14 2" xfId="443" xr:uid="{36163C75-E68F-4195-9F84-EEE36B610493}"/>
    <cellStyle name="Normal 14 3 2" xfId="11" xr:uid="{00000000-0005-0000-0000-00001F000000}"/>
    <cellStyle name="Normal 15" xfId="29" xr:uid="{00000000-0005-0000-0000-000020000000}"/>
    <cellStyle name="Normal 15 2" xfId="32" xr:uid="{00000000-0005-0000-0000-000021000000}"/>
    <cellStyle name="Normal 15 3" xfId="444" xr:uid="{98E2A6F4-95B8-41F4-8DCC-438A5D2F119D}"/>
    <cellStyle name="Normal 15 4" xfId="760" xr:uid="{6D5B966D-17D2-4919-93A3-5481309305E2}"/>
    <cellStyle name="Normal 15 5" xfId="153" xr:uid="{EF9339EE-5900-4EBC-98F2-8679F5FAF44B}"/>
    <cellStyle name="Normal 16" xfId="445" xr:uid="{07F76578-421A-4C1C-AE5F-0A4E0D779D53}"/>
    <cellStyle name="Normal 16 2" xfId="446" xr:uid="{B6B31133-F861-4892-884A-8BC14F6EAA62}"/>
    <cellStyle name="Normal 17" xfId="447" xr:uid="{E65581E6-B83E-43C1-9D54-2F272FDB165A}"/>
    <cellStyle name="Normal 17 2" xfId="3052" xr:uid="{943AED90-EB09-4B7D-98AB-57DEBE51899D}"/>
    <cellStyle name="Normal 18" xfId="448" xr:uid="{DD3CF73A-B6EF-439C-910F-CC26DA300ABB}"/>
    <cellStyle name="Normal 18 2" xfId="27" xr:uid="{00000000-0005-0000-0000-000022000000}"/>
    <cellStyle name="Normal 18 3" xfId="51" xr:uid="{00000000-0005-0000-0000-000023000000}"/>
    <cellStyle name="Normal 19" xfId="449" xr:uid="{CB1BF012-AAF6-4CF8-B8E9-7B46D1B266A8}"/>
    <cellStyle name="Normal 19 2" xfId="3179" xr:uid="{714BFD8F-02BB-494C-BA70-ACAC01AFC80E}"/>
    <cellStyle name="Normal 2" xfId="1" xr:uid="{00000000-0005-0000-0000-000024000000}"/>
    <cellStyle name="Normal 2 10" xfId="1068" xr:uid="{F7B725A9-C13F-4515-A8F0-6057F24D027A}"/>
    <cellStyle name="Normal 2 10 2" xfId="87" xr:uid="{B1384D27-0378-426A-BFD1-C54BE9BBBBFC}"/>
    <cellStyle name="Normal 2 10 3" xfId="26" xr:uid="{00000000-0005-0000-0000-000025000000}"/>
    <cellStyle name="Normal 2 100" xfId="65" xr:uid="{00000000-0005-0000-0000-000026000000}"/>
    <cellStyle name="Normal 2 100 6" xfId="48" xr:uid="{00000000-0005-0000-0000-000027000000}"/>
    <cellStyle name="Normal 2 100 6 3" xfId="7" xr:uid="{00000000-0005-0000-0000-000028000000}"/>
    <cellStyle name="Normal 2 11" xfId="1069" xr:uid="{F1CF4D30-4665-4C6E-990C-B93E7DFD48F7}"/>
    <cellStyle name="Normal 2 12" xfId="3051" xr:uid="{9099F8F0-8688-49EB-AB3F-380743C0A76F}"/>
    <cellStyle name="Normal 2 13" xfId="3184" xr:uid="{EF6D73F8-2AE9-4A35-A721-D3B793136156}"/>
    <cellStyle name="Normal 2 2" xfId="82" xr:uid="{00000000-0005-0000-0000-000029000000}"/>
    <cellStyle name="Normal 2 2 2" xfId="450" xr:uid="{57659ADA-210D-4675-93CD-A32C0C0EE5D6}"/>
    <cellStyle name="Normal 2 2 2 2" xfId="451" xr:uid="{333E04B0-DAE6-4926-AFA8-B2AFC9D249F8}"/>
    <cellStyle name="Normal 2 2 2 3" xfId="1070" xr:uid="{2EB8201E-35EE-48F3-824F-F38709954797}"/>
    <cellStyle name="Normal 2 2 3" xfId="452" xr:uid="{F8334C9A-3197-48F2-9B6E-6E187FB2C19D}"/>
    <cellStyle name="Normal 2 2 4" xfId="1071" xr:uid="{C5731B36-5918-4ED2-9475-5CF7330C0B8C}"/>
    <cellStyle name="Normal 2 2 4 2" xfId="53" xr:uid="{00000000-0005-0000-0000-00002A000000}"/>
    <cellStyle name="Normal 2 3" xfId="84" xr:uid="{00000000-0005-0000-0000-00002B000000}"/>
    <cellStyle name="Normal 2 3 2" xfId="453" xr:uid="{11EDCBC3-34E2-4103-9D40-9DFCBFD68089}"/>
    <cellStyle name="Normal 2 3 2 2" xfId="1072" xr:uid="{6AEFEDDC-F357-4532-8391-5152653C3FE3}"/>
    <cellStyle name="Normal 2 3 3" xfId="454" xr:uid="{F7129F8C-3A69-46F3-9C8E-D4D56BC39661}"/>
    <cellStyle name="Normal 2 3 4" xfId="5391" xr:uid="{68EBBFAA-D755-4D9E-B16B-C7BB07CCFFA4}"/>
    <cellStyle name="Normal 2 3 6" xfId="34" xr:uid="{00000000-0005-0000-0000-00002C000000}"/>
    <cellStyle name="Normal 2 4" xfId="78" xr:uid="{00000000-0005-0000-0000-00002D000000}"/>
    <cellStyle name="Normal 2 4 2" xfId="1073" xr:uid="{AD2DF507-71F4-4E08-BED5-0F09DEC687C7}"/>
    <cellStyle name="Normal 2 4 2 2" xfId="1074" xr:uid="{4C458A96-98C6-4739-8B31-F0490507AC5E}"/>
    <cellStyle name="Normal 2 4 3" xfId="1075" xr:uid="{8E2B677C-D157-4CBA-A97A-101C19802ECB}"/>
    <cellStyle name="Normal 2 4 4" xfId="130" xr:uid="{122928AC-517E-4BAB-87DE-ED1924B46B73}"/>
    <cellStyle name="Normal 2 5" xfId="96" xr:uid="{82B31307-E0E3-459B-AF79-CCBAE2A33570}"/>
    <cellStyle name="Normal 2 5 2" xfId="1076" xr:uid="{1B0DC1F0-0321-4CE1-A88F-1C40028D61D9}"/>
    <cellStyle name="Normal 2 5 2 2" xfId="1077" xr:uid="{76D0DC33-05F0-4E19-AEE2-D56D382F875D}"/>
    <cellStyle name="Normal 2 5 3" xfId="1078" xr:uid="{42D4C43F-B84B-43E4-A17A-2193EBBAC7C0}"/>
    <cellStyle name="Normal 2 5 4" xfId="131" xr:uid="{A7EF2711-8B90-4594-AB53-4A68D80699C7}"/>
    <cellStyle name="Normal 2 6" xfId="105" xr:uid="{83211731-13F1-43C4-91EA-BE581126AC21}"/>
    <cellStyle name="Normal 2 6 2" xfId="95" xr:uid="{6292115F-03E5-4D1A-8856-96008B153F48}"/>
    <cellStyle name="Normal 2 6 6" xfId="33" xr:uid="{00000000-0005-0000-0000-00002E000000}"/>
    <cellStyle name="Normal 2 7" xfId="455" xr:uid="{BFAEF216-4883-4B9C-8AC9-54CA34F9DDD7}"/>
    <cellStyle name="Normal 2 8" xfId="1080" xr:uid="{7C9A424B-BCB4-419B-A2D1-AD0CEDA18248}"/>
    <cellStyle name="Normal 2 9" xfId="67" xr:uid="{00000000-0005-0000-0000-00002F000000}"/>
    <cellStyle name="Normal 2 9 2" xfId="10" xr:uid="{00000000-0005-0000-0000-000030000000}"/>
    <cellStyle name="Normal 2_~0149226" xfId="3158" xr:uid="{9EF511E0-C4D8-4A56-8D16-EE4C2B4F2EF0}"/>
    <cellStyle name="Normal 20" xfId="456" xr:uid="{938A9844-407A-46D7-8BEC-460D9C25F0BE}"/>
    <cellStyle name="Normal 20 2" xfId="457" xr:uid="{39B34012-8CC2-4280-B9B4-A223BC1F4D0C}"/>
    <cellStyle name="Normal 20 3" xfId="3181" xr:uid="{D1BE8ED8-EEAE-4C96-A12A-40B195C105BE}"/>
    <cellStyle name="Normal 21" xfId="458" xr:uid="{70D2A088-DA99-417E-AC33-C981A4586657}"/>
    <cellStyle name="Normal 21 2" xfId="3183" xr:uid="{7B69C035-E754-4132-8EED-0BC2B14C9280}"/>
    <cellStyle name="Normal 22" xfId="44" xr:uid="{00000000-0005-0000-0000-000031000000}"/>
    <cellStyle name="Normal 23" xfId="37" xr:uid="{00000000-0005-0000-0000-000032000000}"/>
    <cellStyle name="Normal 23 2" xfId="7047" xr:uid="{C3D7A220-7B64-4A27-82BC-912C7865E294}"/>
    <cellStyle name="Normal 23 3" xfId="460" xr:uid="{73B3B799-8341-4C16-A5E2-D123004AD945}"/>
    <cellStyle name="Normal 24" xfId="777" xr:uid="{BDC20181-4A39-4394-93DA-8C1AA5917D9F}"/>
    <cellStyle name="Normal 25" xfId="784" xr:uid="{14C9898C-A0FC-430A-9110-D34035E779EA}"/>
    <cellStyle name="Normal 25 2 2" xfId="756" xr:uid="{9DC903EE-9CB1-407F-AF5D-B36B9E75DBC4}"/>
    <cellStyle name="Normal 26" xfId="461" xr:uid="{26AEA8EB-0073-4790-86D2-3CC54DFEA270}"/>
    <cellStyle name="Normal 27" xfId="5294" xr:uid="{6CE5A17B-0180-4AF0-BB3E-CFF5154A4535}"/>
    <cellStyle name="Normal 28" xfId="5414" xr:uid="{A747207F-6391-4981-AC8A-11DEAAD1FD9E}"/>
    <cellStyle name="Normal 29" xfId="5450" xr:uid="{F3E84691-8331-4FA6-933B-6F6D8BD9E74E}"/>
    <cellStyle name="Normal 3" xfId="2" xr:uid="{00000000-0005-0000-0000-000033000000}"/>
    <cellStyle name="Normal 3 2" xfId="75" xr:uid="{00000000-0005-0000-0000-000034000000}"/>
    <cellStyle name="Normal 3 2 2" xfId="88" xr:uid="{347F706D-CDCD-4323-B712-C37993BD9A5D}"/>
    <cellStyle name="Normal 3 2 2 2" xfId="464" xr:uid="{AA4A3540-7F38-4F38-B495-429064C5D905}"/>
    <cellStyle name="Normal 3 2 2 3" xfId="463" xr:uid="{CDC66022-C065-446E-AC1D-ECF0E87A1A9F}"/>
    <cellStyle name="Normal 3 2 3" xfId="465" xr:uid="{DCD36A42-3D33-4A32-9CFB-6089C546083E}"/>
    <cellStyle name="Normal 3 2 4" xfId="462" xr:uid="{E6529082-649C-4368-A7ED-7C25A40AFD2D}"/>
    <cellStyle name="Normal 3 3" xfId="79" xr:uid="{00000000-0005-0000-0000-000035000000}"/>
    <cellStyle name="Normal 3 3 2" xfId="467" xr:uid="{76A8286B-F862-4F76-9371-432C366CA4F9}"/>
    <cellStyle name="Normal 3 3 3" xfId="468" xr:uid="{FAC6D573-9DFB-4FCF-99F1-CAA5FEAD0DC1}"/>
    <cellStyle name="Normal 3 3 4" xfId="5392" xr:uid="{867514F1-AA5C-412A-972D-209DDD9815FE}"/>
    <cellStyle name="Normal 3 3 5" xfId="466" xr:uid="{9EE27FA8-5023-4C43-8815-4A59B4335A53}"/>
    <cellStyle name="Normal 3 4" xfId="469" xr:uid="{15889E63-9BCE-41E3-8435-6AEC3FC1ADE1}"/>
    <cellStyle name="Normal 3 4 2" xfId="1082" xr:uid="{96138C81-6827-4C39-85CE-62CA91524C37}"/>
    <cellStyle name="Normal 3 5" xfId="1083" xr:uid="{B4F3020F-1A18-4CDC-9181-B9DFF38CB395}"/>
    <cellStyle name="Normal 3 6" xfId="132" xr:uid="{1162062F-F6C3-4A1C-AA3C-6D9AB1491032}"/>
    <cellStyle name="Normal 3_8 Market conditions" xfId="5393" xr:uid="{8FCB6345-F13D-4723-96D3-E5F85321E41E}"/>
    <cellStyle name="Normal 30" xfId="5295" xr:uid="{4D9A46C4-C15F-4B87-8530-50B14D43B3FE}"/>
    <cellStyle name="Normal 31" xfId="5313" xr:uid="{4B1DC3A8-873C-4F6F-8236-F1C2AC5A74D9}"/>
    <cellStyle name="Normal 32" xfId="5454" xr:uid="{29F08D03-2B9D-4BEB-90BB-B95B756BA9E8}"/>
    <cellStyle name="Normal 33" xfId="5436" xr:uid="{A76024FD-81D1-46C7-993E-E22F07366641}"/>
    <cellStyle name="Normal 34" xfId="5308" xr:uid="{19CD5719-0C6D-4D6C-97C2-C386F374899D}"/>
    <cellStyle name="Normal 35" xfId="5438" xr:uid="{153F1712-D34A-4169-BFCC-EE899A904539}"/>
    <cellStyle name="Normal 36" xfId="5457" xr:uid="{638E848E-9BC7-430B-9EA0-851146A227F9}"/>
    <cellStyle name="Normal 37" xfId="5373" xr:uid="{FB4B9F35-2A80-45A7-87DC-62E3E2B3F340}"/>
    <cellStyle name="Normal 38" xfId="5441" xr:uid="{11CB4132-763C-4A20-9CE9-C4238103FE2B}"/>
    <cellStyle name="Normal 39" xfId="5442" xr:uid="{D0485804-E6CC-4670-ABA7-C2E19FCF74C7}"/>
    <cellStyle name="Normal 4" xfId="72" xr:uid="{00000000-0005-0000-0000-000036000000}"/>
    <cellStyle name="Normal 4 2" xfId="80" xr:uid="{00000000-0005-0000-0000-000037000000}"/>
    <cellStyle name="Normal 4 2 2" xfId="471" xr:uid="{7530FCEF-510F-4942-8871-AFAADCFA83E5}"/>
    <cellStyle name="Normal 4 2 2 2" xfId="472" xr:uid="{6EAC3C56-7EF6-4BAC-83EA-E9633D32CE18}"/>
    <cellStyle name="Normal 4 2 3" xfId="473" xr:uid="{A58B0994-14E2-49B8-89B3-E533DC8A2E4E}"/>
    <cellStyle name="Normal 4 2 4" xfId="5394" xr:uid="{6B34F7AF-E14E-4402-BF4E-D9EE9A300D11}"/>
    <cellStyle name="Normal 4 2 5" xfId="470" xr:uid="{9783D88A-BBB0-4B39-BA36-285FED243995}"/>
    <cellStyle name="Normal 4 3" xfId="474" xr:uid="{EB51CC5D-1A0B-4133-A946-7A8E3BE9B983}"/>
    <cellStyle name="Normal 4 3 2" xfId="1084" xr:uid="{021F7426-59F1-4B21-AE99-AE4F9485B109}"/>
    <cellStyle name="Normal 4 3 2 2" xfId="1085" xr:uid="{7E119D82-5628-4E45-8F23-965F1B1CCB8D}"/>
    <cellStyle name="Normal 4 3 3" xfId="1086" xr:uid="{43020D09-63C3-4229-92F1-D88C34F6AC01}"/>
    <cellStyle name="Normal 4 3 4" xfId="5395" xr:uid="{7139AA3F-FBCE-4365-AFA9-8CBEA4191EA4}"/>
    <cellStyle name="Normal 4 4" xfId="475" xr:uid="{AC776249-A2DE-43F3-82D3-46478952029D}"/>
    <cellStyle name="Normal 4 4 2" xfId="1087" xr:uid="{D7EACD33-938F-4CA9-A35D-39D179B10AB1}"/>
    <cellStyle name="Normal 4 5" xfId="476" xr:uid="{CC8DB78C-76CC-4928-A828-6D02E81EDFA3}"/>
    <cellStyle name="Normal 4 5 2" xfId="1088" xr:uid="{3DA612BB-9D4C-4CBF-BC35-64175C29D049}"/>
    <cellStyle name="Normal 4 6" xfId="1089" xr:uid="{DD7355C1-8003-48D5-9793-DA21658D98D3}"/>
    <cellStyle name="Normal 4 7" xfId="4361" xr:uid="{ACF0D1A6-5E92-41A0-9AF4-D04AE9FD4B99}"/>
    <cellStyle name="Normal 4 8" xfId="133" xr:uid="{B2BE0B0A-DBC1-4669-B609-31CDB7EEE24D}"/>
    <cellStyle name="Normal 4_Cockpit JR 23 nr 5 2003 lördag" xfId="477" xr:uid="{E2D9517A-562A-4A0E-867B-2FB6D9009A1F}"/>
    <cellStyle name="Normal 47 6" xfId="15" xr:uid="{00000000-0005-0000-0000-000038000000}"/>
    <cellStyle name="Normal 5" xfId="81" xr:uid="{00000000-0005-0000-0000-000039000000}"/>
    <cellStyle name="Normal 5 2" xfId="478" xr:uid="{9E2A14EC-7506-4BEF-BEE4-E3D54DF1385A}"/>
    <cellStyle name="Normal 5 2 2" xfId="20" xr:uid="{00000000-0005-0000-0000-00003A000000}"/>
    <cellStyle name="Normal 5 2 2 2" xfId="5430" xr:uid="{1844C691-7648-4A20-9539-7B6181009609}"/>
    <cellStyle name="Normal 5 2 2 3" xfId="479" xr:uid="{FBE3CA66-DC87-422B-86F1-ED151596C331}"/>
    <cellStyle name="Normal 5 2 3" xfId="5421" xr:uid="{5DEE06C4-707F-4806-B30D-EC1BFEC5B071}"/>
    <cellStyle name="Normal 5 3" xfId="480" xr:uid="{E2F7FBAC-4B9C-4F69-A0CE-A9FE8941A3B5}"/>
    <cellStyle name="Normal 5 3 2" xfId="481" xr:uid="{F0400ACE-806D-4709-A6AA-381CD3B7C44C}"/>
    <cellStyle name="Normal 5_Cockpit JR 23 nr 5 2003 lördag" xfId="482" xr:uid="{9947B347-E902-4061-9098-85B093420183}"/>
    <cellStyle name="Normal 50 6" xfId="41" xr:uid="{00000000-0005-0000-0000-00003B000000}"/>
    <cellStyle name="Normal 531" xfId="86" xr:uid="{3F1F463D-EF1E-4E26-8B21-0CEEB15BE9CD}"/>
    <cellStyle name="Normal 540" xfId="16" xr:uid="{00000000-0005-0000-0000-00003C000000}"/>
    <cellStyle name="Normal 6" xfId="83" xr:uid="{00000000-0005-0000-0000-00003D000000}"/>
    <cellStyle name="Normal 6 2" xfId="483" xr:uid="{77B13AA9-88A7-40FC-80F5-EFCB2D3E7BEB}"/>
    <cellStyle name="Normal 6 2 2" xfId="1092" xr:uid="{D73526EF-B3CB-407E-B6B8-9A07293D7413}"/>
    <cellStyle name="Normal 6 2 2 2" xfId="5431" xr:uid="{3B10E464-2B4B-442E-BE48-FF1A7BEFC5F1}"/>
    <cellStyle name="Normal 6 2 3" xfId="5422" xr:uid="{62C4F77A-9C22-4C1A-A2DD-5E57A2F28FC9}"/>
    <cellStyle name="Normal 6 3" xfId="484" xr:uid="{E87D9A8E-BACB-465A-B81F-C4BF9C49FE62}"/>
    <cellStyle name="Normal 6 3 2" xfId="3178" xr:uid="{986E357C-C908-40C8-BFF9-5912D4DFFAFF}"/>
    <cellStyle name="Normal 6 4" xfId="485" xr:uid="{9C9744F5-4BED-4D2C-88CD-661018099A22}"/>
    <cellStyle name="Normal 7" xfId="139" xr:uid="{67BE704A-4445-442E-9BA1-CCC572F2E521}"/>
    <cellStyle name="Normal 7 2" xfId="486" xr:uid="{351601C1-1F19-4BB7-9A58-13C93B7E3CF8}"/>
    <cellStyle name="Normal 7 2 2" xfId="1095" xr:uid="{F8931A92-1106-42A3-850F-E66CA0265EFB}"/>
    <cellStyle name="Normal 7 2 2 2" xfId="1096" xr:uid="{A95CD0EF-B12D-42E4-A13F-CC1150406B5F}"/>
    <cellStyle name="Normal 7 2 3" xfId="1097" xr:uid="{B369CA1A-FEA4-4D5A-9893-04E031F6DC25}"/>
    <cellStyle name="Normal 7 2 4" xfId="1094" xr:uid="{5EC19C0D-572F-4C59-A845-3ABF9A07194B}"/>
    <cellStyle name="Normal 7 3" xfId="487" xr:uid="{A614C763-6B4C-4F35-9B1A-9F90D35CCC55}"/>
    <cellStyle name="Normal 7 3 2" xfId="1099" xr:uid="{69D5F755-C201-443D-B60D-BFA1EE7CA808}"/>
    <cellStyle name="Normal 7 3 2 2" xfId="1100" xr:uid="{BDAAD785-2E56-4C70-A6A4-FE858CBEE8A6}"/>
    <cellStyle name="Normal 7 3 3" xfId="1101" xr:uid="{0C129640-CEDE-4CFF-8B31-DA2C21922186}"/>
    <cellStyle name="Normal 7 4" xfId="488" xr:uid="{7B030706-B5A3-4861-BDA7-AE74E6555F7C}"/>
    <cellStyle name="Normal 7 4 2" xfId="1103" xr:uid="{E431991B-70D7-453C-8F4A-64FA5BE249B3}"/>
    <cellStyle name="Normal 7 4 3" xfId="1102" xr:uid="{CA33D92B-AE74-4804-893C-A294C8E16E5A}"/>
    <cellStyle name="Normal 7 5" xfId="1104" xr:uid="{42E85F9B-BF37-469B-A2BD-90238160B686}"/>
    <cellStyle name="Normal 8" xfId="140" xr:uid="{B7AFC3C0-124B-4C38-A25C-EC854FBDE795}"/>
    <cellStyle name="Normal 8 2" xfId="489" xr:uid="{DE7359F5-3A7C-4A22-9FF3-E1AF896FD854}"/>
    <cellStyle name="Normal 8 2 2" xfId="30" xr:uid="{00000000-0005-0000-0000-00003E000000}"/>
    <cellStyle name="Normal 8 2 3" xfId="5424" xr:uid="{9705D8C8-8439-437E-9A8F-C17151874408}"/>
    <cellStyle name="Normal 8 3" xfId="1107" xr:uid="{12714C27-5C0A-424E-9195-ED8F0F7148F0}"/>
    <cellStyle name="Normal 8 3 2" xfId="31" xr:uid="{00000000-0005-0000-0000-00003F000000}"/>
    <cellStyle name="Normal 8 4" xfId="4367" xr:uid="{91EDF0A3-96DA-4B84-B1B3-6BF9C005B6A8}"/>
    <cellStyle name="Normal 8 5" xfId="5419" xr:uid="{1CA0D096-77A3-4673-83AC-8CBF223C81CF}"/>
    <cellStyle name="Normal 9" xfId="141" xr:uid="{D414397C-E7AE-4142-B803-D1BB6BD795EE}"/>
    <cellStyle name="Normal 9 2" xfId="490" xr:uid="{E28C6DAE-69B0-46FF-A4B1-F444E03947AC}"/>
    <cellStyle name="Normal 9 2 2" xfId="21" xr:uid="{00000000-0005-0000-0000-000040000000}"/>
    <cellStyle name="Normal 9 2 2 2" xfId="5425" xr:uid="{EE0C141D-F724-4C16-9309-5FBA4D67F328}"/>
    <cellStyle name="Normal 9 3" xfId="1108" xr:uid="{E3B86B5C-0688-43D8-8FE7-1E41D65CDA82}"/>
    <cellStyle name="Normal 9 3 2" xfId="23" xr:uid="{00000000-0005-0000-0000-000041000000}"/>
    <cellStyle name="Normal 9 4" xfId="1109" xr:uid="{D443B924-6591-4411-AC46-E2300BC8A4B4}"/>
    <cellStyle name="Normal 9 5" xfId="5423" xr:uid="{AF4F15CD-2584-464F-85C3-9DC507AB058D}"/>
    <cellStyle name="Normal_Life &amp; Pension" xfId="24547" xr:uid="{B7905AB2-7B38-42D4-B1EF-194ADB013636}"/>
    <cellStyle name="Normal_Q1 Interim report" xfId="8" xr:uid="{00000000-0005-0000-0000-000042000000}"/>
    <cellStyle name="Normal_Q1 Interim report 2" xfId="90" xr:uid="{8046899F-28F6-4CB9-A9B7-1BBBDE6197FC}"/>
    <cellStyle name="Normal_Q1 Interim report 3" xfId="92" xr:uid="{7B624D4A-0B06-4F1B-840A-3FBF6A3C1C41}"/>
    <cellStyle name="Normal_Q1 Interim report_AuM" xfId="104" xr:uid="{4241B8F6-41B2-4907-B4F5-F646AB250C0D}"/>
    <cellStyle name="Normal_Q1 Interim report_AWM Total, AM &amp; PB" xfId="24546" xr:uid="{8B2BFE24-23AA-45E3-82B9-94600337B1AC}"/>
    <cellStyle name="Normal_Q1 Interim report_BB Total and Spec" xfId="24544" xr:uid="{45E07C1E-6087-4084-A79A-05448F525474}"/>
    <cellStyle name="Normal_Q1 Interim report_Group functions" xfId="24549" xr:uid="{832D6410-0406-4939-AEF8-04010C96F732}"/>
    <cellStyle name="Normal_Q1 Interim report_LC&amp;I Total" xfId="24545" xr:uid="{B0B64E35-3BAB-4422-8D7C-1BEC63DEDBA9}"/>
    <cellStyle name="Normal_Q1 Interim report_Life &amp; Pension" xfId="24548" xr:uid="{B5E69F86-2E2A-4FC6-A87F-D52B8ABD1390}"/>
    <cellStyle name="Normal_Q1 Interim report_PeB Total &amp; Spec" xfId="24543" xr:uid="{1F1ADFD6-4B10-4D42-BA2D-238C89BAA869}"/>
    <cellStyle name="Normal_Unibank" xfId="36" xr:uid="{00000000-0005-0000-0000-000044000000}"/>
    <cellStyle name="Normal_Unibank 2 2" xfId="38" xr:uid="{00000000-0005-0000-0000-000045000000}"/>
    <cellStyle name="Normale_2011 04 14 Templates for stress test_bcl" xfId="3159" xr:uid="{488A2B06-ABD4-44A1-BC57-796A45D90357}"/>
    <cellStyle name="Normalny 3" xfId="5296" xr:uid="{15CFFFD1-A907-487C-A2F2-086BE5392008}"/>
    <cellStyle name="Normalny_Formats Polska version nr 1" xfId="491" xr:uid="{FE8B7422-5722-4417-8610-5348E44B2036}"/>
    <cellStyle name="Notas" xfId="3160" xr:uid="{434813C0-745B-4FB9-A214-DB8DF7CD2624}"/>
    <cellStyle name="Notas 2" xfId="5288" xr:uid="{B934AC0C-AA68-4F3D-9A7B-0B0B227AF950}"/>
    <cellStyle name="Notas 2 2" xfId="11839" xr:uid="{2D2FD133-3CD2-4457-8442-E689FDFDE859}"/>
    <cellStyle name="Notas 2 3" xfId="17444" xr:uid="{55E842B3-0094-489B-8BFF-66A049E18080}"/>
    <cellStyle name="Notas 2 4" xfId="22920" xr:uid="{19E2DE19-379E-4951-B318-4BCE770A1098}"/>
    <cellStyle name="Notas 3" xfId="9718" xr:uid="{B40FD337-F56D-4630-8AB9-B7025B1C443C}"/>
    <cellStyle name="Notas 4" xfId="15345" xr:uid="{A5AE8A82-A944-49B5-A47C-0FD001A39A16}"/>
    <cellStyle name="Notas 5" xfId="20825" xr:uid="{ABF43083-BC48-438C-8CC2-2E38A252AE8C}"/>
    <cellStyle name="Note 2" xfId="493" xr:uid="{3315EB8D-771D-4D5D-BAE7-5FF79F748C13}"/>
    <cellStyle name="Note 2 2" xfId="494" xr:uid="{41A36D86-7301-48F5-AE1B-DF910271D34C}"/>
    <cellStyle name="Note 2 2 2" xfId="7322" xr:uid="{C70A34C4-B442-464B-BEC4-4B5F3E127B37}"/>
    <cellStyle name="Note 2 2 3" xfId="11913" xr:uid="{8E44AAAD-1826-4530-ABE9-9E21FBF3E1BB}"/>
    <cellStyle name="Note 2 2 4" xfId="7753" xr:uid="{6E10EBBB-9816-4379-8102-B030D618E887}"/>
    <cellStyle name="Note 2 3" xfId="3161" xr:uid="{E1D3418F-A644-4A12-AEE9-F41B54507A5D}"/>
    <cellStyle name="Note 2 3 2" xfId="9719" xr:uid="{EC52E110-EDA0-4251-ABE6-40A7392B72EC}"/>
    <cellStyle name="Note 2 3 3" xfId="15346" xr:uid="{B64FD20D-6C8F-4CCD-B4BA-0FA80CB38114}"/>
    <cellStyle name="Note 2 3 4" xfId="20826" xr:uid="{AF54BDB9-B871-423A-8E4A-BD5D97173C5E}"/>
    <cellStyle name="Note 2 4" xfId="5289" xr:uid="{D5E34151-6249-48DE-ADBD-F43A4F1B3942}"/>
    <cellStyle name="Note 2 4 2" xfId="11840" xr:uid="{652647B9-9AFD-4CD0-BCCB-F0184C1D9BF2}"/>
    <cellStyle name="Note 2 4 3" xfId="17445" xr:uid="{3016085D-461E-4C80-8F52-0B1CC8B61047}"/>
    <cellStyle name="Note 2 4 4" xfId="22921" xr:uid="{F2639D49-6E38-430A-984C-2F43BB152F65}"/>
    <cellStyle name="Note 2 5" xfId="5397" xr:uid="{3B61CDD3-3F9A-4894-8C65-403659F125E6}"/>
    <cellStyle name="Note 2 5 2" xfId="11911" xr:uid="{625D4170-E851-414A-9BAA-200E5EE6CFBF}"/>
    <cellStyle name="Note 2 5 3" xfId="17500" xr:uid="{171019FA-441E-430B-BDE9-F59D06338E75}"/>
    <cellStyle name="Note 2 5 4" xfId="22942" xr:uid="{35F2D163-0545-4763-ADE1-FE8E9E2914AE}"/>
    <cellStyle name="Note 2 6" xfId="5443" xr:uid="{2A714388-B5D8-4771-8A1A-7C9C9D663555}"/>
    <cellStyle name="Note 2 6 2" xfId="11940" xr:uid="{70AD8E05-3B51-4FD1-B557-50B6BEF95B70}"/>
    <cellStyle name="Note 2 6 3" xfId="17514" xr:uid="{2E517C9E-82E1-4DA8-B4DF-6DBCF8812469}"/>
    <cellStyle name="Note 2 6 4" xfId="22955" xr:uid="{B7DCF0C0-3A35-4090-B4F2-B3B39943F477}"/>
    <cellStyle name="Note 2 7" xfId="7321" xr:uid="{D574BC62-BAD8-4A45-A522-FF5D28E67CB9}"/>
    <cellStyle name="Note 2 8" xfId="7324" xr:uid="{17419041-CAD4-4311-940A-36EF3F1A9AAE}"/>
    <cellStyle name="Note 2 9" xfId="13557" xr:uid="{CE2571A9-394A-45E2-9FED-71FB4FB85664}"/>
    <cellStyle name="Note 3" xfId="3162" xr:uid="{D8EC7B28-A9B1-4AB1-9313-32AE96038D32}"/>
    <cellStyle name="Note 3 2" xfId="5290" xr:uid="{EE37B964-9D93-4A8B-99D8-D5A871A4B452}"/>
    <cellStyle name="Note 3 2 2" xfId="11841" xr:uid="{F6D6B22E-7B5C-4EE9-810D-358C71605D8B}"/>
    <cellStyle name="Note 3 2 3" xfId="17446" xr:uid="{E60C790B-7D3D-40CF-BAF7-7AA05C30C6D3}"/>
    <cellStyle name="Note 3 2 4" xfId="22922" xr:uid="{860DD637-6AB5-43C9-9932-432D07D72DFF}"/>
    <cellStyle name="Note 3 3" xfId="9720" xr:uid="{64508514-C561-4A66-B896-729A00A59194}"/>
    <cellStyle name="Note 3 4" xfId="15347" xr:uid="{34AAF6C8-0B2C-4C1D-9530-395DF5F1FC53}"/>
    <cellStyle name="Note 3 5" xfId="20827" xr:uid="{89A0ACA1-5723-4595-8251-852FDEAF09E1}"/>
    <cellStyle name="Note 4" xfId="492" xr:uid="{125BB2BB-66C6-42F6-95FE-ACF7E4C23ACD}"/>
    <cellStyle name="Note 5" xfId="7320" xr:uid="{B6F32C1F-A1B3-486E-9C36-30E926EDD847}"/>
    <cellStyle name="Note 6" xfId="7325" xr:uid="{14207223-62FE-4B0D-BA40-705BFCF779E7}"/>
    <cellStyle name="Note 7" xfId="13547" xr:uid="{33543F44-0742-4D92-B256-5D633D405CDD}"/>
    <cellStyle name="Nøytral" xfId="1110" xr:uid="{D61DAA02-7A70-458A-8E7D-AA4F08BBCF89}"/>
    <cellStyle name="OOO_Punkt" xfId="495" xr:uid="{1E53F1BE-9BE8-4B42-812E-3B8890177C52}"/>
    <cellStyle name="optionalExposure" xfId="56" xr:uid="{00000000-0005-0000-0000-000046000000}"/>
    <cellStyle name="optionalExposure 2" xfId="69" xr:uid="{00000000-0005-0000-0000-000047000000}"/>
    <cellStyle name="optionalExposure 2 2" xfId="759" xr:uid="{A4031EE1-E28C-4353-A7B9-659471F99C8C}"/>
    <cellStyle name="optionalExposure 2 3" xfId="7457" xr:uid="{8E1021C0-D30D-4D73-A908-51EF4ABDE38B}"/>
    <cellStyle name="optionalExposure 2 4" xfId="13534" xr:uid="{3D514395-6AD5-4524-A378-8120EE695D91}"/>
    <cellStyle name="optionalExposure 2 5" xfId="7336" xr:uid="{62A43500-910B-4A99-A994-874C38709953}"/>
    <cellStyle name="optionalExposure 3" xfId="142" xr:uid="{3B9152F6-20C8-447E-B959-BC9107473BB0}"/>
    <cellStyle name="optionalExposure 4" xfId="7091" xr:uid="{862A89DB-8B05-4255-8656-0983CD3E4EDF}"/>
    <cellStyle name="Otsikko" xfId="5398" xr:uid="{B1CCCFE2-E6F8-4156-AA99-D4CE21D386D3}"/>
    <cellStyle name="Otsikko 1" xfId="5399" xr:uid="{DA6E6D4B-39EA-48BA-A452-6A7F4185AE64}"/>
    <cellStyle name="Otsikko 1 2" xfId="496" xr:uid="{3FFFE16F-63E5-46F7-BBC8-9A1DD343C879}"/>
    <cellStyle name="Otsikko 2" xfId="5400" xr:uid="{71B99073-BA21-4E4A-ABB9-06212D9F910B}"/>
    <cellStyle name="Otsikko 2 2" xfId="497" xr:uid="{2A949FFD-A081-4D0A-A389-CE77F68C19A2}"/>
    <cellStyle name="Otsikko 3" xfId="5401" xr:uid="{66F130F6-F61C-4C1C-B18C-5B28DC9D4A82}"/>
    <cellStyle name="Otsikko 3 2" xfId="498" xr:uid="{00765A25-EBEF-439A-9BFD-D69AB28E44E8}"/>
    <cellStyle name="Otsikko 4" xfId="5402" xr:uid="{C163D6BC-B684-41E1-8A79-A18C515F7CD4}"/>
    <cellStyle name="Otsikko 4 2" xfId="499" xr:uid="{72F4FCDA-0C01-4542-8452-AB139E0AE4F2}"/>
    <cellStyle name="Otsikko 5" xfId="500" xr:uid="{743B5EC3-3CE8-4C86-BF35-9DDF21781EF4}"/>
    <cellStyle name="Output 2" xfId="502" xr:uid="{C0302CCF-EA4E-4841-9F68-3CAC66831AC3}"/>
    <cellStyle name="Output 2 2" xfId="1111" xr:uid="{75AEDD25-AFCE-42B2-80D3-D60ED3E869B0}"/>
    <cellStyle name="Output 2 3" xfId="5403" xr:uid="{7886C510-6C3F-4C84-AF0D-D156EBDC74AE}"/>
    <cellStyle name="Output 2 3 2" xfId="11914" xr:uid="{CF6E0A54-074E-414F-9D1A-0106E4D67EE8}"/>
    <cellStyle name="Output 2 3 3" xfId="17501" xr:uid="{1593DC2A-8A75-478D-9362-A2341F244DD8}"/>
    <cellStyle name="Output 2 3 4" xfId="22943" xr:uid="{BC3A40EA-527A-43F8-8051-14391A7A3B8A}"/>
    <cellStyle name="Output 2 4" xfId="5445" xr:uid="{44743FEF-557D-4B86-AE6C-1A77FC89EDD6}"/>
    <cellStyle name="Output 2 4 2" xfId="11941" xr:uid="{3F01EFFB-009D-47E8-A42F-174337AD1CF5}"/>
    <cellStyle name="Output 2 4 3" xfId="17515" xr:uid="{33C4A8B9-C2A6-4EDB-BD49-30001AAE47B7}"/>
    <cellStyle name="Output 2 4 4" xfId="22956" xr:uid="{5358B4E8-55F0-4DE7-813B-639CF4AFEC3C}"/>
    <cellStyle name="Output 2 5" xfId="7323" xr:uid="{88DACACB-8867-4E32-A19D-E36B32140798}"/>
    <cellStyle name="Output 2 6" xfId="7092" xr:uid="{260D6D48-95ED-4F5A-B448-9FAA5ED7BCBE}"/>
    <cellStyle name="Output 3" xfId="3163" xr:uid="{BAA3AEEA-E1A8-4CDC-AF90-097DF2C1970E}"/>
    <cellStyle name="Output 3 2" xfId="4355" xr:uid="{6237BC17-6DD3-485C-9F64-FAB9163C8EC3}"/>
    <cellStyle name="Output 3 2 2" xfId="10911" xr:uid="{D434A844-94E3-41FA-8FB8-19618615F958}"/>
    <cellStyle name="Output 3 2 3" xfId="16525" xr:uid="{300C8BE2-D154-4B8D-8D56-6771C2688C26}"/>
    <cellStyle name="Output 3 2 4" xfId="22002" xr:uid="{7E73956E-42EE-464C-B309-26CAC2B064E0}"/>
    <cellStyle name="Output 3 3" xfId="7045" xr:uid="{B0EDD8F0-80F5-4F3B-AB56-953E7409481F}"/>
    <cellStyle name="Output 3 3 2" xfId="13528" xr:uid="{C62138AA-CA38-479C-9EED-5B251E11314C}"/>
    <cellStyle name="Output 3 3 3" xfId="19094" xr:uid="{57DF7628-B706-493F-9D9D-5FA5A1F5535B}"/>
    <cellStyle name="Output 3 3 4" xfId="24535" xr:uid="{761DD7FA-0651-4DC4-AF52-10E703A3A918}"/>
    <cellStyle name="Output 3 4" xfId="9721" xr:uid="{41C4DE9F-528C-45A3-B4DC-4B242AEE4292}"/>
    <cellStyle name="Output 3 5" xfId="15348" xr:uid="{AA6BB581-BA7C-4956-ABAA-242A61D67E63}"/>
    <cellStyle name="Output 3 6" xfId="20828" xr:uid="{FD2E7C5F-53EB-44DB-8140-8E37D3FC302B}"/>
    <cellStyle name="Output 4" xfId="501" xr:uid="{CAD58BE6-BED7-4F44-96A3-E15040B06C8F}"/>
    <cellStyle name="Output 5" xfId="11912" xr:uid="{B77E1842-1C27-4A1C-9114-0DAB81213841}"/>
    <cellStyle name="Output 6" xfId="7754" xr:uid="{00F24FA1-2D69-47FA-866B-7D06BBF9AC30}"/>
    <cellStyle name="Overskrift 1" xfId="1112" xr:uid="{BEEF88D8-CD65-4C4D-B311-F933EAFBD94E}"/>
    <cellStyle name="Overskrift 2" xfId="1113" xr:uid="{0F562A52-75FC-407C-9705-D1920B3EC9D2}"/>
    <cellStyle name="Overskrift 3" xfId="1114" xr:uid="{4823C97E-3C32-4D60-A64E-661EC39804DC}"/>
    <cellStyle name="Overskrift 4" xfId="1115" xr:uid="{C2AAB880-9FF7-4B3E-AB73-28527AC12290}"/>
    <cellStyle name="Percent" xfId="68" builtinId="5"/>
    <cellStyle name="Percent (2)" xfId="503" xr:uid="{E441C0DD-5EF3-4EBF-ABA3-07F7628611C9}"/>
    <cellStyle name="Percent 10" xfId="5297" xr:uid="{FD4199FB-2A2D-45D3-B4CE-C92DAA47620E}"/>
    <cellStyle name="Percent 10 2" xfId="28" xr:uid="{00000000-0005-0000-0000-000049000000}"/>
    <cellStyle name="Percent 10 3" xfId="59" xr:uid="{00000000-0005-0000-0000-00004A000000}"/>
    <cellStyle name="Percent 11" xfId="102" xr:uid="{A7A32751-84B7-47CF-B3D0-775F3C4722C7}"/>
    <cellStyle name="Percent 11 2" xfId="5305" xr:uid="{E18090A3-5E96-48A0-A688-AB9F2E18417F}"/>
    <cellStyle name="Percent 12" xfId="5427" xr:uid="{03238171-4D79-4602-ACB8-1C7CEABBCE19}"/>
    <cellStyle name="Percent 13" xfId="47" xr:uid="{00000000-0005-0000-0000-00004B000000}"/>
    <cellStyle name="Percent 13 2" xfId="5434" xr:uid="{8D74EC9F-F1FF-4E22-8B69-FB198F60164A}"/>
    <cellStyle name="Percent 14" xfId="5451" xr:uid="{A7226DE0-4030-4493-8FDB-A8C04F31D3AD}"/>
    <cellStyle name="Percent 15" xfId="5444" xr:uid="{6AF70C26-09ED-44BA-98CB-B7819FBB559A}"/>
    <cellStyle name="Percent 16" xfId="5390" xr:uid="{8BBBBAF9-5089-4387-A6C1-E18758759991}"/>
    <cellStyle name="Percent 17" xfId="5453" xr:uid="{35CB9312-30F0-46FF-8813-BE5A617BD450}"/>
    <cellStyle name="Percent 18" xfId="5428" xr:uid="{55DB01CC-2570-4877-970F-A81664F344B2}"/>
    <cellStyle name="Percent 19" xfId="5452" xr:uid="{B8EEAADF-7DE1-46F7-9725-E7EEC339BC43}"/>
    <cellStyle name="Percent 2" xfId="3" xr:uid="{00000000-0005-0000-0000-00004C000000}"/>
    <cellStyle name="Percent 2 2" xfId="89" xr:uid="{3C5729AA-2AAE-441C-8A11-BE81094CA190}"/>
    <cellStyle name="Percent 2 2 6" xfId="35" xr:uid="{00000000-0005-0000-0000-00004D000000}"/>
    <cellStyle name="Percent 2 2 7" xfId="9" xr:uid="{00000000-0005-0000-0000-00004E000000}"/>
    <cellStyle name="Percent 2 3" xfId="39" xr:uid="{00000000-0005-0000-0000-00004F000000}"/>
    <cellStyle name="Percent 2 3 2" xfId="74" xr:uid="{00000000-0005-0000-0000-000050000000}"/>
    <cellStyle name="Percent 2 3 3" xfId="1116" xr:uid="{D15900CA-2191-44FE-A778-C11236D2458C}"/>
    <cellStyle name="Percent 2 4" xfId="97" xr:uid="{315EACB3-F6C7-4060-A853-DAE42F044501}"/>
    <cellStyle name="Percent 20" xfId="5455" xr:uid="{E9F68838-A5C4-45E9-85EC-EE84779B9AB3}"/>
    <cellStyle name="Percent 21" xfId="5456" xr:uid="{723AFF08-4E48-41E0-9DB6-5CF75277B0D5}"/>
    <cellStyle name="Percent 22" xfId="5449" xr:uid="{84603E52-A011-4553-8E61-BEEA877C6F58}"/>
    <cellStyle name="Percent 3" xfId="94" xr:uid="{0EEC73A8-6978-4C07-9F5D-9E64C440F739}"/>
    <cellStyle name="Percent 3 11" xfId="66" xr:uid="{00000000-0005-0000-0000-000051000000}"/>
    <cellStyle name="Percent 3 2" xfId="1117" xr:uid="{FF6F9283-5586-4BE1-85ED-F6D8CFA6CBD6}"/>
    <cellStyle name="Percent 3 3" xfId="144" xr:uid="{EADD5669-CB7E-48EC-A592-0CE92E0129DE}"/>
    <cellStyle name="Percent 4" xfId="146" xr:uid="{B12ECFEF-13A8-4F21-BBF6-38ED4657B71F}"/>
    <cellStyle name="Percent 4 2" xfId="1118" xr:uid="{3380777C-C75C-4A6D-9BB3-C025351DE236}"/>
    <cellStyle name="Percent 4 2 2" xfId="1119" xr:uid="{6BE4FC29-E484-4BE4-8FDD-5D7F6E34BA3F}"/>
    <cellStyle name="Percent 4 2 2 2" xfId="1120" xr:uid="{C95083FE-E74B-4534-87AA-80679B5FE058}"/>
    <cellStyle name="Percent 4 2 3" xfId="1121" xr:uid="{ADA46B1C-3FD5-4DFF-8A49-46A5A95272F1}"/>
    <cellStyle name="Percent 4 3" xfId="1122" xr:uid="{FE2E4040-5669-4009-95B7-397CBE3C461F}"/>
    <cellStyle name="Percent 4 3 2" xfId="1123" xr:uid="{C738DEB1-0890-443A-AFD0-FCC0A9A81778}"/>
    <cellStyle name="Percent 4 3 2 2" xfId="1124" xr:uid="{F6E365D3-7DD2-48C6-9FE1-F2C94B7D90D0}"/>
    <cellStyle name="Percent 4 3 3" xfId="1125" xr:uid="{6D58677B-07A4-4E19-9318-9798C0EADDB0}"/>
    <cellStyle name="Percent 4 4" xfId="1126" xr:uid="{5C7AF5AC-4508-4A51-9FCE-5BA32037A6EF}"/>
    <cellStyle name="Percent 4 4 2" xfId="1127" xr:uid="{F969FBA2-E276-4F3A-9286-046B0100925B}"/>
    <cellStyle name="Percent 4 5" xfId="1128" xr:uid="{265AEEC9-6D5B-489A-BFA3-74C047F5F567}"/>
    <cellStyle name="Percent 4 6" xfId="5420" xr:uid="{917E50B7-0D6E-4BE6-8CE4-6B34F7C4788B}"/>
    <cellStyle name="Percent 5" xfId="91" xr:uid="{29D1F0A5-9F47-4A78-BD4B-155D1717DCD8}"/>
    <cellStyle name="Percent 5 2" xfId="1129" xr:uid="{DE714A80-0EC3-4E9F-BF7D-9F5CED3B28A1}"/>
    <cellStyle name="Percent 5 3" xfId="147" xr:uid="{6B2004B1-337F-422B-924B-FE051FB94BA8}"/>
    <cellStyle name="Percent 6" xfId="148" xr:uid="{954890C6-8490-49BA-804E-7A99B72B929B}"/>
    <cellStyle name="Percent 6 2" xfId="1130" xr:uid="{A89BF5D1-F6C4-4B42-99CE-AD0DB6E2FDA2}"/>
    <cellStyle name="Percent 7" xfId="149" xr:uid="{2E076520-296F-4EA7-8307-E8520A662CE6}"/>
    <cellStyle name="Percent 7 2" xfId="1131" xr:uid="{0FAF3CE0-05D1-43C1-BA55-423D46F5D235}"/>
    <cellStyle name="Percent 7 2 2" xfId="22" xr:uid="{00000000-0005-0000-0000-000052000000}"/>
    <cellStyle name="Percent 7 3 2" xfId="24" xr:uid="{00000000-0005-0000-0000-000053000000}"/>
    <cellStyle name="Percent 8" xfId="150" xr:uid="{4F003FEF-0CA7-423D-8CDA-23A3F51839D6}"/>
    <cellStyle name="Percent 8 2" xfId="151" xr:uid="{8F5E06F0-5478-43F5-B7B4-C2A1B98FC7C5}"/>
    <cellStyle name="Percent 8 2 4 3" xfId="6" xr:uid="{00000000-0005-0000-0000-000054000000}"/>
    <cellStyle name="Percent 8 3" xfId="1132" xr:uid="{2EA3B18F-6A7D-40E1-A596-D0ED7C3F2F69}"/>
    <cellStyle name="Percent 9" xfId="152" xr:uid="{1C43924B-FE8A-4599-A73E-E90737ECC6BB}"/>
    <cellStyle name="Percent 9 2 3" xfId="18" xr:uid="{00000000-0005-0000-0000-000055000000}"/>
    <cellStyle name="Pilkku 2" xfId="504" xr:uid="{369B4C0B-9E17-43CE-8B73-885A24B72C02}"/>
    <cellStyle name="Pilkku 2 2" xfId="505" xr:uid="{0EB1170A-BDC9-4231-AF27-BA7CA65385E8}"/>
    <cellStyle name="Pilkku 2 3" xfId="506" xr:uid="{3D0A5CA9-769D-4132-AD5F-32A435B75537}"/>
    <cellStyle name="Pilkku 3" xfId="507" xr:uid="{90C6CE79-1639-45B8-AC1D-6F1A2A35ACAF}"/>
    <cellStyle name="Procent" xfId="93" xr:uid="{071151F7-B41C-4DDD-9C75-6764AB811F69}"/>
    <cellStyle name="Procent 2" xfId="508" xr:uid="{61A1E948-6965-4BC8-9122-C3BFF022934C}"/>
    <cellStyle name="Procent 3" xfId="509" xr:uid="{6D2F6743-CBE8-4D76-A9AF-D54E3F932CC2}"/>
    <cellStyle name="Procent 3 2" xfId="1133" xr:uid="{19FB3177-39A7-4444-A12F-2F14E512280F}"/>
    <cellStyle name="Procent 4" xfId="510" xr:uid="{25BF05D6-F6E7-4C18-A010-6702C2FA1F34}"/>
    <cellStyle name="Procent 4 2" xfId="1134" xr:uid="{2D3F43E7-B0A7-453A-B82A-8ABA6CA49206}"/>
    <cellStyle name="Procent 4 2 2" xfId="1135" xr:uid="{8552ED07-ED2C-48F4-9CC0-234E2B39F2BE}"/>
    <cellStyle name="Procent 4 2 2 2" xfId="1136" xr:uid="{39527B78-8193-4B62-84D1-E88F7DAA0E13}"/>
    <cellStyle name="Procent 4 2 3" xfId="1137" xr:uid="{0A506520-CFE9-4AD1-ABFF-D188D243CC83}"/>
    <cellStyle name="Procent 4 3" xfId="1138" xr:uid="{04BC5A7B-EBB1-4A9F-88E4-0A293357A89A}"/>
    <cellStyle name="Procent 4 3 2" xfId="1139" xr:uid="{09CA5099-D3F6-4CF4-8EB8-CDF825BC0317}"/>
    <cellStyle name="Procent 4 3 2 2" xfId="1140" xr:uid="{F9DB308C-00B9-4C67-8213-AC467CF279BC}"/>
    <cellStyle name="Procent 4 3 3" xfId="1141" xr:uid="{E5F53D84-6CFD-414F-8A5D-7AAFEDF8BF57}"/>
    <cellStyle name="Procent 4 4" xfId="1142" xr:uid="{D856FDCB-0F61-45DA-AD55-3BED02428FB2}"/>
    <cellStyle name="Procent 4 4 2" xfId="1143" xr:uid="{A1110CD2-53AC-47DA-B9A9-FA0CCEDFD4A1}"/>
    <cellStyle name="Procent 4 5" xfId="1144" xr:uid="{2AD77354-4C1A-47CD-9E08-90F7FC4B5864}"/>
    <cellStyle name="Prosent 2" xfId="5406" xr:uid="{257B3D11-3DCF-447E-8CBE-8C44DD4E851C}"/>
    <cellStyle name="Prozent +line" xfId="511" xr:uid="{893AB63C-D0B9-4754-A4F1-5E3D382F1C94}"/>
    <cellStyle name="Reference" xfId="512" xr:uid="{E1567A00-B914-44E9-A30F-85FF236FD927}"/>
    <cellStyle name="Reference [00]" xfId="513" xr:uid="{A9102274-2DF2-4B18-B836-18725227185A}"/>
    <cellStyle name="Reference%" xfId="514" xr:uid="{E0EFA5D6-C6AD-4952-ABA7-C6517CD4DF16}"/>
    <cellStyle name="Reference_AB_9697" xfId="515" xr:uid="{7E0B84E9-A503-4371-889A-08671B6C39E6}"/>
    <cellStyle name="Referenz" xfId="516" xr:uid="{33FF8E22-05E0-4D53-A575-DCE4A6BAA6D0}"/>
    <cellStyle name="Rubrik 1 2" xfId="517" xr:uid="{4E8DE963-7713-4B96-9CA3-0018E0EAF98A}"/>
    <cellStyle name="Rubrik 2 2" xfId="518" xr:uid="{6BE466EC-6462-471F-AFF6-F82DCB558B01}"/>
    <cellStyle name="Rubrik 3 2" xfId="519" xr:uid="{E91F81E1-4A64-4D0C-8D04-CBAC72E50BD7}"/>
    <cellStyle name="Rubrik 4 2" xfId="520" xr:uid="{3680A17C-CDE5-44CF-915E-5B4372308B7B}"/>
    <cellStyle name="Rubrik 5" xfId="521" xr:uid="{EBA041D8-F96C-4D63-982B-28F4DCFA3971}"/>
    <cellStyle name="Salida" xfId="3164" xr:uid="{FA8C1229-E55E-4FBF-B131-1D7BC9241455}"/>
    <cellStyle name="Salida 2" xfId="4356" xr:uid="{5A3EBCB4-639B-4B2D-876F-FC6DC26D758E}"/>
    <cellStyle name="Salida 2 2" xfId="10912" xr:uid="{A41F5F86-F724-4B32-9463-5639B11DC1A1}"/>
    <cellStyle name="Salida 2 3" xfId="16526" xr:uid="{0EDF2E76-040D-43A4-B07B-A6CC5A2E1B62}"/>
    <cellStyle name="Salida 2 4" xfId="22003" xr:uid="{D3C85939-BFEC-478C-B66B-6CAC0107F692}"/>
    <cellStyle name="Salida 3" xfId="7046" xr:uid="{CA31B7EE-40FA-445A-A46E-F2A59B69287F}"/>
    <cellStyle name="Salida 3 2" xfId="13529" xr:uid="{784A1DAD-4C75-4CD3-93F0-B22AAFF35D96}"/>
    <cellStyle name="Salida 3 3" xfId="19095" xr:uid="{D8A4BD1E-4018-494D-A9F9-0DA7F9377B6D}"/>
    <cellStyle name="Salida 3 4" xfId="24536" xr:uid="{D9ED9507-21D7-415B-BA9B-38B458C5A62B}"/>
    <cellStyle name="Salida 4" xfId="9722" xr:uid="{1C950514-A5A8-4C46-ACD5-C422A9B258DC}"/>
    <cellStyle name="Salida 5" xfId="15349" xr:uid="{14E157D8-3A21-44D4-A162-6C3C8CC8F2CB}"/>
    <cellStyle name="Salida 6" xfId="20829" xr:uid="{0F2034AA-ADCE-4FE4-A088-8DD51D41D6FB}"/>
    <cellStyle name="Sammenkædet celle" xfId="1145" xr:uid="{E2032DB8-135F-49B9-9E82-42A09E6FD970}"/>
    <cellStyle name="SAPBEXaggData" xfId="522" xr:uid="{A7DC929A-F376-4247-8C15-38B30C0954F9}"/>
    <cellStyle name="SAPBEXaggData 2" xfId="523" xr:uid="{D7A297AE-9F1C-4155-9FD7-33A316F3B133}"/>
    <cellStyle name="SAPBEXaggData 2 2" xfId="1147" xr:uid="{31ADA15F-4356-4315-9107-4753308BED27}"/>
    <cellStyle name="SAPBEXaggData 2 2 2" xfId="7767" xr:uid="{90998C92-8A11-4086-A747-F3E0409D08DB}"/>
    <cellStyle name="SAPBEXaggData 2 2 3" xfId="7502" xr:uid="{42922821-40DF-4588-B094-7B907CB2DDF0}"/>
    <cellStyle name="SAPBEXaggData 2 2 4" xfId="11948" xr:uid="{12BA4C8A-899E-4404-A0A8-0B04C04890CA}"/>
    <cellStyle name="SAPBEXaggData 2 3" xfId="4589" xr:uid="{AC02C6B8-0557-4FC0-ADD3-76081B8C7C66}"/>
    <cellStyle name="SAPBEXaggData 2 3 2" xfId="11140" xr:uid="{334DF960-C7E3-4BAA-8591-DB112E5AFC81}"/>
    <cellStyle name="SAPBEXaggData 2 3 3" xfId="16745" xr:uid="{248E7EE1-D4D4-4255-B305-BA5620A95DA2}"/>
    <cellStyle name="SAPBEXaggData 2 3 4" xfId="22221" xr:uid="{01FDA64B-ED38-42C3-B9E0-473F728ADE1E}"/>
    <cellStyle name="SAPBEXaggData 2 4" xfId="5513" xr:uid="{BCFF1D71-7DF3-43E7-A92D-0062518F113A}"/>
    <cellStyle name="SAPBEXaggData 2 4 2" xfId="11996" xr:uid="{57D18079-D555-4110-9B5C-937256686F70}"/>
    <cellStyle name="SAPBEXaggData 2 4 3" xfId="17562" xr:uid="{AD462BED-EADC-4631-AEB6-078414D3A352}"/>
    <cellStyle name="SAPBEXaggData 2 4 4" xfId="23003" xr:uid="{5D253CDE-080F-462D-8045-C0CCA915BED1}"/>
    <cellStyle name="SAPBEXaggData 3" xfId="1148" xr:uid="{11AC212C-0AD8-4FFE-A773-A0B86D511BC9}"/>
    <cellStyle name="SAPBEXaggData 3 2" xfId="4590" xr:uid="{62E4AF96-38C1-44D9-847E-BCD27E038845}"/>
    <cellStyle name="SAPBEXaggData 3 2 2" xfId="11141" xr:uid="{6769BD26-99A8-4D8F-81FE-9A107B8C9067}"/>
    <cellStyle name="SAPBEXaggData 3 2 3" xfId="16746" xr:uid="{0D6AB4C9-83A5-46D3-A666-9ABA90CE3FF2}"/>
    <cellStyle name="SAPBEXaggData 3 2 4" xfId="22222" xr:uid="{511EBC31-18D9-4D0A-B330-588EFB7A2E97}"/>
    <cellStyle name="SAPBEXaggData 3 3" xfId="5514" xr:uid="{0F3345BD-C122-4A10-A966-43A8B8542B6C}"/>
    <cellStyle name="SAPBEXaggData 3 3 2" xfId="11997" xr:uid="{8871767D-8923-48ED-9268-838907FA1840}"/>
    <cellStyle name="SAPBEXaggData 3 3 3" xfId="17563" xr:uid="{049CD954-CE57-41A8-83A3-8A334231C5A5}"/>
    <cellStyle name="SAPBEXaggData 3 3 4" xfId="23004" xr:uid="{C58D5E66-B063-4DF3-9048-B6487D839CCC}"/>
    <cellStyle name="SAPBEXaggData 3 4" xfId="7768" xr:uid="{231663DD-B53D-4A89-A39B-2674CE5B46A1}"/>
    <cellStyle name="SAPBEXaggData 3 5" xfId="7501" xr:uid="{08D219CE-3DDB-49E0-B447-D45C3DEF375B}"/>
    <cellStyle name="SAPBEXaggData 3 6" xfId="17484" xr:uid="{2505398B-3F90-45AF-8DDD-F2A855B63BB5}"/>
    <cellStyle name="SAPBEXaggData 4" xfId="1146" xr:uid="{8433AFC3-E5B0-4F2A-8AB7-241332B352CE}"/>
    <cellStyle name="SAPBEXaggData 4 2" xfId="7766" xr:uid="{7828FB20-8ED3-41F9-9BA2-7E0B5C6C3927}"/>
    <cellStyle name="SAPBEXaggData 4 3" xfId="7503" xr:uid="{79BB680E-90DC-488F-A343-DA90B2D7E0F7}"/>
    <cellStyle name="SAPBEXaggData 4 4" xfId="10922" xr:uid="{BC1028D7-B021-4A05-9717-D33AE8B7290A}"/>
    <cellStyle name="SAPBEXaggData 5" xfId="4588" xr:uid="{61DE6DC1-5FCC-442F-A239-52DAEB54788E}"/>
    <cellStyle name="SAPBEXaggData 5 2" xfId="11139" xr:uid="{40D369BF-009B-4D9C-9C0B-24E7CE02B15A}"/>
    <cellStyle name="SAPBEXaggData 5 3" xfId="16744" xr:uid="{9BB84618-FF16-4956-B369-1424A0FA79BA}"/>
    <cellStyle name="SAPBEXaggData 5 4" xfId="22220" xr:uid="{A04163DF-FE0B-4D29-A5F2-3E80990777CE}"/>
    <cellStyle name="SAPBEXaggData 6" xfId="5304" xr:uid="{2EA8F9A4-CC8F-4894-BB10-E87D8D16EB51}"/>
    <cellStyle name="SAPBEXaggData 6 2" xfId="11853" xr:uid="{1557FD15-FF03-4BAF-B5F2-6DCEB8998F37}"/>
    <cellStyle name="SAPBEXaggData 6 3" xfId="17457" xr:uid="{9482E473-889E-4C79-A8D8-822063AF6983}"/>
    <cellStyle name="SAPBEXaggData 6 4" xfId="22932" xr:uid="{0D9DFE77-9454-4CD5-B90C-41016F78CE66}"/>
    <cellStyle name="SAPBEXaggDataEmph" xfId="524" xr:uid="{ADB097F5-EA91-4535-A9F0-DD4A05CC560D}"/>
    <cellStyle name="SAPBEXaggDataEmph 2" xfId="525" xr:uid="{36BC2B3A-6345-4933-9418-E8B6B10EAF3E}"/>
    <cellStyle name="SAPBEXaggDataEmph 2 2" xfId="7747" xr:uid="{6A0C811F-FA2D-4DAE-A759-68EE792F3DE0}"/>
    <cellStyle name="SAPBEXaggDataEmph 2 3" xfId="7455" xr:uid="{86776A0C-4CC0-4027-8D67-9A1E14991168}"/>
    <cellStyle name="SAPBEXaggDataEmph 3" xfId="7749" xr:uid="{51E84290-24EF-488A-9BA5-33C8311BD44C}"/>
    <cellStyle name="SAPBEXaggDataEmph 4" xfId="11880" xr:uid="{9B510831-AF53-4C96-B599-C72877AC0F0B}"/>
    <cellStyle name="SAPBEXaggItem" xfId="526" xr:uid="{E5E23573-F564-42DD-869C-31B39A8EFEC5}"/>
    <cellStyle name="SAPBEXaggItem 2" xfId="527" xr:uid="{1028C36E-0F70-44B1-9F69-6542A605C9BB}"/>
    <cellStyle name="SAPBEXaggItem 2 2" xfId="7318" xr:uid="{1FF81E1B-550E-453F-A7D9-7C3C61210D86}"/>
    <cellStyle name="SAPBEXaggItem 2 3" xfId="13549" xr:uid="{50E049BA-CAAB-4861-980A-9E79B57A0DDB}"/>
    <cellStyle name="SAPBEXaggItem 3" xfId="7748" xr:uid="{586F58C8-614B-4714-B0A6-A1CA3B85C870}"/>
    <cellStyle name="SAPBEXaggItem 4" xfId="9675" xr:uid="{A6D9BD9F-5E80-4F11-BF1F-23E16EA6A640}"/>
    <cellStyle name="SAPBEXaggItemX" xfId="528" xr:uid="{5D485D9E-1B57-4918-9984-EB17D7557E28}"/>
    <cellStyle name="SAPBEXaggItemX 2" xfId="529" xr:uid="{F2749BC8-6219-41C9-AD30-C4277F2D09F3}"/>
    <cellStyle name="SAPBEXaggItemX 2 2" xfId="1150" xr:uid="{53390BDD-AE16-4CD0-A802-621192A1CFB9}"/>
    <cellStyle name="SAPBEXaggItemX 2 2 2" xfId="7770" xr:uid="{8A1C094B-D51A-4B0F-AEED-BDA48CC114A5}"/>
    <cellStyle name="SAPBEXaggItemX 2 2 3" xfId="7499" xr:uid="{F07CF5FA-068A-4036-8D97-ABC47F50CFF0}"/>
    <cellStyle name="SAPBEXaggItemX 2 2 4" xfId="11949" xr:uid="{E1DA2774-91E6-471C-A416-1D019C01F804}"/>
    <cellStyle name="SAPBEXaggItemX 2 3" xfId="4592" xr:uid="{6853DE7D-0034-4078-98F8-266B40E6D8EA}"/>
    <cellStyle name="SAPBEXaggItemX 2 3 2" xfId="11143" xr:uid="{DBF84998-DC4C-444A-917E-BF755D8762E8}"/>
    <cellStyle name="SAPBEXaggItemX 2 3 3" xfId="16748" xr:uid="{EC514862-C0CB-4B36-8355-14E208B355A5}"/>
    <cellStyle name="SAPBEXaggItemX 2 3 4" xfId="22224" xr:uid="{A93CC2CD-2FF1-46CE-BB25-54FC694164C5}"/>
    <cellStyle name="SAPBEXaggItemX 2 4" xfId="5515" xr:uid="{0E6781FD-0D31-44A1-9BC0-D0BD48D01A2E}"/>
    <cellStyle name="SAPBEXaggItemX 2 4 2" xfId="11998" xr:uid="{43F60E97-A325-4AC1-92E2-24F84B583EE1}"/>
    <cellStyle name="SAPBEXaggItemX 2 4 3" xfId="17564" xr:uid="{2E0AA3F2-B2B2-4E05-9048-55BF884AA233}"/>
    <cellStyle name="SAPBEXaggItemX 2 4 4" xfId="23005" xr:uid="{3EA57A24-1D27-42E6-82ED-DA10510CADBD}"/>
    <cellStyle name="SAPBEXaggItemX 3" xfId="1151" xr:uid="{290C536C-1B35-4D99-92EC-806103A64EA4}"/>
    <cellStyle name="SAPBEXaggItemX 3 2" xfId="4593" xr:uid="{D0932AAB-EBB7-473B-AAAC-63E73B99911B}"/>
    <cellStyle name="SAPBEXaggItemX 3 2 2" xfId="11144" xr:uid="{2492C859-C69E-4FC8-AE21-B0DA7BF1FF9F}"/>
    <cellStyle name="SAPBEXaggItemX 3 2 3" xfId="16749" xr:uid="{E6F65A40-5710-4F14-B275-AD2E8CE23074}"/>
    <cellStyle name="SAPBEXaggItemX 3 2 4" xfId="22225" xr:uid="{BD095F3A-1107-43BE-AAD7-F7E60F5DCCFA}"/>
    <cellStyle name="SAPBEXaggItemX 3 3" xfId="5516" xr:uid="{331C22C4-EB53-4E81-B258-80180E8E35E9}"/>
    <cellStyle name="SAPBEXaggItemX 3 3 2" xfId="11999" xr:uid="{1B072619-15D2-4EEE-8C0D-74131F0AEFD5}"/>
    <cellStyle name="SAPBEXaggItemX 3 3 3" xfId="17565" xr:uid="{58CF29C3-1666-4943-9F6F-02C9D244C29D}"/>
    <cellStyle name="SAPBEXaggItemX 3 3 4" xfId="23006" xr:uid="{A94D9A1A-4BA4-43E5-86FF-59C93093430B}"/>
    <cellStyle name="SAPBEXaggItemX 3 4" xfId="7771" xr:uid="{75F02B4F-3913-4A69-9B0C-344224992FFE}"/>
    <cellStyle name="SAPBEXaggItemX 3 5" xfId="7498" xr:uid="{E0749FD7-ADB5-49E7-B234-EAE71E75B13E}"/>
    <cellStyle name="SAPBEXaggItemX 3 6" xfId="10924" xr:uid="{DFC647DC-332A-4874-B545-176FB06D4C61}"/>
    <cellStyle name="SAPBEXaggItemX 4" xfId="1149" xr:uid="{34546D6E-5B32-4BB6-A353-1B24098AA661}"/>
    <cellStyle name="SAPBEXaggItemX 4 2" xfId="7769" xr:uid="{DF0F6C03-DB50-401B-B815-1E3580DBDDFC}"/>
    <cellStyle name="SAPBEXaggItemX 4 3" xfId="7500" xr:uid="{2C11CA29-68C0-41A9-9A87-2B793239D772}"/>
    <cellStyle name="SAPBEXaggItemX 4 4" xfId="10923" xr:uid="{2B3FC89F-1869-4ACB-9C64-21BAD8FEBE3D}"/>
    <cellStyle name="SAPBEXaggItemX 5" xfId="4591" xr:uid="{C6109AAF-5C98-4FD8-89FE-91FE3F91296B}"/>
    <cellStyle name="SAPBEXaggItemX 5 2" xfId="11142" xr:uid="{74D97BC3-5FE0-43AC-8F3E-27312DD11EE7}"/>
    <cellStyle name="SAPBEXaggItemX 5 3" xfId="16747" xr:uid="{1FECA6BB-6FB2-4DFC-9902-F48F764A3FA5}"/>
    <cellStyle name="SAPBEXaggItemX 5 4" xfId="22223" xr:uid="{7CDEF5F3-60CE-4E0B-B9F7-8024B1C23347}"/>
    <cellStyle name="SAPBEXaggItemX 6" xfId="5303" xr:uid="{509218EF-F708-4C61-BABE-BB273C91584B}"/>
    <cellStyle name="SAPBEXaggItemX 6 2" xfId="11852" xr:uid="{4158C3D0-145F-4E91-B6BC-DC3343169268}"/>
    <cellStyle name="SAPBEXaggItemX 6 3" xfId="17456" xr:uid="{09D57FBE-7768-4934-BD5C-080E42E5C2F2}"/>
    <cellStyle name="SAPBEXaggItemX 6 4" xfId="22931" xr:uid="{963D2993-5C0B-4AC6-BADA-C4A986BA2CEF}"/>
    <cellStyle name="SAPBEXbackground" xfId="530" xr:uid="{AA9D94F7-D063-43E4-AA6A-410DCCAD7B3E}"/>
    <cellStyle name="SAPBEXbackground 2" xfId="531" xr:uid="{63A2D230-EC9B-4795-A109-F1DEF2A5300C}"/>
    <cellStyle name="SAPBEXbackground 3" xfId="532" xr:uid="{010C2E7D-E0E5-4DE4-B702-5B2896CF6A02}"/>
    <cellStyle name="SAPBEXchaText" xfId="533" xr:uid="{B2C9BB84-07D2-40A5-8646-7FA239E1BC06}"/>
    <cellStyle name="SAPBEXchaText 10" xfId="1152" xr:uid="{6EA4ADB5-0CC6-4EAB-985E-3B606BF7F9D9}"/>
    <cellStyle name="SAPBEXchaText 10 10" xfId="7497" xr:uid="{1B81F31C-97FE-4B78-8F78-9F9D0D795B64}"/>
    <cellStyle name="SAPBEXchaText 10 11" xfId="17483" xr:uid="{95AA6EA8-8463-47E2-A73B-7B5E28C1FD5C}"/>
    <cellStyle name="SAPBEXchaText 10 2" xfId="1153" xr:uid="{215A344F-11CE-4218-BCEE-E785B545476C}"/>
    <cellStyle name="SAPBEXchaText 10 2 2" xfId="1154" xr:uid="{BA968EC1-F119-4EFB-BCE2-9B38F314020A}"/>
    <cellStyle name="SAPBEXchaText 10 2 2 2" xfId="3187" xr:uid="{2E317E07-4186-491C-A28A-A4B024CC0D13}"/>
    <cellStyle name="SAPBEXchaText 10 2 2 2 2" xfId="9743" xr:uid="{96760C18-5CE4-4006-95EE-55D570FDD3B7}"/>
    <cellStyle name="SAPBEXchaText 10 2 2 2 3" xfId="15357" xr:uid="{E821D4C8-0EB5-4760-B5D9-34AAD0A1179B}"/>
    <cellStyle name="SAPBEXchaText 10 2 2 2 4" xfId="20834" xr:uid="{96D12171-A4A4-4A94-8249-B56FAE163C70}"/>
    <cellStyle name="SAPBEXchaText 10 2 2 3" xfId="5519" xr:uid="{FEAE4137-5337-4B7C-AA3C-AF74BE9E0A44}"/>
    <cellStyle name="SAPBEXchaText 10 2 2 3 2" xfId="12002" xr:uid="{CD6D8778-43C6-489A-A149-77C489363C24}"/>
    <cellStyle name="SAPBEXchaText 10 2 2 3 3" xfId="17568" xr:uid="{F585F556-A766-494D-A789-DC2858484D83}"/>
    <cellStyle name="SAPBEXchaText 10 2 2 3 4" xfId="23009" xr:uid="{27448043-4FA6-4DBB-ACDE-54299379F54C}"/>
    <cellStyle name="SAPBEXchaText 10 2 2 4" xfId="7774" xr:uid="{444A7F65-1AD5-4B12-BC1D-E83F8EE26F51}"/>
    <cellStyle name="SAPBEXchaText 10 2 2 5" xfId="9672" xr:uid="{1C809658-CEBA-42E1-93E2-7FA28CCAEB9C}"/>
    <cellStyle name="SAPBEXchaText 10 2 2 6" xfId="7402" xr:uid="{484CAB3F-641C-4CFD-BA6C-8FD47AFD42C8}"/>
    <cellStyle name="SAPBEXchaText 10 2 3" xfId="1155" xr:uid="{9833E5BB-C38D-42C4-8E28-166A267B1C62}"/>
    <cellStyle name="SAPBEXchaText 10 2 3 2" xfId="3188" xr:uid="{D6223266-8042-4FAF-8D8A-0FA9D7CE8FB8}"/>
    <cellStyle name="SAPBEXchaText 10 2 3 2 2" xfId="9744" xr:uid="{9512CD74-891E-46CD-9951-43C637B491A7}"/>
    <cellStyle name="SAPBEXchaText 10 2 3 2 3" xfId="15358" xr:uid="{4862C2B8-6B93-41BA-8C46-2393E7A65CD9}"/>
    <cellStyle name="SAPBEXchaText 10 2 3 2 4" xfId="20835" xr:uid="{5D552A47-D218-44E4-954C-6122DE4EEB3C}"/>
    <cellStyle name="SAPBEXchaText 10 2 3 3" xfId="5520" xr:uid="{FA4AFC0C-1CBB-4080-A2B3-432429699402}"/>
    <cellStyle name="SAPBEXchaText 10 2 3 3 2" xfId="12003" xr:uid="{08CA5DAF-001C-4EBB-9154-C47023190502}"/>
    <cellStyle name="SAPBEXchaText 10 2 3 3 3" xfId="17569" xr:uid="{97A1D612-3B17-46A1-B7B8-805FC91FA808}"/>
    <cellStyle name="SAPBEXchaText 10 2 3 3 4" xfId="23010" xr:uid="{501120B0-EC7B-446B-9922-47E813471770}"/>
    <cellStyle name="SAPBEXchaText 10 2 3 4" xfId="7775" xr:uid="{F5E256AE-7D1F-4481-ACE4-96B64484337A}"/>
    <cellStyle name="SAPBEXchaText 10 2 3 5" xfId="9671" xr:uid="{D33BEA22-91FF-4D79-9FEA-62D25CCB78DD}"/>
    <cellStyle name="SAPBEXchaText 10 2 3 6" xfId="10926" xr:uid="{61C8DE55-91A8-4F3C-BA4D-9AA27BEB1F90}"/>
    <cellStyle name="SAPBEXchaText 10 2 4" xfId="3186" xr:uid="{8FBED1E0-DE7A-4757-8543-7918046CF32C}"/>
    <cellStyle name="SAPBEXchaText 10 2 4 2" xfId="9742" xr:uid="{CABFB7D1-0730-43CA-88C3-8C1BBB4A8801}"/>
    <cellStyle name="SAPBEXchaText 10 2 4 3" xfId="15356" xr:uid="{A6F3DC1B-6AA7-4B7B-9F0F-F35B23C65F1D}"/>
    <cellStyle name="SAPBEXchaText 10 2 4 4" xfId="20833" xr:uid="{32B1415D-F4E3-4859-B7DC-03A4DE40928E}"/>
    <cellStyle name="SAPBEXchaText 10 2 5" xfId="5518" xr:uid="{E14171A6-0982-481F-B34E-991C0BC1137F}"/>
    <cellStyle name="SAPBEXchaText 10 2 5 2" xfId="12001" xr:uid="{CBF5014E-5BC9-4D4B-A585-2EE0FE012C29}"/>
    <cellStyle name="SAPBEXchaText 10 2 5 3" xfId="17567" xr:uid="{F13E276D-5CDE-4F6D-8DE6-FEED9260435B}"/>
    <cellStyle name="SAPBEXchaText 10 2 5 4" xfId="23008" xr:uid="{7B3167F0-6728-4C84-A3F6-775F1F3CDB94}"/>
    <cellStyle name="SAPBEXchaText 10 2 6" xfId="7773" xr:uid="{070CCB51-B24F-42FD-8A29-B086131D3FAE}"/>
    <cellStyle name="SAPBEXchaText 10 2 7" xfId="7496" xr:uid="{8D9613EA-FCF2-4A80-8921-A904CB375A97}"/>
    <cellStyle name="SAPBEXchaText 10 2 8" xfId="10925" xr:uid="{37EB375D-0205-4B5E-99F4-B3197B00D82E}"/>
    <cellStyle name="SAPBEXchaText 10 3" xfId="1156" xr:uid="{6173E094-4EF9-4C52-A667-F8F3ED482CC1}"/>
    <cellStyle name="SAPBEXchaText 10 3 2" xfId="1157" xr:uid="{A1F8F7EF-0EA5-429E-873D-417AE58B6002}"/>
    <cellStyle name="SAPBEXchaText 10 3 2 2" xfId="3190" xr:uid="{51A57CFB-C321-4F11-AD07-23F9EB6EFB9D}"/>
    <cellStyle name="SAPBEXchaText 10 3 2 2 2" xfId="9746" xr:uid="{0C09EC8F-873D-49DA-A2B8-DA79D781C55F}"/>
    <cellStyle name="SAPBEXchaText 10 3 2 2 3" xfId="15360" xr:uid="{DB509142-3B6C-4CC5-B455-3B4F8D25E7C8}"/>
    <cellStyle name="SAPBEXchaText 10 3 2 2 4" xfId="20837" xr:uid="{E5B08185-9514-4FA0-A7EE-EDCD8AF320D8}"/>
    <cellStyle name="SAPBEXchaText 10 3 2 3" xfId="5522" xr:uid="{98BAD426-4C5B-4DC5-B859-EBBD902D2847}"/>
    <cellStyle name="SAPBEXchaText 10 3 2 3 2" xfId="12005" xr:uid="{B9E86917-0A81-4AA5-99EB-7EC3C270694E}"/>
    <cellStyle name="SAPBEXchaText 10 3 2 3 3" xfId="17571" xr:uid="{51D2EC1B-1ACE-497B-8CCA-7897C7547CB6}"/>
    <cellStyle name="SAPBEXchaText 10 3 2 3 4" xfId="23012" xr:uid="{D5F6A58E-2DBD-4119-AC2A-BE3992A9F759}"/>
    <cellStyle name="SAPBEXchaText 10 3 2 4" xfId="7777" xr:uid="{1D2E9E94-E718-4FF0-9F33-981E3A7795A1}"/>
    <cellStyle name="SAPBEXchaText 10 3 2 5" xfId="9669" xr:uid="{629E80B1-3C57-4020-9A75-FA5CF8C74F60}"/>
    <cellStyle name="SAPBEXchaText 10 3 2 6" xfId="11952" xr:uid="{42CECF42-0333-41A9-852C-892E5CAFEA50}"/>
    <cellStyle name="SAPBEXchaText 10 3 3" xfId="1158" xr:uid="{90407271-0487-45A6-BC39-3F66A562113B}"/>
    <cellStyle name="SAPBEXchaText 10 3 3 2" xfId="3191" xr:uid="{5F5F3B16-D09F-4C4A-91C3-3002035D5FBC}"/>
    <cellStyle name="SAPBEXchaText 10 3 3 2 2" xfId="9747" xr:uid="{AF428F2B-3AEB-4354-8D5E-26EF33F48D11}"/>
    <cellStyle name="SAPBEXchaText 10 3 3 2 3" xfId="15361" xr:uid="{DDA5D3B8-3BC8-464B-B719-E4897502769C}"/>
    <cellStyle name="SAPBEXchaText 10 3 3 2 4" xfId="20838" xr:uid="{39389A5F-BE13-4EE9-BCB2-2D4703B0A2D1}"/>
    <cellStyle name="SAPBEXchaText 10 3 3 3" xfId="5523" xr:uid="{6B13E6A0-1D9C-490E-BF7F-0FFBD2802AF4}"/>
    <cellStyle name="SAPBEXchaText 10 3 3 3 2" xfId="12006" xr:uid="{12FDB4B1-27B5-4699-A6AA-0875CCF66CE9}"/>
    <cellStyle name="SAPBEXchaText 10 3 3 3 3" xfId="17572" xr:uid="{FCA66F70-4B40-4505-9F16-2130A5E0A722}"/>
    <cellStyle name="SAPBEXchaText 10 3 3 3 4" xfId="23013" xr:uid="{F8CB7F02-25F0-4CC0-BE56-6CA1A5AD2112}"/>
    <cellStyle name="SAPBEXchaText 10 3 3 4" xfId="7778" xr:uid="{89FF5874-8B37-4458-937D-4DA233303836}"/>
    <cellStyle name="SAPBEXchaText 10 3 3 5" xfId="9668" xr:uid="{64C63D15-AD52-4A52-84E4-8194CB8D8580}"/>
    <cellStyle name="SAPBEXchaText 10 3 3 6" xfId="7403" xr:uid="{2C0F448C-C077-4F04-947A-EBDE4FD4CA04}"/>
    <cellStyle name="SAPBEXchaText 10 3 4" xfId="3189" xr:uid="{A7EE85FE-10E0-441F-B1BC-B062829AF2E6}"/>
    <cellStyle name="SAPBEXchaText 10 3 4 2" xfId="9745" xr:uid="{59F0210D-16AE-4996-94CF-3DA56D4980F0}"/>
    <cellStyle name="SAPBEXchaText 10 3 4 3" xfId="15359" xr:uid="{4711DC61-BB35-4E4C-B1AA-58F304340C69}"/>
    <cellStyle name="SAPBEXchaText 10 3 4 4" xfId="20836" xr:uid="{BB4233C8-577B-4B08-A0AF-CBA7D0CA80CC}"/>
    <cellStyle name="SAPBEXchaText 10 3 5" xfId="5521" xr:uid="{4E903E0F-5373-4C93-86A4-74367935E400}"/>
    <cellStyle name="SAPBEXchaText 10 3 5 2" xfId="12004" xr:uid="{93FAC90F-0F59-4F87-B43E-5D0678E4FD0C}"/>
    <cellStyle name="SAPBEXchaText 10 3 5 3" xfId="17570" xr:uid="{550FC16D-DBC3-4F7E-B10E-C61BD9A2A181}"/>
    <cellStyle name="SAPBEXchaText 10 3 5 4" xfId="23011" xr:uid="{CB629420-21CA-48D2-9F90-2FA371082033}"/>
    <cellStyle name="SAPBEXchaText 10 3 6" xfId="7776" xr:uid="{AFC542AC-28C2-4C3B-942B-95BA686F6D7D}"/>
    <cellStyle name="SAPBEXchaText 10 3 7" xfId="9670" xr:uid="{E12E2AE7-CE62-4596-BABE-5C46AA848366}"/>
    <cellStyle name="SAPBEXchaText 10 3 8" xfId="17482" xr:uid="{101CB133-B666-44A2-8E1C-0EB2BAF453CA}"/>
    <cellStyle name="SAPBEXchaText 10 4" xfId="1159" xr:uid="{39E7C099-A328-4A3D-A8BD-0EB6565BB817}"/>
    <cellStyle name="SAPBEXchaText 10 4 2" xfId="1160" xr:uid="{E0855078-BCE1-432D-837F-960D8FF339EF}"/>
    <cellStyle name="SAPBEXchaText 10 4 2 2" xfId="3193" xr:uid="{405A152C-F69A-47AC-A8E3-61A1596D3769}"/>
    <cellStyle name="SAPBEXchaText 10 4 2 2 2" xfId="9749" xr:uid="{6F27DD4B-D359-410B-813A-F8408D1332C1}"/>
    <cellStyle name="SAPBEXchaText 10 4 2 2 3" xfId="15363" xr:uid="{AA6B95ED-4BED-4544-890A-8C82505E6264}"/>
    <cellStyle name="SAPBEXchaText 10 4 2 2 4" xfId="20840" xr:uid="{B8347970-5CF3-4953-8026-DDCDA9A020EA}"/>
    <cellStyle name="SAPBEXchaText 10 4 2 3" xfId="5525" xr:uid="{F0C6920C-99F5-4B03-965F-E38AF795ED03}"/>
    <cellStyle name="SAPBEXchaText 10 4 2 3 2" xfId="12008" xr:uid="{A837B2CF-275A-4A08-AF26-7A30A2AEE0A3}"/>
    <cellStyle name="SAPBEXchaText 10 4 2 3 3" xfId="17574" xr:uid="{4F3A498E-8A61-40FE-8BDA-E59920316510}"/>
    <cellStyle name="SAPBEXchaText 10 4 2 3 4" xfId="23015" xr:uid="{52F16799-3E56-4DA0-9FFA-DE08F489B150}"/>
    <cellStyle name="SAPBEXchaText 10 4 2 4" xfId="7780" xr:uid="{B19F03B1-144C-4978-A2A7-7013B5E9D12C}"/>
    <cellStyle name="SAPBEXchaText 10 4 2 5" xfId="7169" xr:uid="{25B7BC61-DDA5-4909-807F-C1E0CAFC5FF9}"/>
    <cellStyle name="SAPBEXchaText 10 4 2 6" xfId="17481" xr:uid="{84A2ED1A-2DA0-4A53-8C8D-EA6AF823462F}"/>
    <cellStyle name="SAPBEXchaText 10 4 3" xfId="1161" xr:uid="{1D6519D3-B729-4644-B063-ED705516580A}"/>
    <cellStyle name="SAPBEXchaText 10 4 3 2" xfId="3194" xr:uid="{4374F87D-5375-466B-BFB5-8DDDA29378CF}"/>
    <cellStyle name="SAPBEXchaText 10 4 3 2 2" xfId="9750" xr:uid="{9A16A235-0F11-4D21-A6C6-42798AA853EE}"/>
    <cellStyle name="SAPBEXchaText 10 4 3 2 3" xfId="15364" xr:uid="{E186521E-8B0B-48E0-885F-85124974A313}"/>
    <cellStyle name="SAPBEXchaText 10 4 3 2 4" xfId="20841" xr:uid="{41B93360-0D68-4F3D-AD25-E659C2B202FD}"/>
    <cellStyle name="SAPBEXchaText 10 4 3 3" xfId="5526" xr:uid="{5C05CB43-8554-41F2-9544-EDCB2C1770CD}"/>
    <cellStyle name="SAPBEXchaText 10 4 3 3 2" xfId="12009" xr:uid="{13D44F41-BCE4-4E07-B621-E831DABB08BB}"/>
    <cellStyle name="SAPBEXchaText 10 4 3 3 3" xfId="17575" xr:uid="{5E6875CF-60AC-4B94-B316-20C98691F4F0}"/>
    <cellStyle name="SAPBEXchaText 10 4 3 3 4" xfId="23016" xr:uid="{98493B64-30D4-46BB-BDF1-3DFE70398C87}"/>
    <cellStyle name="SAPBEXchaText 10 4 3 4" xfId="7781" xr:uid="{6DC14843-DE99-481F-8714-4D7F0A38BFFB}"/>
    <cellStyle name="SAPBEXchaText 10 4 3 5" xfId="7168" xr:uid="{0919A6D4-3268-47F5-A224-C098AEF60E7A}"/>
    <cellStyle name="SAPBEXchaText 10 4 3 6" xfId="7405" xr:uid="{240BA38E-9376-4C09-8039-5739BD32E087}"/>
    <cellStyle name="SAPBEXchaText 10 4 4" xfId="3192" xr:uid="{48DA74F9-1C6A-4E11-AF02-061BFA8B85CC}"/>
    <cellStyle name="SAPBEXchaText 10 4 4 2" xfId="9748" xr:uid="{637B7B1C-87FF-47A5-B840-02EAC053EA3B}"/>
    <cellStyle name="SAPBEXchaText 10 4 4 3" xfId="15362" xr:uid="{7E01465E-A14C-4C7E-AFC2-E1AE0FC8CE9E}"/>
    <cellStyle name="SAPBEXchaText 10 4 4 4" xfId="20839" xr:uid="{8F736259-2085-45E2-99D1-AEA79E1C4BF8}"/>
    <cellStyle name="SAPBEXchaText 10 4 5" xfId="5524" xr:uid="{EA0B923E-8ED5-40BF-8E8E-81B1176D969F}"/>
    <cellStyle name="SAPBEXchaText 10 4 5 2" xfId="12007" xr:uid="{AE26E331-94B7-45CD-B7E6-A467928BE5A9}"/>
    <cellStyle name="SAPBEXchaText 10 4 5 3" xfId="17573" xr:uid="{D17AFA9A-5A8F-4298-8F5A-DE96A348B587}"/>
    <cellStyle name="SAPBEXchaText 10 4 5 4" xfId="23014" xr:uid="{51099308-01EF-439D-AF8B-E5F56F45D3DE}"/>
    <cellStyle name="SAPBEXchaText 10 4 6" xfId="7779" xr:uid="{D3802518-8E5C-4968-889C-B77D51A14686}"/>
    <cellStyle name="SAPBEXchaText 10 4 7" xfId="9667" xr:uid="{B6094548-1425-4CF7-AF6A-D1516F36FC79}"/>
    <cellStyle name="SAPBEXchaText 10 4 8" xfId="7404" xr:uid="{636241A5-C0C1-47F1-A729-38671E310FCB}"/>
    <cellStyle name="SAPBEXchaText 10 5" xfId="1162" xr:uid="{408858F4-8ABF-44F8-981D-36FEAECEAEDA}"/>
    <cellStyle name="SAPBEXchaText 10 5 2" xfId="3195" xr:uid="{BC9871B2-11E5-4D97-90E8-1C9C83C28645}"/>
    <cellStyle name="SAPBEXchaText 10 5 2 2" xfId="9751" xr:uid="{E37C2B1F-C4DA-499B-AC4B-E4181ADA0294}"/>
    <cellStyle name="SAPBEXchaText 10 5 2 3" xfId="15365" xr:uid="{EBEB54C7-7CE5-4D85-BABC-8734DBBEC80A}"/>
    <cellStyle name="SAPBEXchaText 10 5 2 4" xfId="20842" xr:uid="{FAE55D63-E0E0-4D84-B763-52BD55887BB1}"/>
    <cellStyle name="SAPBEXchaText 10 5 3" xfId="5527" xr:uid="{280AC2DC-9A83-47AB-A5E6-162B51B399F3}"/>
    <cellStyle name="SAPBEXchaText 10 5 3 2" xfId="12010" xr:uid="{CC082F7D-CB19-4A5D-8EF8-97866FAD551F}"/>
    <cellStyle name="SAPBEXchaText 10 5 3 3" xfId="17576" xr:uid="{F0F226D3-9772-480B-8B8B-9772DB42739C}"/>
    <cellStyle name="SAPBEXchaText 10 5 3 4" xfId="23017" xr:uid="{C153C663-6C11-400D-88A2-5B3E4BC3707F}"/>
    <cellStyle name="SAPBEXchaText 10 5 4" xfId="7782" xr:uid="{ACDF2C20-2936-4F26-B2D8-84DC5F72E758}"/>
    <cellStyle name="SAPBEXchaText 10 5 5" xfId="7167" xr:uid="{FF09C7EE-E398-4367-8552-A29A19B44BBD}"/>
    <cellStyle name="SAPBEXchaText 10 5 6" xfId="7406" xr:uid="{4E004C41-B545-487D-AAB2-A9AB2D18A411}"/>
    <cellStyle name="SAPBEXchaText 10 6" xfId="1163" xr:uid="{2436EE4E-C36C-4F43-9BA7-2666495ACA99}"/>
    <cellStyle name="SAPBEXchaText 10 6 2" xfId="3196" xr:uid="{CEF7A410-D664-471B-B741-0D2DD7C73C15}"/>
    <cellStyle name="SAPBEXchaText 10 6 2 2" xfId="9752" xr:uid="{A4FD8A7F-95D6-41E5-8247-878238A2E5A5}"/>
    <cellStyle name="SAPBEXchaText 10 6 2 3" xfId="15366" xr:uid="{D9E03CC7-497A-4591-AC54-143A9A2FF9EC}"/>
    <cellStyle name="SAPBEXchaText 10 6 2 4" xfId="20843" xr:uid="{EE09FDC1-E3EA-4AA8-8D96-0914968F9D5F}"/>
    <cellStyle name="SAPBEXchaText 10 6 3" xfId="5528" xr:uid="{E16E6E48-B0A0-40A1-93E4-B727DC6F2D16}"/>
    <cellStyle name="SAPBEXchaText 10 6 3 2" xfId="12011" xr:uid="{BF23455A-046D-4AE1-BCE4-2628487676A0}"/>
    <cellStyle name="SAPBEXchaText 10 6 3 3" xfId="17577" xr:uid="{787B25AA-6B0F-44A6-A886-99DF3B007920}"/>
    <cellStyle name="SAPBEXchaText 10 6 3 4" xfId="23018" xr:uid="{BFAA50A5-D387-4329-BB1F-DE73FFB58A9D}"/>
    <cellStyle name="SAPBEXchaText 10 6 4" xfId="7783" xr:uid="{28D8A525-0BE3-4DBA-9BA9-EAC73FFA3688}"/>
    <cellStyle name="SAPBEXchaText 10 6 5" xfId="7166" xr:uid="{8E06F0A8-AE3B-4FCE-85DF-09835D6158B1}"/>
    <cellStyle name="SAPBEXchaText 10 6 6" xfId="7407" xr:uid="{24EC46D9-E11C-4523-803F-CE8EABB1BBF3}"/>
    <cellStyle name="SAPBEXchaText 10 7" xfId="3185" xr:uid="{5C2B1224-009B-4223-9320-70F9B3586791}"/>
    <cellStyle name="SAPBEXchaText 10 7 2" xfId="9741" xr:uid="{3DCD6406-018D-4635-B2DB-B9C85007DADD}"/>
    <cellStyle name="SAPBEXchaText 10 7 3" xfId="15355" xr:uid="{462EDABE-D866-464E-98A2-0747BA11FDE2}"/>
    <cellStyle name="SAPBEXchaText 10 7 4" xfId="20832" xr:uid="{6F57C985-4B8B-4D7E-883A-B83690933129}"/>
    <cellStyle name="SAPBEXchaText 10 8" xfId="5517" xr:uid="{2942698F-BF1D-4E5E-8FC3-A32CDB871AB8}"/>
    <cellStyle name="SAPBEXchaText 10 8 2" xfId="12000" xr:uid="{014D9849-9FFB-4EE4-AFB2-1B476EC20F10}"/>
    <cellStyle name="SAPBEXchaText 10 8 3" xfId="17566" xr:uid="{5DCE7B54-1BA7-4B6A-AC26-784D63E70917}"/>
    <cellStyle name="SAPBEXchaText 10 8 4" xfId="23007" xr:uid="{7FE7A698-3FA7-4438-8C18-95F8C197A2DE}"/>
    <cellStyle name="SAPBEXchaText 10 9" xfId="7772" xr:uid="{FE03791F-8AA8-498E-AFB9-73688EC21591}"/>
    <cellStyle name="SAPBEXchaText 11" xfId="1164" xr:uid="{7B1C678F-4D27-4504-8D52-93D9C9EB1744}"/>
    <cellStyle name="SAPBEXchaText 11 10" xfId="7165" xr:uid="{2E7372F7-26A6-4001-8A55-4386821CBA76}"/>
    <cellStyle name="SAPBEXchaText 11 11" xfId="17480" xr:uid="{BEC6CA05-91E1-45FC-9B9C-B166FB992042}"/>
    <cellStyle name="SAPBEXchaText 11 2" xfId="1165" xr:uid="{5DF8D79E-9154-4412-B54E-4797FA887825}"/>
    <cellStyle name="SAPBEXchaText 11 2 2" xfId="1166" xr:uid="{86AF1B99-AF0E-4277-A364-222CC1B936D8}"/>
    <cellStyle name="SAPBEXchaText 11 2 2 2" xfId="3199" xr:uid="{80BDB6C9-D5F1-4B3D-900B-8F7234ED914C}"/>
    <cellStyle name="SAPBEXchaText 11 2 2 2 2" xfId="9755" xr:uid="{60CDA6CF-1484-4EC7-B415-6C098A31B2E8}"/>
    <cellStyle name="SAPBEXchaText 11 2 2 2 3" xfId="15369" xr:uid="{89622FC3-1CB6-40B0-A887-D6C7A64919E5}"/>
    <cellStyle name="SAPBEXchaText 11 2 2 2 4" xfId="20846" xr:uid="{A97BF8A4-6849-493D-B810-2112A3F4B61A}"/>
    <cellStyle name="SAPBEXchaText 11 2 2 3" xfId="5531" xr:uid="{3ED6E7FF-F3B4-4E73-BC96-AB177B651C7A}"/>
    <cellStyle name="SAPBEXchaText 11 2 2 3 2" xfId="12014" xr:uid="{10F569E6-E250-4C14-B564-8DF2239C824F}"/>
    <cellStyle name="SAPBEXchaText 11 2 2 3 3" xfId="17580" xr:uid="{0F78DE38-F4A7-4A8B-999E-4A61B7337C9A}"/>
    <cellStyle name="SAPBEXchaText 11 2 2 3 4" xfId="23021" xr:uid="{CD1A6C62-276F-40C9-8CEA-5AB11E4CA6A7}"/>
    <cellStyle name="SAPBEXchaText 11 2 2 4" xfId="7786" xr:uid="{32C0C3A8-6318-45AA-9170-E7665323A863}"/>
    <cellStyle name="SAPBEXchaText 11 2 2 5" xfId="7163" xr:uid="{871FA9D1-1E7E-49ED-B461-CF255715BF32}"/>
    <cellStyle name="SAPBEXchaText 11 2 2 6" xfId="13565" xr:uid="{4C322BD8-2448-4042-A7B3-64DBB5BD4F68}"/>
    <cellStyle name="SAPBEXchaText 11 2 3" xfId="1167" xr:uid="{D3ADCD9F-EE93-4646-8441-18A14F5F1133}"/>
    <cellStyle name="SAPBEXchaText 11 2 3 2" xfId="3200" xr:uid="{0DDF8E82-3D35-4367-BE71-418E7ACE74A6}"/>
    <cellStyle name="SAPBEXchaText 11 2 3 2 2" xfId="9756" xr:uid="{00128790-589A-45FB-AED5-4AB50EDDCDA8}"/>
    <cellStyle name="SAPBEXchaText 11 2 3 2 3" xfId="15370" xr:uid="{776A6C07-3DCD-4F8D-BF0C-5071EBF47818}"/>
    <cellStyle name="SAPBEXchaText 11 2 3 2 4" xfId="20847" xr:uid="{491E7FD8-1993-465E-ACD7-1CE49CCA9C91}"/>
    <cellStyle name="SAPBEXchaText 11 2 3 3" xfId="5532" xr:uid="{346FB62D-1956-4368-A233-6B5AD1B5524D}"/>
    <cellStyle name="SAPBEXchaText 11 2 3 3 2" xfId="12015" xr:uid="{629E8342-215D-430B-8498-0A787C193384}"/>
    <cellStyle name="SAPBEXchaText 11 2 3 3 3" xfId="17581" xr:uid="{F11036F1-0CA8-4CE0-9AE3-FDBAB1026250}"/>
    <cellStyle name="SAPBEXchaText 11 2 3 3 4" xfId="23022" xr:uid="{B44256F8-8F95-46FB-A1EA-C88448219C47}"/>
    <cellStyle name="SAPBEXchaText 11 2 3 4" xfId="7787" xr:uid="{65486C2A-2F1D-4949-8D9F-445DD1F965A7}"/>
    <cellStyle name="SAPBEXchaText 11 2 3 5" xfId="7162" xr:uid="{CC96862A-B00E-4BF8-A23D-D46F181A13CC}"/>
    <cellStyle name="SAPBEXchaText 11 2 3 6" xfId="7250" xr:uid="{063B3A4C-A2AF-4758-87A5-BDF1F134AD59}"/>
    <cellStyle name="SAPBEXchaText 11 2 4" xfId="3198" xr:uid="{7D2A8D56-DAA6-4537-9CCD-9AC3733B9174}"/>
    <cellStyle name="SAPBEXchaText 11 2 4 2" xfId="9754" xr:uid="{DC5A8533-ED72-4AE7-BA41-2DBE674139CF}"/>
    <cellStyle name="SAPBEXchaText 11 2 4 3" xfId="15368" xr:uid="{70014001-09C9-49FB-A3F4-77B3EAF1612A}"/>
    <cellStyle name="SAPBEXchaText 11 2 4 4" xfId="20845" xr:uid="{121C6501-F8A4-4FFB-A3DA-2B2527F26EF7}"/>
    <cellStyle name="SAPBEXchaText 11 2 5" xfId="5530" xr:uid="{82F70B2E-2E7C-408C-8608-6AE19F0B85B1}"/>
    <cellStyle name="SAPBEXchaText 11 2 5 2" xfId="12013" xr:uid="{BFC21F56-7520-417D-8D63-2828EDDC9DF7}"/>
    <cellStyle name="SAPBEXchaText 11 2 5 3" xfId="17579" xr:uid="{D5EE851A-C332-4FA3-80DD-1D71652BEFAE}"/>
    <cellStyle name="SAPBEXchaText 11 2 5 4" xfId="23020" xr:uid="{96D1C699-7E16-4693-9D91-DE69A217D1E5}"/>
    <cellStyle name="SAPBEXchaText 11 2 6" xfId="7785" xr:uid="{0847375D-AB70-479F-8716-B842FC0EC0A3}"/>
    <cellStyle name="SAPBEXchaText 11 2 7" xfId="7164" xr:uid="{501CE2AA-E472-4DCD-AD77-84B9FCDB5140}"/>
    <cellStyle name="SAPBEXchaText 11 2 8" xfId="13538" xr:uid="{E138FC06-529F-4F6F-830F-DB2052ABE521}"/>
    <cellStyle name="SAPBEXchaText 11 3" xfId="1168" xr:uid="{9920D984-98CF-46A8-B936-2F649CFF98AB}"/>
    <cellStyle name="SAPBEXchaText 11 3 2" xfId="1169" xr:uid="{6C229C64-188E-44C0-8D9C-63A7422B093D}"/>
    <cellStyle name="SAPBEXchaText 11 3 2 2" xfId="3202" xr:uid="{B90F4C4A-0F7A-4A6F-BF03-81401A0BC553}"/>
    <cellStyle name="SAPBEXchaText 11 3 2 2 2" xfId="9758" xr:uid="{AEA480A8-FB39-44EF-BA3F-1523C26260A3}"/>
    <cellStyle name="SAPBEXchaText 11 3 2 2 3" xfId="15372" xr:uid="{E638329E-0DB9-42D8-95A3-1F5FF96255BA}"/>
    <cellStyle name="SAPBEXchaText 11 3 2 2 4" xfId="20849" xr:uid="{4444DE8E-70C6-4377-A664-1E70A6CAD9E0}"/>
    <cellStyle name="SAPBEXchaText 11 3 2 3" xfId="5534" xr:uid="{0989C54A-64A8-47D6-B42C-D0E3A0AEC909}"/>
    <cellStyle name="SAPBEXchaText 11 3 2 3 2" xfId="12017" xr:uid="{34092E8A-6632-4822-9206-650D4BBA62A1}"/>
    <cellStyle name="SAPBEXchaText 11 3 2 3 3" xfId="17583" xr:uid="{8C4D6C73-F2DC-4771-8120-35F8ABB559CF}"/>
    <cellStyle name="SAPBEXchaText 11 3 2 3 4" xfId="23024" xr:uid="{FFD33289-9CA6-4F0B-94B3-554EA66A3268}"/>
    <cellStyle name="SAPBEXchaText 11 3 2 4" xfId="7789" xr:uid="{FA9F2E0E-0F33-4C04-95DE-58E839B2FC99}"/>
    <cellStyle name="SAPBEXchaText 11 3 2 5" xfId="7160" xr:uid="{70DE7F50-EF56-4CFA-92C0-9B9ACE5D00F3}"/>
    <cellStyle name="SAPBEXchaText 11 3 2 6" xfId="7252" xr:uid="{92B6F0A7-4B35-4FE7-9F2D-CE9F58DAD724}"/>
    <cellStyle name="SAPBEXchaText 11 3 3" xfId="1170" xr:uid="{9BD8549F-73D4-457C-B10E-6C19B10F69B6}"/>
    <cellStyle name="SAPBEXchaText 11 3 3 2" xfId="3203" xr:uid="{EEF260D4-FD23-47D3-B872-8171B2AF0CAB}"/>
    <cellStyle name="SAPBEXchaText 11 3 3 2 2" xfId="9759" xr:uid="{F56F727D-5864-4682-97EE-ED984A72F0E6}"/>
    <cellStyle name="SAPBEXchaText 11 3 3 2 3" xfId="15373" xr:uid="{37A66E53-1447-407B-B047-A1B9970B4A7B}"/>
    <cellStyle name="SAPBEXchaText 11 3 3 2 4" xfId="20850" xr:uid="{2B4FD2B4-A2BF-4A6D-BCDB-ED8C571A8739}"/>
    <cellStyle name="SAPBEXchaText 11 3 3 3" xfId="5535" xr:uid="{7BED1076-6937-45DF-AA73-83461D871F2D}"/>
    <cellStyle name="SAPBEXchaText 11 3 3 3 2" xfId="12018" xr:uid="{008FDC3D-2C48-4E2D-9478-2DE79EA92DE6}"/>
    <cellStyle name="SAPBEXchaText 11 3 3 3 3" xfId="17584" xr:uid="{C39DB1DC-54EA-426D-AD26-001947C09BE0}"/>
    <cellStyle name="SAPBEXchaText 11 3 3 3 4" xfId="23025" xr:uid="{9F7A2AF9-7790-4361-955B-57FA75511C3C}"/>
    <cellStyle name="SAPBEXchaText 11 3 3 4" xfId="7790" xr:uid="{5B4F3749-0D61-4A63-A0E7-DBC1A9995BE7}"/>
    <cellStyle name="SAPBEXchaText 11 3 3 5" xfId="7159" xr:uid="{A1B9FF04-8D9F-4CB9-A0FA-8E04FBB6FA56}"/>
    <cellStyle name="SAPBEXchaText 11 3 3 6" xfId="7253" xr:uid="{9D5F0302-10BE-49E7-8137-B761CB0BBD65}"/>
    <cellStyle name="SAPBEXchaText 11 3 4" xfId="3201" xr:uid="{4F6D6090-4280-4186-B977-447AA90AFFE7}"/>
    <cellStyle name="SAPBEXchaText 11 3 4 2" xfId="9757" xr:uid="{8FCCFD8C-408E-477B-9559-1E4B39EF5D72}"/>
    <cellStyle name="SAPBEXchaText 11 3 4 3" xfId="15371" xr:uid="{64A9EBCC-695B-4B80-A390-14079D506904}"/>
    <cellStyle name="SAPBEXchaText 11 3 4 4" xfId="20848" xr:uid="{6F0EEF42-9AD6-4AB1-85BE-F60967C596F5}"/>
    <cellStyle name="SAPBEXchaText 11 3 5" xfId="5533" xr:uid="{5C814DB8-49DA-45FA-9F27-A5ABCED87CA7}"/>
    <cellStyle name="SAPBEXchaText 11 3 5 2" xfId="12016" xr:uid="{F389EFEA-CA00-486E-A1FD-0D0E8A6820FE}"/>
    <cellStyle name="SAPBEXchaText 11 3 5 3" xfId="17582" xr:uid="{2B3836EE-E58D-46C9-AFBD-395045308276}"/>
    <cellStyle name="SAPBEXchaText 11 3 5 4" xfId="23023" xr:uid="{D19F7A50-7CC5-437B-A43D-738E1DDFA335}"/>
    <cellStyle name="SAPBEXchaText 11 3 6" xfId="7788" xr:uid="{4A4EA375-5FB0-4945-B825-A5B4E280863B}"/>
    <cellStyle name="SAPBEXchaText 11 3 7" xfId="7161" xr:uid="{A0C0F271-7637-4A97-BB4A-7E4B077A393A}"/>
    <cellStyle name="SAPBEXchaText 11 3 8" xfId="7251" xr:uid="{C91F2984-53A3-431D-9CEA-B7652B1B2C98}"/>
    <cellStyle name="SAPBEXchaText 11 4" xfId="1171" xr:uid="{E6B61ED6-A808-4743-9CC0-5539F1DD14B0}"/>
    <cellStyle name="SAPBEXchaText 11 4 2" xfId="1172" xr:uid="{2B6BE91C-F979-4733-A240-237A287C753C}"/>
    <cellStyle name="SAPBEXchaText 11 4 2 2" xfId="3205" xr:uid="{3750C9F6-2E8B-40C8-A5B4-6D0C52AEC52F}"/>
    <cellStyle name="SAPBEXchaText 11 4 2 2 2" xfId="9761" xr:uid="{A5B9E002-E796-4E34-84A6-B78B5DB3A50B}"/>
    <cellStyle name="SAPBEXchaText 11 4 2 2 3" xfId="15375" xr:uid="{41811C69-55E5-412C-840D-0E203575328C}"/>
    <cellStyle name="SAPBEXchaText 11 4 2 2 4" xfId="20852" xr:uid="{6510F821-0C46-4DC6-A9A1-900069B3888A}"/>
    <cellStyle name="SAPBEXchaText 11 4 2 3" xfId="5537" xr:uid="{A6372B8F-77E2-4808-87FD-1266CF665FEC}"/>
    <cellStyle name="SAPBEXchaText 11 4 2 3 2" xfId="12020" xr:uid="{22C5EBA2-DCE1-498A-8D06-9A8BA27CA9A5}"/>
    <cellStyle name="SAPBEXchaText 11 4 2 3 3" xfId="17586" xr:uid="{BB345DD3-3E1E-42BB-894D-4996E865578F}"/>
    <cellStyle name="SAPBEXchaText 11 4 2 3 4" xfId="23027" xr:uid="{8A29E674-5293-4BA0-9987-BD4A2F534E02}"/>
    <cellStyle name="SAPBEXchaText 11 4 2 4" xfId="7792" xr:uid="{EDA649EA-62FD-4B12-A91A-AB2485331A1C}"/>
    <cellStyle name="SAPBEXchaText 11 4 2 5" xfId="7157" xr:uid="{1A026457-C94F-4043-94CA-5383E78D6643}"/>
    <cellStyle name="SAPBEXchaText 11 4 2 6" xfId="7255" xr:uid="{3F71D810-65B2-4DF5-A70A-70BDF7081858}"/>
    <cellStyle name="SAPBEXchaText 11 4 3" xfId="1173" xr:uid="{D7D83388-E126-41D5-B88C-74F316C721CF}"/>
    <cellStyle name="SAPBEXchaText 11 4 3 2" xfId="3206" xr:uid="{12ADD989-53AF-4E3B-8433-0CACB242F878}"/>
    <cellStyle name="SAPBEXchaText 11 4 3 2 2" xfId="9762" xr:uid="{DDC1EC12-97DE-42FB-9893-19666805F01A}"/>
    <cellStyle name="SAPBEXchaText 11 4 3 2 3" xfId="15376" xr:uid="{A624E5E6-76AD-45B3-9DEF-3098976E2C2B}"/>
    <cellStyle name="SAPBEXchaText 11 4 3 2 4" xfId="20853" xr:uid="{FBA9D868-AF96-4214-92C9-D48099BF6B65}"/>
    <cellStyle name="SAPBEXchaText 11 4 3 3" xfId="5538" xr:uid="{A9BB9A12-39D7-407E-874E-FE80B79FD6AC}"/>
    <cellStyle name="SAPBEXchaText 11 4 3 3 2" xfId="12021" xr:uid="{C21D391E-157F-4022-BB13-31BD90EA026A}"/>
    <cellStyle name="SAPBEXchaText 11 4 3 3 3" xfId="17587" xr:uid="{7B7C1507-8DF8-4FC1-9635-F7C3F44BB3E9}"/>
    <cellStyle name="SAPBEXchaText 11 4 3 3 4" xfId="23028" xr:uid="{1FAFA019-40C7-43C0-B0CD-71DE8A7FD783}"/>
    <cellStyle name="SAPBEXchaText 11 4 3 4" xfId="7793" xr:uid="{F5A1EF50-C603-4DC5-97FA-F539BD2C3D96}"/>
    <cellStyle name="SAPBEXchaText 11 4 3 5" xfId="7156" xr:uid="{B3869C74-7C2A-41BE-A008-FD44497DF374}"/>
    <cellStyle name="SAPBEXchaText 11 4 3 6" xfId="7544" xr:uid="{1E49CF05-66A4-4595-85F3-8086FC7BA56E}"/>
    <cellStyle name="SAPBEXchaText 11 4 4" xfId="3204" xr:uid="{5FB80B78-AE55-4C79-BF11-444AE9B7DD20}"/>
    <cellStyle name="SAPBEXchaText 11 4 4 2" xfId="9760" xr:uid="{1467586A-533B-4BDA-971F-4FEF80885BDD}"/>
    <cellStyle name="SAPBEXchaText 11 4 4 3" xfId="15374" xr:uid="{D9F442EE-7A70-42F1-81AE-F55922AFF497}"/>
    <cellStyle name="SAPBEXchaText 11 4 4 4" xfId="20851" xr:uid="{D365FA2A-8E6A-4649-BD74-65ABC35BC281}"/>
    <cellStyle name="SAPBEXchaText 11 4 5" xfId="5536" xr:uid="{A9730F82-0D43-437B-A85B-D235442A068A}"/>
    <cellStyle name="SAPBEXchaText 11 4 5 2" xfId="12019" xr:uid="{FCAF4D51-6C2F-4333-B4CC-B9D8ECC00CAD}"/>
    <cellStyle name="SAPBEXchaText 11 4 5 3" xfId="17585" xr:uid="{4CD597F1-47BF-47E4-900D-E7005D4B2AC8}"/>
    <cellStyle name="SAPBEXchaText 11 4 5 4" xfId="23026" xr:uid="{AE1C10DE-EE48-44B7-8333-D658E717A13B}"/>
    <cellStyle name="SAPBEXchaText 11 4 6" xfId="7791" xr:uid="{0D73DF45-28E9-469E-97F2-FE8B3CC41BAC}"/>
    <cellStyle name="SAPBEXchaText 11 4 7" xfId="7158" xr:uid="{55CBC956-1E6D-4870-811C-A82FF3E8468A}"/>
    <cellStyle name="SAPBEXchaText 11 4 8" xfId="7254" xr:uid="{C62A75CF-A93B-4BF8-9D05-4405B501F433}"/>
    <cellStyle name="SAPBEXchaText 11 5" xfId="1174" xr:uid="{2FA22887-D94F-42FC-B67B-1CAB607D103F}"/>
    <cellStyle name="SAPBEXchaText 11 5 2" xfId="3207" xr:uid="{C968B640-BCE4-46BF-B9F9-455D4DC24646}"/>
    <cellStyle name="SAPBEXchaText 11 5 2 2" xfId="9763" xr:uid="{CEE783E2-6749-44F1-91ED-A04BAA38BD55}"/>
    <cellStyle name="SAPBEXchaText 11 5 2 3" xfId="15377" xr:uid="{A6B68DFF-5D6B-4882-A7CD-FD64264B14AB}"/>
    <cellStyle name="SAPBEXchaText 11 5 2 4" xfId="20854" xr:uid="{9B579023-C5BB-4F20-B066-AADADAD69F49}"/>
    <cellStyle name="SAPBEXchaText 11 5 3" xfId="5539" xr:uid="{EC0F0691-7942-4755-A317-8C00361D0461}"/>
    <cellStyle name="SAPBEXchaText 11 5 3 2" xfId="12022" xr:uid="{AD0B9D6D-06A5-49AD-AFF8-AE8E8FEC0F92}"/>
    <cellStyle name="SAPBEXchaText 11 5 3 3" xfId="17588" xr:uid="{19488356-6413-47D6-B86C-389D588D2D49}"/>
    <cellStyle name="SAPBEXchaText 11 5 3 4" xfId="23029" xr:uid="{982225B1-DBE3-44CC-88BF-A96E0B8CF0D8}"/>
    <cellStyle name="SAPBEXchaText 11 5 4" xfId="7794" xr:uid="{CBF36D44-FC90-4F60-8170-1C18D2CFAE47}"/>
    <cellStyle name="SAPBEXchaText 11 5 5" xfId="7155" xr:uid="{3389A70A-A08C-4596-815E-CF23F8F26278}"/>
    <cellStyle name="SAPBEXchaText 11 5 6" xfId="7545" xr:uid="{1416D62A-BE84-4945-9E24-B9CED6A1C04B}"/>
    <cellStyle name="SAPBEXchaText 11 6" xfId="1175" xr:uid="{A2BF31B0-39F4-4172-A12B-D1F93273B2EB}"/>
    <cellStyle name="SAPBEXchaText 11 6 2" xfId="3208" xr:uid="{EA1585A8-1482-45D3-B85C-B85B9E0AB560}"/>
    <cellStyle name="SAPBEXchaText 11 6 2 2" xfId="9764" xr:uid="{8A136B6C-9E2A-4F28-A60B-7B5593C17054}"/>
    <cellStyle name="SAPBEXchaText 11 6 2 3" xfId="15378" xr:uid="{DE009278-9225-4049-96D3-6E8E355D9684}"/>
    <cellStyle name="SAPBEXchaText 11 6 2 4" xfId="20855" xr:uid="{470B1CB0-F8D0-474B-BF6F-4D31384CD2AD}"/>
    <cellStyle name="SAPBEXchaText 11 6 3" xfId="5540" xr:uid="{835752FC-F551-4AD8-9B08-09D6F490DF70}"/>
    <cellStyle name="SAPBEXchaText 11 6 3 2" xfId="12023" xr:uid="{82566C56-1288-4E65-A463-4391C0936463}"/>
    <cellStyle name="SAPBEXchaText 11 6 3 3" xfId="17589" xr:uid="{A479BF51-D012-4417-9729-C5E278A4CEB3}"/>
    <cellStyle name="SAPBEXchaText 11 6 3 4" xfId="23030" xr:uid="{B5FA9656-10EC-46A7-A563-CF2A5271E015}"/>
    <cellStyle name="SAPBEXchaText 11 6 4" xfId="7795" xr:uid="{9B7B0355-D677-4F1E-8E49-55BFCBBF92E0}"/>
    <cellStyle name="SAPBEXchaText 11 6 5" xfId="7154" xr:uid="{D3C1D445-B595-478C-AD02-B41A66696221}"/>
    <cellStyle name="SAPBEXchaText 11 6 6" xfId="10929" xr:uid="{2F8F9E51-F493-4A50-BA75-9FE247118373}"/>
    <cellStyle name="SAPBEXchaText 11 7" xfId="3197" xr:uid="{24664413-CE16-4360-8522-F0CCDB200334}"/>
    <cellStyle name="SAPBEXchaText 11 7 2" xfId="9753" xr:uid="{D485FF04-2C67-4FEA-B020-B8311E3726D8}"/>
    <cellStyle name="SAPBEXchaText 11 7 3" xfId="15367" xr:uid="{09AEBC17-FCE3-4522-B26C-E5D713944A88}"/>
    <cellStyle name="SAPBEXchaText 11 7 4" xfId="20844" xr:uid="{DF09D60A-641A-4833-816B-61C3DA2F37D1}"/>
    <cellStyle name="SAPBEXchaText 11 8" xfId="5529" xr:uid="{B543B0A4-F79D-4325-A7A6-0C75B28A6FC6}"/>
    <cellStyle name="SAPBEXchaText 11 8 2" xfId="12012" xr:uid="{7A38B9AB-4C8C-42DD-8191-80ABEC2ED8B4}"/>
    <cellStyle name="SAPBEXchaText 11 8 3" xfId="17578" xr:uid="{0A04F650-AFCF-495F-A60B-54825A4A9BA5}"/>
    <cellStyle name="SAPBEXchaText 11 8 4" xfId="23019" xr:uid="{D717E5CD-58FC-4B25-908B-E9F335F2D75C}"/>
    <cellStyle name="SAPBEXchaText 11 9" xfId="7784" xr:uid="{60A39D4A-0F3D-46AD-BDF3-3CB2329D082F}"/>
    <cellStyle name="SAPBEXchaText 12" xfId="1176" xr:uid="{1D9DF8A0-8D8E-43C2-B1BE-E9B83AA67703}"/>
    <cellStyle name="SAPBEXchaText 12 10" xfId="7153" xr:uid="{8A91EF8B-F61E-4AB6-9175-D9CC3EBFFA86}"/>
    <cellStyle name="SAPBEXchaText 12 11" xfId="10930" xr:uid="{24455CCC-B5CA-4054-AC05-E1D05F52BCFC}"/>
    <cellStyle name="SAPBEXchaText 12 2" xfId="1177" xr:uid="{4441980C-EE06-493D-8463-7AE0614A73C4}"/>
    <cellStyle name="SAPBEXchaText 12 2 2" xfId="1178" xr:uid="{76A779E0-D5B6-47F8-9805-4AC5BCBA245D}"/>
    <cellStyle name="SAPBEXchaText 12 2 2 2" xfId="3211" xr:uid="{E6CB6C86-0E05-4E17-96C0-CD42E9752BA0}"/>
    <cellStyle name="SAPBEXchaText 12 2 2 2 2" xfId="9767" xr:uid="{AF6E6515-0459-45C6-809B-B47FBB8AF6A2}"/>
    <cellStyle name="SAPBEXchaText 12 2 2 2 3" xfId="15381" xr:uid="{FF5530D1-1F67-4AE7-BE06-85DE9FDFC38D}"/>
    <cellStyle name="SAPBEXchaText 12 2 2 2 4" xfId="20858" xr:uid="{2F2CEB22-3B33-447C-88F0-6F91A3F8F744}"/>
    <cellStyle name="SAPBEXchaText 12 2 2 3" xfId="5543" xr:uid="{CEE88250-13B2-4637-B9EA-301276670F38}"/>
    <cellStyle name="SAPBEXchaText 12 2 2 3 2" xfId="12026" xr:uid="{3D13B899-1564-40A4-A6A9-3132995C64EF}"/>
    <cellStyle name="SAPBEXchaText 12 2 2 3 3" xfId="17592" xr:uid="{BA0E33E4-5D8C-4936-A367-575BAE375EB3}"/>
    <cellStyle name="SAPBEXchaText 12 2 2 3 4" xfId="23033" xr:uid="{CA9F3BFA-A25D-4C73-93CD-028D5572D79C}"/>
    <cellStyle name="SAPBEXchaText 12 2 2 4" xfId="7798" xr:uid="{E4CF4010-0DB0-44A5-8F79-30D60C2857B0}"/>
    <cellStyle name="SAPBEXchaText 12 2 2 5" xfId="7151" xr:uid="{5269BE0D-A9ED-4E96-9CAF-DD7E6381F9AA}"/>
    <cellStyle name="SAPBEXchaText 12 2 2 6" xfId="15312" xr:uid="{640FBF7A-1692-4308-9E88-49E079763FB4}"/>
    <cellStyle name="SAPBEXchaText 12 2 3" xfId="1179" xr:uid="{D853A1EF-2AF7-4241-B332-0CA1D770464B}"/>
    <cellStyle name="SAPBEXchaText 12 2 3 2" xfId="3212" xr:uid="{21EBF547-FAA1-42B0-B228-A13884EE7E8B}"/>
    <cellStyle name="SAPBEXchaText 12 2 3 2 2" xfId="9768" xr:uid="{F69CB3A3-B15C-46F5-8351-60F1731FDF6B}"/>
    <cellStyle name="SAPBEXchaText 12 2 3 2 3" xfId="15382" xr:uid="{2962B10F-CA84-464F-B947-468980A29FCD}"/>
    <cellStyle name="SAPBEXchaText 12 2 3 2 4" xfId="20859" xr:uid="{755E0DCF-D54D-4C93-8540-E341206FF9AE}"/>
    <cellStyle name="SAPBEXchaText 12 2 3 3" xfId="5544" xr:uid="{42F242DC-7F9B-4426-9FB6-8D62F0375A15}"/>
    <cellStyle name="SAPBEXchaText 12 2 3 3 2" xfId="12027" xr:uid="{5B593291-418E-4B8C-80A3-550B3A9E2BCE}"/>
    <cellStyle name="SAPBEXchaText 12 2 3 3 3" xfId="17593" xr:uid="{299A2E2B-3454-4C8F-B2F8-4AF0CDB762F0}"/>
    <cellStyle name="SAPBEXchaText 12 2 3 3 4" xfId="23034" xr:uid="{647444C3-47D9-45EE-8D21-8A780FC241F3}"/>
    <cellStyle name="SAPBEXchaText 12 2 3 4" xfId="7799" xr:uid="{CB35D9D2-27DE-41D0-9EA4-49300A8C282D}"/>
    <cellStyle name="SAPBEXchaText 12 2 3 5" xfId="7150" xr:uid="{464CE339-F8A4-4A7C-9A7F-F0DF83F2F49E}"/>
    <cellStyle name="SAPBEXchaText 12 2 3 6" xfId="15311" xr:uid="{3F526926-217A-45FB-93A9-6F11492A6F7E}"/>
    <cellStyle name="SAPBEXchaText 12 2 4" xfId="3210" xr:uid="{C910745C-41C2-4094-8EC9-7D654A696B33}"/>
    <cellStyle name="SAPBEXchaText 12 2 4 2" xfId="9766" xr:uid="{AD41DC45-B6E3-462A-A271-EC38981C32C2}"/>
    <cellStyle name="SAPBEXchaText 12 2 4 3" xfId="15380" xr:uid="{5A0F2CEA-8754-4A3F-B09B-131B59612242}"/>
    <cellStyle name="SAPBEXchaText 12 2 4 4" xfId="20857" xr:uid="{E65580D6-19DC-4DD8-B93E-2D836C615391}"/>
    <cellStyle name="SAPBEXchaText 12 2 5" xfId="5542" xr:uid="{F644DDC7-A6A2-416A-AA11-C8932089D8D9}"/>
    <cellStyle name="SAPBEXchaText 12 2 5 2" xfId="12025" xr:uid="{0256E10C-2C9E-4C53-A6D6-4B8500A8CEC4}"/>
    <cellStyle name="SAPBEXchaText 12 2 5 3" xfId="17591" xr:uid="{2F9E6856-8575-41C9-8C8A-1DA55489E35C}"/>
    <cellStyle name="SAPBEXchaText 12 2 5 4" xfId="23032" xr:uid="{6161F1A0-892B-42E3-83D0-3992C121F02D}"/>
    <cellStyle name="SAPBEXchaText 12 2 6" xfId="7797" xr:uid="{CDF008E8-48D3-45E4-B780-AEFABD7AACD5}"/>
    <cellStyle name="SAPBEXchaText 12 2 7" xfId="7152" xr:uid="{BD4F7B85-A0C6-4448-BA63-B53D24A7B275}"/>
    <cellStyle name="SAPBEXchaText 12 2 8" xfId="15313" xr:uid="{3323963B-BD39-491F-9146-FAD79AF02740}"/>
    <cellStyle name="SAPBEXchaText 12 3" xfId="1180" xr:uid="{636D048A-4CA5-451C-8AE6-E77ACF3EE647}"/>
    <cellStyle name="SAPBEXchaText 12 3 2" xfId="1181" xr:uid="{1223B027-7788-4321-889B-53C2A9AA4C17}"/>
    <cellStyle name="SAPBEXchaText 12 3 2 2" xfId="3214" xr:uid="{E1543E48-18D7-4084-9918-DC05732FBED3}"/>
    <cellStyle name="SAPBEXchaText 12 3 2 2 2" xfId="9770" xr:uid="{B38D07C5-C23C-480D-9654-67558B3F7126}"/>
    <cellStyle name="SAPBEXchaText 12 3 2 2 3" xfId="15384" xr:uid="{C43072E3-7D87-4725-8B1A-4F0C69EE8498}"/>
    <cellStyle name="SAPBEXchaText 12 3 2 2 4" xfId="20861" xr:uid="{35CE6DA1-1E8B-448D-AE65-7F1AD7A8F63B}"/>
    <cellStyle name="SAPBEXchaText 12 3 2 3" xfId="5546" xr:uid="{79E56EB6-A0E2-416E-AC00-1F51E6B791A4}"/>
    <cellStyle name="SAPBEXchaText 12 3 2 3 2" xfId="12029" xr:uid="{A1358A13-A181-48D7-AE04-1999E2536E6A}"/>
    <cellStyle name="SAPBEXchaText 12 3 2 3 3" xfId="17595" xr:uid="{955AA1C9-44D4-4F9E-8A58-6EA3B37B99A2}"/>
    <cellStyle name="SAPBEXchaText 12 3 2 3 4" xfId="23036" xr:uid="{84693F08-B68A-4531-BD9B-657DF4F84883}"/>
    <cellStyle name="SAPBEXchaText 12 3 2 4" xfId="7801" xr:uid="{E382334B-00E1-416F-8B72-E6558EBF1517}"/>
    <cellStyle name="SAPBEXchaText 12 3 2 5" xfId="7148" xr:uid="{E30AD700-9F8C-431D-97CB-5818A8C01C41}"/>
    <cellStyle name="SAPBEXchaText 12 3 2 6" xfId="15309" xr:uid="{44522EC5-3946-47EA-AE52-1505E15C27B0}"/>
    <cellStyle name="SAPBEXchaText 12 3 3" xfId="1182" xr:uid="{72BFF020-C335-4862-9FA8-25F3B547BF88}"/>
    <cellStyle name="SAPBEXchaText 12 3 3 2" xfId="3215" xr:uid="{FCA97BA7-058D-4228-8DCB-F28B24E81796}"/>
    <cellStyle name="SAPBEXchaText 12 3 3 2 2" xfId="9771" xr:uid="{A1342E65-2DAC-4DEB-AD79-02119720F7E1}"/>
    <cellStyle name="SAPBEXchaText 12 3 3 2 3" xfId="15385" xr:uid="{98E0C6AC-1CE4-44FD-BC57-5C61FEAFAF88}"/>
    <cellStyle name="SAPBEXchaText 12 3 3 2 4" xfId="20862" xr:uid="{A3475973-F8C0-40A3-9E1E-B0A1837A8679}"/>
    <cellStyle name="SAPBEXchaText 12 3 3 3" xfId="5547" xr:uid="{E4E4444A-7831-4C02-926E-0D3EF242DBAE}"/>
    <cellStyle name="SAPBEXchaText 12 3 3 3 2" xfId="12030" xr:uid="{269930AF-681A-4BCA-906C-1E4F0A00B0B1}"/>
    <cellStyle name="SAPBEXchaText 12 3 3 3 3" xfId="17596" xr:uid="{7A18210D-F47D-4ED3-AE05-232A7883CAC6}"/>
    <cellStyle name="SAPBEXchaText 12 3 3 3 4" xfId="23037" xr:uid="{5B67BBF8-5B66-4B16-AB54-BCDF98E3AAB3}"/>
    <cellStyle name="SAPBEXchaText 12 3 3 4" xfId="7802" xr:uid="{96DDFD28-0149-4C52-A5CF-2E8FB9AAE17A}"/>
    <cellStyle name="SAPBEXchaText 12 3 3 5" xfId="7147" xr:uid="{CF053DC4-FC3B-4522-BB18-FE60A862FD83}"/>
    <cellStyle name="SAPBEXchaText 12 3 3 6" xfId="15308" xr:uid="{6034E32D-52DA-4B21-A445-F06115FEE8C7}"/>
    <cellStyle name="SAPBEXchaText 12 3 4" xfId="3213" xr:uid="{392EDE4E-A8EE-4447-A384-86CA1C83C533}"/>
    <cellStyle name="SAPBEXchaText 12 3 4 2" xfId="9769" xr:uid="{36A88D09-328B-4F57-BD0C-EAC2D9115172}"/>
    <cellStyle name="SAPBEXchaText 12 3 4 3" xfId="15383" xr:uid="{3122AD97-8B6F-4EA4-B066-DF8D5215BBC0}"/>
    <cellStyle name="SAPBEXchaText 12 3 4 4" xfId="20860" xr:uid="{CA304113-78D4-414B-9AA9-51F7AE6A0487}"/>
    <cellStyle name="SAPBEXchaText 12 3 5" xfId="5545" xr:uid="{7C856A99-B7BD-4C74-822F-53E32FCAC7F9}"/>
    <cellStyle name="SAPBEXchaText 12 3 5 2" xfId="12028" xr:uid="{0160CBCE-0B8D-4798-ADE1-7FFFBE4417B9}"/>
    <cellStyle name="SAPBEXchaText 12 3 5 3" xfId="17594" xr:uid="{68D0213F-D86E-4FDA-8CC5-E35C4A61E6F6}"/>
    <cellStyle name="SAPBEXchaText 12 3 5 4" xfId="23035" xr:uid="{6F5F0EEF-4B42-4DB0-9E06-7BE900D1FE4A}"/>
    <cellStyle name="SAPBEXchaText 12 3 6" xfId="7800" xr:uid="{9ACCB70F-3D96-4C5B-8515-34EC4E7E5B1F}"/>
    <cellStyle name="SAPBEXchaText 12 3 7" xfId="7149" xr:uid="{D0161504-E80B-423F-B739-D7EB6C4EF8DC}"/>
    <cellStyle name="SAPBEXchaText 12 3 8" xfId="15310" xr:uid="{D82DEFFA-DAAF-44A3-B2C1-B012540D418D}"/>
    <cellStyle name="SAPBEXchaText 12 4" xfId="1183" xr:uid="{1D6AE6D1-9422-47F1-8698-171DFB8CBCF1}"/>
    <cellStyle name="SAPBEXchaText 12 4 2" xfId="1184" xr:uid="{EBF19E4B-BCA2-4A2B-9853-8DE076802146}"/>
    <cellStyle name="SAPBEXchaText 12 4 2 2" xfId="3217" xr:uid="{C9688F61-4E28-4175-9934-AE97750D000F}"/>
    <cellStyle name="SAPBEXchaText 12 4 2 2 2" xfId="9773" xr:uid="{90EF5D5E-C3AB-4EFE-805C-F30FAD999C92}"/>
    <cellStyle name="SAPBEXchaText 12 4 2 2 3" xfId="15387" xr:uid="{CFB360D2-3863-4085-B620-15F9A1761FA3}"/>
    <cellStyle name="SAPBEXchaText 12 4 2 2 4" xfId="20864" xr:uid="{ACCED7B3-6D26-49CE-933B-5525D7041D76}"/>
    <cellStyle name="SAPBEXchaText 12 4 2 3" xfId="5549" xr:uid="{0B3B84AB-42DE-4597-BEE8-0AA883BBF613}"/>
    <cellStyle name="SAPBEXchaText 12 4 2 3 2" xfId="12032" xr:uid="{6551AA30-8229-4802-AB41-5832321E3E66}"/>
    <cellStyle name="SAPBEXchaText 12 4 2 3 3" xfId="17598" xr:uid="{9939DD9B-27B6-40DD-AD3F-AD08D3E5545B}"/>
    <cellStyle name="SAPBEXchaText 12 4 2 3 4" xfId="23039" xr:uid="{E6F1AC57-626D-4CFE-B7C7-A0C2A022AD71}"/>
    <cellStyle name="SAPBEXchaText 12 4 2 4" xfId="7804" xr:uid="{878906CC-04BB-4100-BA0C-617BAE5769CB}"/>
    <cellStyle name="SAPBEXchaText 12 4 2 5" xfId="7145" xr:uid="{B96EAEE4-06BA-4451-9E7D-18B15D8FD429}"/>
    <cellStyle name="SAPBEXchaText 12 4 2 6" xfId="7409" xr:uid="{46874534-FA2D-40F9-822C-E47AE478A1DD}"/>
    <cellStyle name="SAPBEXchaText 12 4 3" xfId="1185" xr:uid="{FA28C33B-897A-4840-964A-B9DD1559263F}"/>
    <cellStyle name="SAPBEXchaText 12 4 3 2" xfId="3218" xr:uid="{F71E5CF9-37BA-4354-8E58-AC87CA6DF600}"/>
    <cellStyle name="SAPBEXchaText 12 4 3 2 2" xfId="9774" xr:uid="{EDA02D9E-4BB6-4589-89D7-414CAFE2BE6C}"/>
    <cellStyle name="SAPBEXchaText 12 4 3 2 3" xfId="15388" xr:uid="{31168308-96B2-4B7B-A018-7B4F48FA991C}"/>
    <cellStyle name="SAPBEXchaText 12 4 3 2 4" xfId="20865" xr:uid="{3711D7D8-3E39-4BEB-BE25-D861EFA49FC3}"/>
    <cellStyle name="SAPBEXchaText 12 4 3 3" xfId="5550" xr:uid="{60C0B13D-65D2-4306-9F5D-975FA2734C1B}"/>
    <cellStyle name="SAPBEXchaText 12 4 3 3 2" xfId="12033" xr:uid="{FA2F5E7A-65E3-41A4-AD1C-A5B1BDADFBB6}"/>
    <cellStyle name="SAPBEXchaText 12 4 3 3 3" xfId="17599" xr:uid="{D7521EA6-B4E5-492F-8687-7619DCABFE63}"/>
    <cellStyle name="SAPBEXchaText 12 4 3 3 4" xfId="23040" xr:uid="{F7F3934B-8AD0-4DD9-B903-F6EE7C70EC78}"/>
    <cellStyle name="SAPBEXchaText 12 4 3 4" xfId="7805" xr:uid="{9278DE2B-743E-4547-B6A0-A272C8C610CF}"/>
    <cellStyle name="SAPBEXchaText 12 4 3 5" xfId="7144" xr:uid="{99A5F32F-61FE-4006-B578-D88818FD4AFA}"/>
    <cellStyle name="SAPBEXchaText 12 4 3 6" xfId="7410" xr:uid="{61E2587E-5E3C-4FCF-89CC-9BB3D046C81F}"/>
    <cellStyle name="SAPBEXchaText 12 4 4" xfId="3216" xr:uid="{D82FBF91-81A8-4CB2-A3BA-AE3F4D77515A}"/>
    <cellStyle name="SAPBEXchaText 12 4 4 2" xfId="9772" xr:uid="{9F109DE6-D5FF-41D2-A7C9-F18BEFBDAD26}"/>
    <cellStyle name="SAPBEXchaText 12 4 4 3" xfId="15386" xr:uid="{124C310F-B44B-4559-B756-FDD59E211B8D}"/>
    <cellStyle name="SAPBEXchaText 12 4 4 4" xfId="20863" xr:uid="{66306258-0850-42D7-9244-BC104DF3B018}"/>
    <cellStyle name="SAPBEXchaText 12 4 5" xfId="5548" xr:uid="{F5DA1D22-772C-4B5C-823E-6B19605528E2}"/>
    <cellStyle name="SAPBEXchaText 12 4 5 2" xfId="12031" xr:uid="{1A6FD1AE-08FA-4FCE-B397-8D704849363B}"/>
    <cellStyle name="SAPBEXchaText 12 4 5 3" xfId="17597" xr:uid="{ACE971A3-3887-4A8D-BB9C-4B5C08E608AD}"/>
    <cellStyle name="SAPBEXchaText 12 4 5 4" xfId="23038" xr:uid="{80BD100A-4EBA-432F-9E79-5DFDB4ADE097}"/>
    <cellStyle name="SAPBEXchaText 12 4 6" xfId="7803" xr:uid="{CC0AFBEB-4F98-423B-8DEA-881299974E77}"/>
    <cellStyle name="SAPBEXchaText 12 4 7" xfId="7146" xr:uid="{ECFF3184-97C0-4503-9445-A2CE9A4951C6}"/>
    <cellStyle name="SAPBEXchaText 12 4 8" xfId="7408" xr:uid="{924AABF3-FA8D-4000-B0CC-0A32A6A79A83}"/>
    <cellStyle name="SAPBEXchaText 12 5" xfId="1186" xr:uid="{D3BEE93B-BD8B-498B-A59E-39AB931D3A06}"/>
    <cellStyle name="SAPBEXchaText 12 5 2" xfId="3219" xr:uid="{10DE55B9-156C-46CE-B48D-DA8AF6CD1CFF}"/>
    <cellStyle name="SAPBEXchaText 12 5 2 2" xfId="9775" xr:uid="{FE68FEAD-1346-4F12-A988-4F0F479A522B}"/>
    <cellStyle name="SAPBEXchaText 12 5 2 3" xfId="15389" xr:uid="{1DC5A99F-03BE-4CC6-B714-60C86557EABE}"/>
    <cellStyle name="SAPBEXchaText 12 5 2 4" xfId="20866" xr:uid="{8010E4D1-F9D8-4681-BE7A-83839C907D89}"/>
    <cellStyle name="SAPBEXchaText 12 5 3" xfId="5551" xr:uid="{D3A6A991-E577-4E6D-B1F5-EEDEC8495BFF}"/>
    <cellStyle name="SAPBEXchaText 12 5 3 2" xfId="12034" xr:uid="{3EC2602B-AFCF-472C-A785-BEDBC0724C57}"/>
    <cellStyle name="SAPBEXchaText 12 5 3 3" xfId="17600" xr:uid="{6DA413FF-6A8E-43F8-9BB9-B747285A61A3}"/>
    <cellStyle name="SAPBEXchaText 12 5 3 4" xfId="23041" xr:uid="{4C8A9391-B8A6-4582-BFBD-F40DF19A205D}"/>
    <cellStyle name="SAPBEXchaText 12 5 4" xfId="7806" xr:uid="{B0E17C6F-70A8-4AC2-99FC-A5FAACA01322}"/>
    <cellStyle name="SAPBEXchaText 12 5 5" xfId="7143" xr:uid="{689D3F5F-5D2A-457E-B815-4942B05B7DB3}"/>
    <cellStyle name="SAPBEXchaText 12 5 6" xfId="7411" xr:uid="{4725DD87-46AE-4115-BD40-19509F597FB7}"/>
    <cellStyle name="SAPBEXchaText 12 6" xfId="1187" xr:uid="{E911F479-259D-4ED4-9794-9663F928CDB1}"/>
    <cellStyle name="SAPBEXchaText 12 6 2" xfId="3220" xr:uid="{EA121502-FDCE-4A7C-8DF7-8518EB622D1D}"/>
    <cellStyle name="SAPBEXchaText 12 6 2 2" xfId="9776" xr:uid="{AB53FAD3-CB42-4B75-A6EE-CB18BC20CFC1}"/>
    <cellStyle name="SAPBEXchaText 12 6 2 3" xfId="15390" xr:uid="{64840137-2E2D-46F3-9E45-28DC0D53EA3F}"/>
    <cellStyle name="SAPBEXchaText 12 6 2 4" xfId="20867" xr:uid="{0D23B042-4702-4A29-8D16-DC30C91B139E}"/>
    <cellStyle name="SAPBEXchaText 12 6 3" xfId="5552" xr:uid="{CF8B84A7-DA6F-46E0-919F-35B14BBC70B0}"/>
    <cellStyle name="SAPBEXchaText 12 6 3 2" xfId="12035" xr:uid="{3375F1B3-B359-42B8-AFC0-5CF55FC5A76E}"/>
    <cellStyle name="SAPBEXchaText 12 6 3 3" xfId="17601" xr:uid="{A9C38A67-3551-4FD4-990D-FC1A622FB315}"/>
    <cellStyle name="SAPBEXchaText 12 6 3 4" xfId="23042" xr:uid="{A2F1DDD7-5C78-497D-91FD-A366885F24BA}"/>
    <cellStyle name="SAPBEXchaText 12 6 4" xfId="7807" xr:uid="{8FA9035B-07BA-437B-B810-B6FA28939284}"/>
    <cellStyle name="SAPBEXchaText 12 6 5" xfId="7142" xr:uid="{EFF31B3D-3DB0-4D4B-9D3F-F86649201B8B}"/>
    <cellStyle name="SAPBEXchaText 12 6 6" xfId="11951" xr:uid="{F72EC3C7-B78E-476D-B8F4-17CB04CEE468}"/>
    <cellStyle name="SAPBEXchaText 12 7" xfId="3209" xr:uid="{5C1A1862-FD99-4C77-A21C-70E904A42720}"/>
    <cellStyle name="SAPBEXchaText 12 7 2" xfId="9765" xr:uid="{D4BD74F9-AA61-4E4A-B26E-02D4090CC89B}"/>
    <cellStyle name="SAPBEXchaText 12 7 3" xfId="15379" xr:uid="{D932896A-3287-485A-8B96-71AF21724C8A}"/>
    <cellStyle name="SAPBEXchaText 12 7 4" xfId="20856" xr:uid="{9A803507-1D28-4235-8905-6837247AA8D0}"/>
    <cellStyle name="SAPBEXchaText 12 8" xfId="5541" xr:uid="{C832A2A6-F53A-4FDD-9B7E-3EB51532B533}"/>
    <cellStyle name="SAPBEXchaText 12 8 2" xfId="12024" xr:uid="{60499ABA-1984-4EC1-AC0B-71847E80FF0A}"/>
    <cellStyle name="SAPBEXchaText 12 8 3" xfId="17590" xr:uid="{CB4F17AF-24FE-4DF5-8511-E5938B62062E}"/>
    <cellStyle name="SAPBEXchaText 12 8 4" xfId="23031" xr:uid="{0C58D99C-4AEA-49CE-9F73-F89F6F51C29C}"/>
    <cellStyle name="SAPBEXchaText 12 9" xfId="7796" xr:uid="{D7F61057-A773-4658-AF78-45F17F679AB9}"/>
    <cellStyle name="SAPBEXchaText 13" xfId="1188" xr:uid="{3CE763AA-DD66-4680-A664-6D9BBC3B12D0}"/>
    <cellStyle name="SAPBEXchaText 13 10" xfId="7141" xr:uid="{1F95C021-6644-403D-AE2D-9711CDB12096}"/>
    <cellStyle name="SAPBEXchaText 13 11" xfId="13550" xr:uid="{269B3548-6E03-4AF4-BAFC-21E323BF385A}"/>
    <cellStyle name="SAPBEXchaText 13 2" xfId="1189" xr:uid="{AF33CE81-45B7-4213-B541-5AF9ADC8D611}"/>
    <cellStyle name="SAPBEXchaText 13 2 2" xfId="1190" xr:uid="{BD216B61-023B-41E4-9EAE-E3700D9841EB}"/>
    <cellStyle name="SAPBEXchaText 13 2 2 2" xfId="3223" xr:uid="{A3CA1C45-48CA-477B-BF38-90549E6E880A}"/>
    <cellStyle name="SAPBEXchaText 13 2 2 2 2" xfId="9779" xr:uid="{1AC26D15-1832-44E4-99D3-B7C9F21B9F19}"/>
    <cellStyle name="SAPBEXchaText 13 2 2 2 3" xfId="15393" xr:uid="{76ED40F8-71AB-448A-A748-DFCE4B2EC9A0}"/>
    <cellStyle name="SAPBEXchaText 13 2 2 2 4" xfId="20870" xr:uid="{85217D66-B26C-46B4-80A0-84D16909D199}"/>
    <cellStyle name="SAPBEXchaText 13 2 2 3" xfId="5555" xr:uid="{4704705F-C8B8-456C-8414-950D4F059626}"/>
    <cellStyle name="SAPBEXchaText 13 2 2 3 2" xfId="12038" xr:uid="{F170018A-D0B3-4B68-97F3-D5837D02DCA9}"/>
    <cellStyle name="SAPBEXchaText 13 2 2 3 3" xfId="17604" xr:uid="{DE73CBE3-AFE6-4CB6-B7D0-AE6B8847A060}"/>
    <cellStyle name="SAPBEXchaText 13 2 2 3 4" xfId="23045" xr:uid="{6097503B-7412-4124-98B7-134B257A9C56}"/>
    <cellStyle name="SAPBEXchaText 13 2 2 4" xfId="7810" xr:uid="{E866A06E-CFF3-40D7-891B-F0642341E910}"/>
    <cellStyle name="SAPBEXchaText 13 2 2 5" xfId="7139" xr:uid="{931846FF-96D3-4D05-B91C-59C15915A133}"/>
    <cellStyle name="SAPBEXchaText 13 2 2 6" xfId="7413" xr:uid="{F741A29F-7C92-4B00-97E9-883906BB55D6}"/>
    <cellStyle name="SAPBEXchaText 13 2 3" xfId="1191" xr:uid="{5B18CA61-67AC-4D6D-907A-675B59C5AFE9}"/>
    <cellStyle name="SAPBEXchaText 13 2 3 2" xfId="3224" xr:uid="{04922B8F-0244-40B1-94FD-C8F9CA1AD89F}"/>
    <cellStyle name="SAPBEXchaText 13 2 3 2 2" xfId="9780" xr:uid="{7C83C9BD-E261-4313-8947-106DB3C45208}"/>
    <cellStyle name="SAPBEXchaText 13 2 3 2 3" xfId="15394" xr:uid="{7E37D61E-DCEC-453A-8AFC-EDE5481CF2F6}"/>
    <cellStyle name="SAPBEXchaText 13 2 3 2 4" xfId="20871" xr:uid="{717CCC56-1094-4397-B3FE-D03F05545A32}"/>
    <cellStyle name="SAPBEXchaText 13 2 3 3" xfId="5556" xr:uid="{0D163610-B00E-4AAF-A78A-3395D2FE70AA}"/>
    <cellStyle name="SAPBEXchaText 13 2 3 3 2" xfId="12039" xr:uid="{A50A2D99-DF9A-4AFB-B3A3-46C4BC3A3E3F}"/>
    <cellStyle name="SAPBEXchaText 13 2 3 3 3" xfId="17605" xr:uid="{7BD6549C-5358-4020-9E14-C13CA1E2A045}"/>
    <cellStyle name="SAPBEXchaText 13 2 3 3 4" xfId="23046" xr:uid="{5A0EA5DD-97CD-408B-B1E6-EDFB06ECBA57}"/>
    <cellStyle name="SAPBEXchaText 13 2 3 4" xfId="7811" xr:uid="{AD5A2AF6-E0F8-43C2-B5AD-6928D87250D6}"/>
    <cellStyle name="SAPBEXchaText 13 2 3 5" xfId="7138" xr:uid="{A74D66B3-1EAA-4D86-B2B4-929956371463}"/>
    <cellStyle name="SAPBEXchaText 13 2 3 6" xfId="7414" xr:uid="{17426DCC-6ABD-4997-97D1-327F6783B04E}"/>
    <cellStyle name="SAPBEXchaText 13 2 4" xfId="3222" xr:uid="{279E9A0A-9DDD-4E07-9DFA-EB28967A3B5C}"/>
    <cellStyle name="SAPBEXchaText 13 2 4 2" xfId="9778" xr:uid="{18907B92-CA57-440D-A024-AD5C3775CF0E}"/>
    <cellStyle name="SAPBEXchaText 13 2 4 3" xfId="15392" xr:uid="{B557C7D0-0D2E-4C1B-BEC7-CEF7AA7DA18E}"/>
    <cellStyle name="SAPBEXchaText 13 2 4 4" xfId="20869" xr:uid="{318715C5-7AF3-4DE6-A61E-9E6FF0EE433C}"/>
    <cellStyle name="SAPBEXchaText 13 2 5" xfId="5554" xr:uid="{FA195904-25E9-40A3-A13C-8E5BA772B8B2}"/>
    <cellStyle name="SAPBEXchaText 13 2 5 2" xfId="12037" xr:uid="{DCDD1960-A8B9-4156-9BD2-B30BE7F1F274}"/>
    <cellStyle name="SAPBEXchaText 13 2 5 3" xfId="17603" xr:uid="{CA0D8F8A-8D48-4B96-BC1C-F4B532A5E536}"/>
    <cellStyle name="SAPBEXchaText 13 2 5 4" xfId="23044" xr:uid="{F6468FA5-648C-44FD-93B3-0D3C78D330E8}"/>
    <cellStyle name="SAPBEXchaText 13 2 6" xfId="7809" xr:uid="{2F1C0364-7699-4366-A8E0-2681CED1F308}"/>
    <cellStyle name="SAPBEXchaText 13 2 7" xfId="7140" xr:uid="{BEF7B882-6396-4EFF-9A37-83385A03EB08}"/>
    <cellStyle name="SAPBEXchaText 13 2 8" xfId="7412" xr:uid="{2FA54DC7-683F-45C0-8777-0CBE18269542}"/>
    <cellStyle name="SAPBEXchaText 13 3" xfId="1192" xr:uid="{599F67BB-7E5B-4089-91E7-A81F1A8A3A3E}"/>
    <cellStyle name="SAPBEXchaText 13 3 2" xfId="1193" xr:uid="{69238463-A097-4C26-9824-F55738192A56}"/>
    <cellStyle name="SAPBEXchaText 13 3 2 2" xfId="3226" xr:uid="{B039278C-84C2-4440-AF63-1E216495F7B0}"/>
    <cellStyle name="SAPBEXchaText 13 3 2 2 2" xfId="9782" xr:uid="{FE33EB24-16F4-46BD-8B44-4FDD7A8B7EB4}"/>
    <cellStyle name="SAPBEXchaText 13 3 2 2 3" xfId="15396" xr:uid="{64C107EA-ECA1-4771-A0D9-DBE2556D0281}"/>
    <cellStyle name="SAPBEXchaText 13 3 2 2 4" xfId="20873" xr:uid="{34300182-4A31-453A-A524-3EE9C78E39AB}"/>
    <cellStyle name="SAPBEXchaText 13 3 2 3" xfId="5558" xr:uid="{71776D61-E5AD-4122-87FB-ED422E18FC11}"/>
    <cellStyle name="SAPBEXchaText 13 3 2 3 2" xfId="12041" xr:uid="{C5B61C2E-0DE3-4DD9-88B8-D6A25739A680}"/>
    <cellStyle name="SAPBEXchaText 13 3 2 3 3" xfId="17607" xr:uid="{FFCAC442-8480-44D0-BFAC-266EAA83E79C}"/>
    <cellStyle name="SAPBEXchaText 13 3 2 3 4" xfId="23048" xr:uid="{93BB6188-E6C1-45F4-B97A-621D0C4FC0C3}"/>
    <cellStyle name="SAPBEXchaText 13 3 2 4" xfId="7813" xr:uid="{4A1B9E11-1717-4836-A132-1EEED6A5EC32}"/>
    <cellStyle name="SAPBEXchaText 13 3 2 5" xfId="7136" xr:uid="{BBDCB499-8DFC-4CE5-AFEC-4FF36243030F}"/>
    <cellStyle name="SAPBEXchaText 13 3 2 6" xfId="7416" xr:uid="{AE3196CB-F454-44F3-A245-F6740F91F78A}"/>
    <cellStyle name="SAPBEXchaText 13 3 3" xfId="1194" xr:uid="{48646A59-675C-470E-A92F-24B4C35FC816}"/>
    <cellStyle name="SAPBEXchaText 13 3 3 2" xfId="3227" xr:uid="{3F51F296-1863-4C21-BA17-D2C24BE30CA8}"/>
    <cellStyle name="SAPBEXchaText 13 3 3 2 2" xfId="9783" xr:uid="{27AD5280-AF77-4697-BD20-B796DF4DFAC4}"/>
    <cellStyle name="SAPBEXchaText 13 3 3 2 3" xfId="15397" xr:uid="{8C459868-5CC6-4A15-96F8-BFDC3679ADB3}"/>
    <cellStyle name="SAPBEXchaText 13 3 3 2 4" xfId="20874" xr:uid="{36FAE552-7039-4978-B731-228E2709E395}"/>
    <cellStyle name="SAPBEXchaText 13 3 3 3" xfId="5559" xr:uid="{C6C9CD52-1E6E-41B7-B8FE-E1CD0AE5C26E}"/>
    <cellStyle name="SAPBEXchaText 13 3 3 3 2" xfId="12042" xr:uid="{C554CC90-62DA-49C1-AA01-72DB79D6F5F6}"/>
    <cellStyle name="SAPBEXchaText 13 3 3 3 3" xfId="17608" xr:uid="{84865B42-B053-4DA3-8547-4DB0B7263846}"/>
    <cellStyle name="SAPBEXchaText 13 3 3 3 4" xfId="23049" xr:uid="{D7F29E3B-F292-440C-A9D9-D1EC2CA828D1}"/>
    <cellStyle name="SAPBEXchaText 13 3 3 4" xfId="7814" xr:uid="{DFFD2D92-F84B-45C0-A107-0C8235383626}"/>
    <cellStyle name="SAPBEXchaText 13 3 3 5" xfId="7135" xr:uid="{7B93F72E-1970-44BE-AFA8-305F1EEFBB9D}"/>
    <cellStyle name="SAPBEXchaText 13 3 3 6" xfId="7417" xr:uid="{B962AA1E-6A76-4351-A4D6-25E0099C719D}"/>
    <cellStyle name="SAPBEXchaText 13 3 4" xfId="3225" xr:uid="{DD574D57-9DFA-4177-8F99-4F58E8DA7C8A}"/>
    <cellStyle name="SAPBEXchaText 13 3 4 2" xfId="9781" xr:uid="{74DC2020-181B-4F61-9B8C-C5AAC2F7EB51}"/>
    <cellStyle name="SAPBEXchaText 13 3 4 3" xfId="15395" xr:uid="{60440C05-FA19-4721-AA5C-3851781273A3}"/>
    <cellStyle name="SAPBEXchaText 13 3 4 4" xfId="20872" xr:uid="{5002C6D3-5E42-4215-85B6-1DEC3EF26D24}"/>
    <cellStyle name="SAPBEXchaText 13 3 5" xfId="5557" xr:uid="{9AE60352-AEB1-4F07-A53E-ECF42DFFFFD8}"/>
    <cellStyle name="SAPBEXchaText 13 3 5 2" xfId="12040" xr:uid="{3F9B3704-454F-458E-87DF-536EA419C5C6}"/>
    <cellStyle name="SAPBEXchaText 13 3 5 3" xfId="17606" xr:uid="{84247C4D-D9BC-40F8-98DF-7FAF01273266}"/>
    <cellStyle name="SAPBEXchaText 13 3 5 4" xfId="23047" xr:uid="{1D1CBDFE-1E43-4811-9570-0F96FB6294D9}"/>
    <cellStyle name="SAPBEXchaText 13 3 6" xfId="7812" xr:uid="{4EBF1548-4E59-4076-A7BA-A61520C49CD4}"/>
    <cellStyle name="SAPBEXchaText 13 3 7" xfId="7137" xr:uid="{5B8D9E91-6641-4710-A681-F03337489F8B}"/>
    <cellStyle name="SAPBEXchaText 13 3 8" xfId="7415" xr:uid="{3AA7FE8F-EF05-4A6D-99E9-30AC00239521}"/>
    <cellStyle name="SAPBEXchaText 13 4" xfId="1195" xr:uid="{F5E09E04-3F8C-4566-BF52-59C48AAB526F}"/>
    <cellStyle name="SAPBEXchaText 13 4 2" xfId="1196" xr:uid="{DCAC34F2-B21B-42FA-A641-0E2216F8C76D}"/>
    <cellStyle name="SAPBEXchaText 13 4 2 2" xfId="3229" xr:uid="{7363D39E-3BDA-4772-96AB-6A685716D7AC}"/>
    <cellStyle name="SAPBEXchaText 13 4 2 2 2" xfId="9785" xr:uid="{938C764F-3D3F-4C97-B5C5-5114CC43AC3C}"/>
    <cellStyle name="SAPBEXchaText 13 4 2 2 3" xfId="15399" xr:uid="{A34A6295-BEE8-426D-8907-E6A6B7CC4602}"/>
    <cellStyle name="SAPBEXchaText 13 4 2 2 4" xfId="20876" xr:uid="{D6953610-C7D6-4941-854A-35C3EDFC6B4B}"/>
    <cellStyle name="SAPBEXchaText 13 4 2 3" xfId="5561" xr:uid="{4D0F94FA-E33C-4B85-9A09-4AAFE8EF9753}"/>
    <cellStyle name="SAPBEXchaText 13 4 2 3 2" xfId="12044" xr:uid="{63BCA6F1-63F6-4D3F-95D1-FCA72883B135}"/>
    <cellStyle name="SAPBEXchaText 13 4 2 3 3" xfId="17610" xr:uid="{16DF6379-14FC-40FD-902B-676D9F8F090F}"/>
    <cellStyle name="SAPBEXchaText 13 4 2 3 4" xfId="23051" xr:uid="{1F4B0DE7-524B-41A4-8625-C1E668251198}"/>
    <cellStyle name="SAPBEXchaText 13 4 2 4" xfId="7816" xr:uid="{9F7D5800-F988-4E8A-9EC3-6856F8881DDB}"/>
    <cellStyle name="SAPBEXchaText 13 4 2 5" xfId="7133" xr:uid="{E7324DB1-2B9B-4FA7-B3B6-7E559AA7149B}"/>
    <cellStyle name="SAPBEXchaText 13 4 2 6" xfId="7418" xr:uid="{6887CC69-E111-4BA2-90A9-8FE1D6C6D570}"/>
    <cellStyle name="SAPBEXchaText 13 4 3" xfId="1197" xr:uid="{DA14B171-7459-4254-A9A3-23DCF0FE6B97}"/>
    <cellStyle name="SAPBEXchaText 13 4 3 2" xfId="3230" xr:uid="{61887462-7A06-4E6B-959F-CEE86C28E3DD}"/>
    <cellStyle name="SAPBEXchaText 13 4 3 2 2" xfId="9786" xr:uid="{5A85E096-37AF-4B34-9257-1AE38C4EAF01}"/>
    <cellStyle name="SAPBEXchaText 13 4 3 2 3" xfId="15400" xr:uid="{15A21C0E-D82C-40EC-B9B2-C0E6A595D7AB}"/>
    <cellStyle name="SAPBEXchaText 13 4 3 2 4" xfId="20877" xr:uid="{5D4A3C76-D97D-476F-BEEC-22637DB80C63}"/>
    <cellStyle name="SAPBEXchaText 13 4 3 3" xfId="5562" xr:uid="{1752AA85-2616-4964-8D0B-D32A73FD1C99}"/>
    <cellStyle name="SAPBEXchaText 13 4 3 3 2" xfId="12045" xr:uid="{4B11B18E-A4AD-46AA-868A-8876AED1B284}"/>
    <cellStyle name="SAPBEXchaText 13 4 3 3 3" xfId="17611" xr:uid="{CFEE1F90-84B7-43AC-9AD7-8A714932C351}"/>
    <cellStyle name="SAPBEXchaText 13 4 3 3 4" xfId="23052" xr:uid="{13275398-8A07-4DDD-8416-082750F1025A}"/>
    <cellStyle name="SAPBEXchaText 13 4 3 4" xfId="7817" xr:uid="{C35F60A1-A192-4784-9483-58C224A24F7C}"/>
    <cellStyle name="SAPBEXchaText 13 4 3 5" xfId="7132" xr:uid="{2133C641-5901-48A1-957E-B35B0643A001}"/>
    <cellStyle name="SAPBEXchaText 13 4 3 6" xfId="11947" xr:uid="{D26152E7-7CEC-4B4C-972A-39C5F4669E87}"/>
    <cellStyle name="SAPBEXchaText 13 4 4" xfId="3228" xr:uid="{4482ACE2-551F-4D9E-8FCE-52479A779FE6}"/>
    <cellStyle name="SAPBEXchaText 13 4 4 2" xfId="9784" xr:uid="{7D63968A-54B0-4B56-905E-E518BBD37CC2}"/>
    <cellStyle name="SAPBEXchaText 13 4 4 3" xfId="15398" xr:uid="{41F7A0B6-56D5-404F-AF80-5E8E0C591353}"/>
    <cellStyle name="SAPBEXchaText 13 4 4 4" xfId="20875" xr:uid="{71F289EB-3424-4C1C-962A-02E7A3121578}"/>
    <cellStyle name="SAPBEXchaText 13 4 5" xfId="5560" xr:uid="{5659916D-7DA9-467B-9FDA-FBD5D8E359A0}"/>
    <cellStyle name="SAPBEXchaText 13 4 5 2" xfId="12043" xr:uid="{C64514FE-9B19-43E1-A70F-BC6A1C060282}"/>
    <cellStyle name="SAPBEXchaText 13 4 5 3" xfId="17609" xr:uid="{92352196-27C7-4E53-A408-06B9566129C4}"/>
    <cellStyle name="SAPBEXchaText 13 4 5 4" xfId="23050" xr:uid="{8E9F0910-70FE-47C5-9846-4FD36E73AFC7}"/>
    <cellStyle name="SAPBEXchaText 13 4 6" xfId="7815" xr:uid="{C04A4A01-AB04-403C-A3C7-3D8B0DC9171C}"/>
    <cellStyle name="SAPBEXchaText 13 4 7" xfId="7134" xr:uid="{EB0976B0-4F2B-482B-BB74-C047825E4CB1}"/>
    <cellStyle name="SAPBEXchaText 13 4 8" xfId="11946" xr:uid="{91A550DE-E09B-4BD1-8CFE-91EC4FAF0335}"/>
    <cellStyle name="SAPBEXchaText 13 5" xfId="1198" xr:uid="{2FF3B3FA-1EB6-4D08-A4D5-D5D7DE3BE258}"/>
    <cellStyle name="SAPBEXchaText 13 5 2" xfId="3231" xr:uid="{CD56F655-0EAB-4E92-8BBC-4E7C05B6213A}"/>
    <cellStyle name="SAPBEXchaText 13 5 2 2" xfId="9787" xr:uid="{D60FF16A-06A3-47A6-962A-07EF684546C6}"/>
    <cellStyle name="SAPBEXchaText 13 5 2 3" xfId="15401" xr:uid="{BCB5EE95-93DE-4F98-AB7B-423F6D1215A1}"/>
    <cellStyle name="SAPBEXchaText 13 5 2 4" xfId="20878" xr:uid="{94E9B1E0-D825-42B1-BEB7-4A5F9D585EF2}"/>
    <cellStyle name="SAPBEXchaText 13 5 3" xfId="5563" xr:uid="{58404722-E81D-472D-B017-4D1DB188B558}"/>
    <cellStyle name="SAPBEXchaText 13 5 3 2" xfId="12046" xr:uid="{BDE19AE6-2C98-4247-9A83-F313BDD76721}"/>
    <cellStyle name="SAPBEXchaText 13 5 3 3" xfId="17612" xr:uid="{2D10238D-174C-4F82-B39F-6EA8C5AA662F}"/>
    <cellStyle name="SAPBEXchaText 13 5 3 4" xfId="23053" xr:uid="{973AF461-924F-4FA0-9B3F-42E832EE9752}"/>
    <cellStyle name="SAPBEXchaText 13 5 4" xfId="7818" xr:uid="{BB031F7F-050E-4FAE-AAB0-279CFAD3F8DF}"/>
    <cellStyle name="SAPBEXchaText 13 5 5" xfId="7131" xr:uid="{9DF5127C-5085-4D52-9727-FFB7B48EBC96}"/>
    <cellStyle name="SAPBEXchaText 13 5 6" xfId="7419" xr:uid="{981D6421-3D95-4A7C-9153-1392B61FD8A3}"/>
    <cellStyle name="SAPBEXchaText 13 6" xfId="1199" xr:uid="{FCD50F3A-6440-4CE7-A426-9A421AD28801}"/>
    <cellStyle name="SAPBEXchaText 13 6 2" xfId="3232" xr:uid="{4D3CAB28-05C9-4A4D-9971-D6B3339EF7AE}"/>
    <cellStyle name="SAPBEXchaText 13 6 2 2" xfId="9788" xr:uid="{14F9FBBC-5E9B-4B50-B06E-BFFDC45A584B}"/>
    <cellStyle name="SAPBEXchaText 13 6 2 3" xfId="15402" xr:uid="{93282EAF-064E-4AA8-B875-0D31B35E8ADD}"/>
    <cellStyle name="SAPBEXchaText 13 6 2 4" xfId="20879" xr:uid="{2BEB3342-09B2-4B37-9F52-3A443324AE56}"/>
    <cellStyle name="SAPBEXchaText 13 6 3" xfId="5564" xr:uid="{1D1C5F1E-B7BE-445F-BBF8-866F4B644B30}"/>
    <cellStyle name="SAPBEXchaText 13 6 3 2" xfId="12047" xr:uid="{F190A14B-D2CE-4EFA-BF36-156C02C8FF6E}"/>
    <cellStyle name="SAPBEXchaText 13 6 3 3" xfId="17613" xr:uid="{B4B3C328-A08D-4C00-A163-A0DEB7D01AC9}"/>
    <cellStyle name="SAPBEXchaText 13 6 3 4" xfId="23054" xr:uid="{60FA8FE4-377A-4C51-B96F-22CD928CAC17}"/>
    <cellStyle name="SAPBEXchaText 13 6 4" xfId="7819" xr:uid="{039F6F34-0D27-4BB3-AE12-1AB43E70FFD3}"/>
    <cellStyle name="SAPBEXchaText 13 6 5" xfId="7130" xr:uid="{C67D9045-1A89-4076-8936-17E233F90FCF}"/>
    <cellStyle name="SAPBEXchaText 13 6 6" xfId="7420" xr:uid="{61755940-7FA7-46B9-BB93-07D4A607AFAE}"/>
    <cellStyle name="SAPBEXchaText 13 7" xfId="3221" xr:uid="{140C4DE0-18B9-434E-8F74-309FB3C6597A}"/>
    <cellStyle name="SAPBEXchaText 13 7 2" xfId="9777" xr:uid="{B4FE0E5A-B151-43FA-983F-1C1554752BAE}"/>
    <cellStyle name="SAPBEXchaText 13 7 3" xfId="15391" xr:uid="{D05B7BAB-C335-4578-84A7-7DEEE811D516}"/>
    <cellStyle name="SAPBEXchaText 13 7 4" xfId="20868" xr:uid="{82A76D1B-A709-423F-9039-EBDA75B5E3C2}"/>
    <cellStyle name="SAPBEXchaText 13 8" xfId="5553" xr:uid="{EE5E3E46-AC13-432B-B18D-971C72D35F77}"/>
    <cellStyle name="SAPBEXchaText 13 8 2" xfId="12036" xr:uid="{540936D5-5BD1-4ABB-B1AA-FE736B0B2968}"/>
    <cellStyle name="SAPBEXchaText 13 8 3" xfId="17602" xr:uid="{C846AC68-D255-453A-AFF1-57D0577155E4}"/>
    <cellStyle name="SAPBEXchaText 13 8 4" xfId="23043" xr:uid="{B3EE728E-83D8-4639-9177-9E47530C7B13}"/>
    <cellStyle name="SAPBEXchaText 13 9" xfId="7808" xr:uid="{1704F5C2-0DC5-476E-8803-77D5F5EBEEA4}"/>
    <cellStyle name="SAPBEXchaText 14" xfId="1200" xr:uid="{BE315DFA-4A34-42E1-B121-AA9E61516421}"/>
    <cellStyle name="SAPBEXchaText 14 10" xfId="7129" xr:uid="{9E22E346-6AF9-44E1-8492-A72ACC34EACD}"/>
    <cellStyle name="SAPBEXchaText 14 11" xfId="11950" xr:uid="{7438A4D1-11A5-49C1-B886-8E6233DF9852}"/>
    <cellStyle name="SAPBEXchaText 14 2" xfId="1201" xr:uid="{888B2FCE-0621-4833-B0AE-43CBDE4A8535}"/>
    <cellStyle name="SAPBEXchaText 14 2 2" xfId="1202" xr:uid="{478FD72E-2CBD-469E-93EC-A25136CA7F0D}"/>
    <cellStyle name="SAPBEXchaText 14 2 2 2" xfId="3235" xr:uid="{8D05AFC4-B9AE-4A86-932F-E02F65CDD1D1}"/>
    <cellStyle name="SAPBEXchaText 14 2 2 2 2" xfId="9791" xr:uid="{5A524D5D-7A87-4A25-BCF1-F4B7DBBF08B1}"/>
    <cellStyle name="SAPBEXchaText 14 2 2 2 3" xfId="15405" xr:uid="{F94D56C0-272C-4F90-92F3-0136DF512BD7}"/>
    <cellStyle name="SAPBEXchaText 14 2 2 2 4" xfId="20882" xr:uid="{E564C4AC-C3CE-408F-AACC-E36766F3A76E}"/>
    <cellStyle name="SAPBEXchaText 14 2 2 3" xfId="5567" xr:uid="{00349378-9EE1-446A-BCDE-4A51F12A4AF0}"/>
    <cellStyle name="SAPBEXchaText 14 2 2 3 2" xfId="12050" xr:uid="{C2B28AA2-BFAC-4D5C-BA18-CB983A0CDCD3}"/>
    <cellStyle name="SAPBEXchaText 14 2 2 3 3" xfId="17616" xr:uid="{D3AA2504-5AAA-4DFE-B3FA-8AC21DA0BDC6}"/>
    <cellStyle name="SAPBEXchaText 14 2 2 3 4" xfId="23057" xr:uid="{12E37043-9EB8-4F7F-9DC8-B2753FC601A4}"/>
    <cellStyle name="SAPBEXchaText 14 2 2 4" xfId="7822" xr:uid="{52E3A258-E41B-409A-8477-45329000FC7E}"/>
    <cellStyle name="SAPBEXchaText 14 2 2 5" xfId="13556" xr:uid="{F5AEBEFE-F9BE-4B4F-AF1B-67E085541E82}"/>
    <cellStyle name="SAPBEXchaText 14 2 2 6" xfId="7422" xr:uid="{74577BD9-B6F1-437F-A716-6FCDFEACF860}"/>
    <cellStyle name="SAPBEXchaText 14 2 3" xfId="1203" xr:uid="{F3DDCE5A-955F-463A-BC2D-90C78ED7BB6F}"/>
    <cellStyle name="SAPBEXchaText 14 2 3 2" xfId="3236" xr:uid="{3383B2A5-A3CD-4044-BAB4-36E33666601B}"/>
    <cellStyle name="SAPBEXchaText 14 2 3 2 2" xfId="9792" xr:uid="{AEC4FA16-3957-4D72-8F15-27146D129D0D}"/>
    <cellStyle name="SAPBEXchaText 14 2 3 2 3" xfId="15406" xr:uid="{8F1A0FEA-FB35-47F6-B7B8-0B2EB8737264}"/>
    <cellStyle name="SAPBEXchaText 14 2 3 2 4" xfId="20883" xr:uid="{5C3C94AF-42C6-4035-8933-FC7F30A323C4}"/>
    <cellStyle name="SAPBEXchaText 14 2 3 3" xfId="5568" xr:uid="{31F6685E-DA6B-425F-9F25-C331BAD8FA4B}"/>
    <cellStyle name="SAPBEXchaText 14 2 3 3 2" xfId="12051" xr:uid="{10F1F7CC-C7A9-4CF5-B766-5F26FF3CF23D}"/>
    <cellStyle name="SAPBEXchaText 14 2 3 3 3" xfId="17617" xr:uid="{8E9A2ACE-A1D8-4B4C-8F8E-4620E390909B}"/>
    <cellStyle name="SAPBEXchaText 14 2 3 3 4" xfId="23058" xr:uid="{749861FF-2783-43A4-A1E5-092D980F70D2}"/>
    <cellStyle name="SAPBEXchaText 14 2 3 4" xfId="7823" xr:uid="{0793EF1C-1C31-4883-880F-B6A0F66267CB}"/>
    <cellStyle name="SAPBEXchaText 14 2 3 5" xfId="13548" xr:uid="{B6E721D8-B28A-4A52-BFC2-C3F0EF5A76A8}"/>
    <cellStyle name="SAPBEXchaText 14 2 3 6" xfId="8801" xr:uid="{35D1EEDF-338C-4F60-AE01-1121EA054326}"/>
    <cellStyle name="SAPBEXchaText 14 2 4" xfId="3234" xr:uid="{95E26190-C586-425B-891D-0F29A56F9D80}"/>
    <cellStyle name="SAPBEXchaText 14 2 4 2" xfId="9790" xr:uid="{C0E798C4-AC90-44C5-A872-EE45F8E6B818}"/>
    <cellStyle name="SAPBEXchaText 14 2 4 3" xfId="15404" xr:uid="{369C2920-1173-4C92-B4D6-FFE87DC63BF2}"/>
    <cellStyle name="SAPBEXchaText 14 2 4 4" xfId="20881" xr:uid="{AA2EB775-F9AB-49B4-81E9-1A320093F63F}"/>
    <cellStyle name="SAPBEXchaText 14 2 5" xfId="5566" xr:uid="{E38E7533-66B8-403E-9A88-C9D5113ACBF8}"/>
    <cellStyle name="SAPBEXchaText 14 2 5 2" xfId="12049" xr:uid="{EFB07E56-7822-4F55-B1D7-76495E35E348}"/>
    <cellStyle name="SAPBEXchaText 14 2 5 3" xfId="17615" xr:uid="{D7F2E270-FC19-4C7F-B130-06C96D2EE693}"/>
    <cellStyle name="SAPBEXchaText 14 2 5 4" xfId="23056" xr:uid="{562D2A60-E631-413F-9F2A-CB3EDDB72460}"/>
    <cellStyle name="SAPBEXchaText 14 2 6" xfId="7821" xr:uid="{40F71A42-D191-4370-8493-0EE8D153E8BB}"/>
    <cellStyle name="SAPBEXchaText 14 2 7" xfId="7128" xr:uid="{A0A08CD4-CBAF-44E3-9DC1-2775F6904E6A}"/>
    <cellStyle name="SAPBEXchaText 14 2 8" xfId="7421" xr:uid="{A33FAD2C-3393-46ED-8ADB-E97AE88F21D1}"/>
    <cellStyle name="SAPBEXchaText 14 3" xfId="1204" xr:uid="{745F872C-ACDC-476F-9E5D-EB70C905FF2D}"/>
    <cellStyle name="SAPBEXchaText 14 3 2" xfId="1205" xr:uid="{6890E9C9-D286-4E74-853E-DF8642E933C2}"/>
    <cellStyle name="SAPBEXchaText 14 3 2 2" xfId="3238" xr:uid="{45D2855B-295C-4417-A9EF-3FFA7F8BF2B1}"/>
    <cellStyle name="SAPBEXchaText 14 3 2 2 2" xfId="9794" xr:uid="{917CE95F-9B32-4091-9C5D-80F5A32A538D}"/>
    <cellStyle name="SAPBEXchaText 14 3 2 2 3" xfId="15408" xr:uid="{41301997-1C5F-4591-956B-142E4CEC4874}"/>
    <cellStyle name="SAPBEXchaText 14 3 2 2 4" xfId="20885" xr:uid="{83124544-D9D5-45AB-BDEF-AFF8545C4A5B}"/>
    <cellStyle name="SAPBEXchaText 14 3 2 3" xfId="5570" xr:uid="{AC76E40E-B90F-448F-9CB7-F69BFEA908C0}"/>
    <cellStyle name="SAPBEXchaText 14 3 2 3 2" xfId="12053" xr:uid="{E93D39E7-2022-4763-8CA5-7BEAA995102A}"/>
    <cellStyle name="SAPBEXchaText 14 3 2 3 3" xfId="17619" xr:uid="{8C704536-E86E-4C37-8014-18FE73A2C922}"/>
    <cellStyle name="SAPBEXchaText 14 3 2 3 4" xfId="23060" xr:uid="{2D7BC38B-F437-4F2D-A263-DC6D2C970489}"/>
    <cellStyle name="SAPBEXchaText 14 3 2 4" xfId="7825" xr:uid="{B4B92116-0771-4320-9248-3A6B5A114977}"/>
    <cellStyle name="SAPBEXchaText 14 3 2 5" xfId="11876" xr:uid="{8F3DF1A0-3F0A-48CA-8CC4-A5B6F4D510BD}"/>
    <cellStyle name="SAPBEXchaText 14 3 2 6" xfId="11918" xr:uid="{FB69D8E6-101E-4250-AB06-3849F47484AF}"/>
    <cellStyle name="SAPBEXchaText 14 3 3" xfId="1206" xr:uid="{5E5A26BE-91A8-4B67-8E5E-E6716BCB204A}"/>
    <cellStyle name="SAPBEXchaText 14 3 3 2" xfId="3239" xr:uid="{6E00B281-D42B-4555-8512-FCFD28D9D9CC}"/>
    <cellStyle name="SAPBEXchaText 14 3 3 2 2" xfId="9795" xr:uid="{7F71FC10-78BB-415C-AF2D-37AE4609195E}"/>
    <cellStyle name="SAPBEXchaText 14 3 3 2 3" xfId="15409" xr:uid="{859A0515-E325-4B4F-A15F-FCC624A3BA86}"/>
    <cellStyle name="SAPBEXchaText 14 3 3 2 4" xfId="20886" xr:uid="{A2EF1396-C4A0-4804-B71F-B4D6A038068C}"/>
    <cellStyle name="SAPBEXchaText 14 3 3 3" xfId="5571" xr:uid="{6B67CE8B-5EA3-4A41-8D0E-0632A69109EF}"/>
    <cellStyle name="SAPBEXchaText 14 3 3 3 2" xfId="12054" xr:uid="{5B37E54F-5D49-4593-BC4A-2EFBE5BA00A6}"/>
    <cellStyle name="SAPBEXchaText 14 3 3 3 3" xfId="17620" xr:uid="{9CAAD2F6-F8BB-4347-916A-86C148EE3E43}"/>
    <cellStyle name="SAPBEXchaText 14 3 3 3 4" xfId="23061" xr:uid="{B38921AE-1F04-4B99-B135-0FE8CF1F0260}"/>
    <cellStyle name="SAPBEXchaText 14 3 3 4" xfId="7826" xr:uid="{4BED5EEB-D44F-47F5-8AF4-46012F0D28DF}"/>
    <cellStyle name="SAPBEXchaText 14 3 3 5" xfId="9665" xr:uid="{0228531F-D558-410A-B77B-99C549A935EC}"/>
    <cellStyle name="SAPBEXchaText 14 3 3 6" xfId="7423" xr:uid="{C420F229-93E6-4BD0-8EFA-4FC3F095A849}"/>
    <cellStyle name="SAPBEXchaText 14 3 4" xfId="3237" xr:uid="{4E61A150-5850-40F1-BFE4-ABD6A7887B0A}"/>
    <cellStyle name="SAPBEXchaText 14 3 4 2" xfId="9793" xr:uid="{31DB8711-8957-4262-891A-466A5996F8B9}"/>
    <cellStyle name="SAPBEXchaText 14 3 4 3" xfId="15407" xr:uid="{06FE85C4-60A9-4438-90C5-AC1214FF49D2}"/>
    <cellStyle name="SAPBEXchaText 14 3 4 4" xfId="20884" xr:uid="{D4F58448-2BD2-4C7A-933D-138439F11FB4}"/>
    <cellStyle name="SAPBEXchaText 14 3 5" xfId="5569" xr:uid="{943D3D8D-7338-418A-B41B-F76365CC3527}"/>
    <cellStyle name="SAPBEXchaText 14 3 5 2" xfId="12052" xr:uid="{917DEFAD-BF6B-42BE-A524-BA39FD6D2DEF}"/>
    <cellStyle name="SAPBEXchaText 14 3 5 3" xfId="17618" xr:uid="{F20F42EA-7F41-4C32-81C9-8DC7938EA9C3}"/>
    <cellStyle name="SAPBEXchaText 14 3 5 4" xfId="23059" xr:uid="{22F4EC90-F21F-451A-806D-362D1FC82D59}"/>
    <cellStyle name="SAPBEXchaText 14 3 6" xfId="7824" xr:uid="{9A9AAB04-CCD5-4043-AFAE-038CE08E0380}"/>
    <cellStyle name="SAPBEXchaText 14 3 7" xfId="9666" xr:uid="{404DD427-2EDC-4550-948B-C1257F22B931}"/>
    <cellStyle name="SAPBEXchaText 14 3 8" xfId="8802" xr:uid="{21ECDE53-FEFF-4F5D-B104-7E68A51E9067}"/>
    <cellStyle name="SAPBEXchaText 14 4" xfId="1207" xr:uid="{0C0ED0FE-6233-4C27-ABCA-AE4102ECDCF3}"/>
    <cellStyle name="SAPBEXchaText 14 4 2" xfId="1208" xr:uid="{44566352-ECF1-4B90-904E-2B96402ED215}"/>
    <cellStyle name="SAPBEXchaText 14 4 2 2" xfId="3241" xr:uid="{BE961670-5E91-46E4-8FC1-A98C7B5DC921}"/>
    <cellStyle name="SAPBEXchaText 14 4 2 2 2" xfId="9797" xr:uid="{87DB41B8-CE4D-4186-B1E0-C44E2631D9C2}"/>
    <cellStyle name="SAPBEXchaText 14 4 2 2 3" xfId="15411" xr:uid="{3D1DD326-7CCF-44A9-AD47-B57774C67EA3}"/>
    <cellStyle name="SAPBEXchaText 14 4 2 2 4" xfId="20888" xr:uid="{AF4F88C0-7F01-451B-9CC6-EAC73BAE8764}"/>
    <cellStyle name="SAPBEXchaText 14 4 2 3" xfId="5573" xr:uid="{FCAF5F8F-4037-40BE-8BDD-DFF9A7242196}"/>
    <cellStyle name="SAPBEXchaText 14 4 2 3 2" xfId="12056" xr:uid="{7D223027-5280-4320-85A8-05354680E391}"/>
    <cellStyle name="SAPBEXchaText 14 4 2 3 3" xfId="17622" xr:uid="{8759BFF5-B5B2-48A7-8016-1CD399766D96}"/>
    <cellStyle name="SAPBEXchaText 14 4 2 3 4" xfId="23063" xr:uid="{4ADFA483-D23D-47FB-A7FC-045F98EFFE70}"/>
    <cellStyle name="SAPBEXchaText 14 4 2 4" xfId="7828" xr:uid="{6D8348C1-80A0-471F-B980-44D58907A4C7}"/>
    <cellStyle name="SAPBEXchaText 14 4 2 5" xfId="13555" xr:uid="{3834755C-2CAE-4E2D-99BF-9E8A05DB8F81}"/>
    <cellStyle name="SAPBEXchaText 14 4 2 6" xfId="8803" xr:uid="{534AFA39-7D17-4135-A6A6-A839C4FAB495}"/>
    <cellStyle name="SAPBEXchaText 14 4 3" xfId="1209" xr:uid="{3E49C12B-B721-4CD4-96F8-B5BB354060B8}"/>
    <cellStyle name="SAPBEXchaText 14 4 3 2" xfId="3242" xr:uid="{12D8B95B-4E68-48FA-B9F3-80CEB09917A2}"/>
    <cellStyle name="SAPBEXchaText 14 4 3 2 2" xfId="9798" xr:uid="{99FF7F2C-7118-440C-ADE0-2131BFD5078C}"/>
    <cellStyle name="SAPBEXchaText 14 4 3 2 3" xfId="15412" xr:uid="{15CE79BC-D27E-482C-9327-AF832F7826D5}"/>
    <cellStyle name="SAPBEXchaText 14 4 3 2 4" xfId="20889" xr:uid="{A6BD0E9F-E698-4814-A537-A2E844F64140}"/>
    <cellStyle name="SAPBEXchaText 14 4 3 3" xfId="5574" xr:uid="{88EE46C2-E150-49C1-ABF0-46A6B9298FEB}"/>
    <cellStyle name="SAPBEXchaText 14 4 3 3 2" xfId="12057" xr:uid="{15C5FBC1-1A80-4F7B-895F-88F4D6F695A0}"/>
    <cellStyle name="SAPBEXchaText 14 4 3 3 3" xfId="17623" xr:uid="{B9816C06-21E1-48DC-B2EC-CA1F11959721}"/>
    <cellStyle name="SAPBEXchaText 14 4 3 3 4" xfId="23064" xr:uid="{AD9672CE-F341-45BD-8DEA-A791627A9337}"/>
    <cellStyle name="SAPBEXchaText 14 4 3 4" xfId="7829" xr:uid="{E8F7EDAF-248A-4CCB-992F-D9BE4D2039ED}"/>
    <cellStyle name="SAPBEXchaText 14 4 3 5" xfId="13546" xr:uid="{512E801A-9225-415A-905C-99FB6B7DE346}"/>
    <cellStyle name="SAPBEXchaText 14 4 3 6" xfId="8807" xr:uid="{C85E88A2-5F31-4D1F-8DA1-95A9FE4315FE}"/>
    <cellStyle name="SAPBEXchaText 14 4 4" xfId="3240" xr:uid="{769B7501-8069-40E8-B4C1-226278D8F103}"/>
    <cellStyle name="SAPBEXchaText 14 4 4 2" xfId="9796" xr:uid="{9FDEF4B5-8186-4F9A-8744-489D04953AB0}"/>
    <cellStyle name="SAPBEXchaText 14 4 4 3" xfId="15410" xr:uid="{DCC047CE-6A7C-4324-BFEF-89BE84869E95}"/>
    <cellStyle name="SAPBEXchaText 14 4 4 4" xfId="20887" xr:uid="{8AB10E30-9E4E-4CAA-8B88-BF5720FC9805}"/>
    <cellStyle name="SAPBEXchaText 14 4 5" xfId="5572" xr:uid="{924DAA58-57A8-4E27-924D-E714AC1B1D8A}"/>
    <cellStyle name="SAPBEXchaText 14 4 5 2" xfId="12055" xr:uid="{A810FDF6-1DB4-42E2-985F-1867D95B31B1}"/>
    <cellStyle name="SAPBEXchaText 14 4 5 3" xfId="17621" xr:uid="{CB44D24E-595E-45EB-AB21-77997E4941E7}"/>
    <cellStyle name="SAPBEXchaText 14 4 5 4" xfId="23062" xr:uid="{CF9F558E-8289-457C-9D1E-A892946C743E}"/>
    <cellStyle name="SAPBEXchaText 14 4 6" xfId="7827" xr:uid="{F72A1831-6AF4-4E3A-820C-7F179DF5ABF0}"/>
    <cellStyle name="SAPBEXchaText 14 4 7" xfId="7127" xr:uid="{10BEE1D4-11D4-4E89-9748-4B3E41F24953}"/>
    <cellStyle name="SAPBEXchaText 14 4 8" xfId="7424" xr:uid="{80862A58-B22D-43C5-88D6-C0561DBA94CA}"/>
    <cellStyle name="SAPBEXchaText 14 5" xfId="1210" xr:uid="{B4C57785-1FC4-402A-BF02-EB23755841CC}"/>
    <cellStyle name="SAPBEXchaText 14 5 2" xfId="3243" xr:uid="{AFC246DC-B4F2-427E-AA13-53AACEBBD496}"/>
    <cellStyle name="SAPBEXchaText 14 5 2 2" xfId="9799" xr:uid="{9AD32D63-322C-4400-A459-AC7367CC60A6}"/>
    <cellStyle name="SAPBEXchaText 14 5 2 3" xfId="15413" xr:uid="{20BA1904-A8B3-4D32-8A87-2EF25997F6C9}"/>
    <cellStyle name="SAPBEXchaText 14 5 2 4" xfId="20890" xr:uid="{74D0535F-90F2-49FD-85B1-C788748C9BFB}"/>
    <cellStyle name="SAPBEXchaText 14 5 3" xfId="5575" xr:uid="{1382379A-91C2-4A84-914D-DE05F2F15D11}"/>
    <cellStyle name="SAPBEXchaText 14 5 3 2" xfId="12058" xr:uid="{13AA9B43-3570-4ECA-A3C6-DEC8717C696E}"/>
    <cellStyle name="SAPBEXchaText 14 5 3 3" xfId="17624" xr:uid="{03A69267-807D-4EBC-8D8F-D6C5F27F6E5D}"/>
    <cellStyle name="SAPBEXchaText 14 5 3 4" xfId="23065" xr:uid="{18880A2C-C506-49C9-AACA-A4A633A916B5}"/>
    <cellStyle name="SAPBEXchaText 14 5 4" xfId="7830" xr:uid="{2F4095AD-DC42-42E1-9F13-7CA4A85A1454}"/>
    <cellStyle name="SAPBEXchaText 14 5 5" xfId="9664" xr:uid="{08C2BC3D-F452-43BB-B2C7-281E3F7CC26E}"/>
    <cellStyle name="SAPBEXchaText 14 5 6" xfId="7425" xr:uid="{925A6D92-BC1F-448C-AB65-50B476C569E0}"/>
    <cellStyle name="SAPBEXchaText 14 6" xfId="1211" xr:uid="{85E14BC0-EC53-46AD-9FF6-4AAE19CC6C4E}"/>
    <cellStyle name="SAPBEXchaText 14 6 2" xfId="3244" xr:uid="{25959A89-3F82-4748-A4EE-3084D0BF4402}"/>
    <cellStyle name="SAPBEXchaText 14 6 2 2" xfId="9800" xr:uid="{A9D4A1A0-E3DD-4C6E-BDDA-76A195C0978B}"/>
    <cellStyle name="SAPBEXchaText 14 6 2 3" xfId="15414" xr:uid="{EDC4F119-7C81-4A51-B873-A5D5D6565C32}"/>
    <cellStyle name="SAPBEXchaText 14 6 2 4" xfId="20891" xr:uid="{C340FDEF-1CB7-49C3-97BA-FA3FA7785951}"/>
    <cellStyle name="SAPBEXchaText 14 6 3" xfId="5576" xr:uid="{844DA267-D50E-4D8E-9AFA-965112908813}"/>
    <cellStyle name="SAPBEXchaText 14 6 3 2" xfId="12059" xr:uid="{58290E04-292B-42B7-850A-09F18B99B253}"/>
    <cellStyle name="SAPBEXchaText 14 6 3 3" xfId="17625" xr:uid="{7F47DB4D-4278-418B-8236-490846F78FED}"/>
    <cellStyle name="SAPBEXchaText 14 6 3 4" xfId="23066" xr:uid="{8FBC4C79-8AEC-4E1E-9ACF-DD2F2DB6DD00}"/>
    <cellStyle name="SAPBEXchaText 14 6 4" xfId="7831" xr:uid="{2661D4C0-5503-4364-97B4-225E6C901420}"/>
    <cellStyle name="SAPBEXchaText 14 6 5" xfId="11875" xr:uid="{27B71218-A4FD-4710-AE68-3DC49DB2198B}"/>
    <cellStyle name="SAPBEXchaText 14 6 6" xfId="7426" xr:uid="{9836F8EF-EDC5-4E8F-8C0C-FE502E513936}"/>
    <cellStyle name="SAPBEXchaText 14 7" xfId="3233" xr:uid="{4CA5A726-288A-4E81-9CB0-B7EE74A6BDDF}"/>
    <cellStyle name="SAPBEXchaText 14 7 2" xfId="9789" xr:uid="{26313605-E664-44B3-856B-880B9B0DA632}"/>
    <cellStyle name="SAPBEXchaText 14 7 3" xfId="15403" xr:uid="{7480804F-048E-4B6C-AA94-F1C0DAE279C0}"/>
    <cellStyle name="SAPBEXchaText 14 7 4" xfId="20880" xr:uid="{B8DF24F1-451F-4945-9BC9-F4FD0F72D998}"/>
    <cellStyle name="SAPBEXchaText 14 8" xfId="5565" xr:uid="{859920AC-9493-45D8-AE25-7DA8E57FCC41}"/>
    <cellStyle name="SAPBEXchaText 14 8 2" xfId="12048" xr:uid="{76A892A6-D90B-433B-8358-28D69A1B8BB4}"/>
    <cellStyle name="SAPBEXchaText 14 8 3" xfId="17614" xr:uid="{9F8E24C2-F2D4-4E71-8764-D10676DE8B03}"/>
    <cellStyle name="SAPBEXchaText 14 8 4" xfId="23055" xr:uid="{EFE35FEF-1FA3-4447-95BD-DB2C26E9FD05}"/>
    <cellStyle name="SAPBEXchaText 14 9" xfId="7820" xr:uid="{14E4DCB3-7FC7-40DB-85C1-A6197D6F4213}"/>
    <cellStyle name="SAPBEXchaText 15" xfId="1212" xr:uid="{34E72EE4-662B-4161-9A7D-5E2BB7EFA552}"/>
    <cellStyle name="SAPBEXchaText 15 2" xfId="1213" xr:uid="{D1F331A7-6E58-4EA5-A689-6BAB1C79B019}"/>
    <cellStyle name="SAPBEXchaText 15 2 2" xfId="3246" xr:uid="{878C00C1-EC31-41F2-9259-118AFB5549FB}"/>
    <cellStyle name="SAPBEXchaText 15 2 2 2" xfId="9802" xr:uid="{4ADC36EC-1A6F-4F6B-9646-587507147A85}"/>
    <cellStyle name="SAPBEXchaText 15 2 2 3" xfId="15416" xr:uid="{16F9CB2F-911B-4991-BBD9-E712F059206B}"/>
    <cellStyle name="SAPBEXchaText 15 2 2 4" xfId="20893" xr:uid="{99FA0FF6-5D8E-4084-97A3-774F224F7331}"/>
    <cellStyle name="SAPBEXchaText 15 2 3" xfId="5578" xr:uid="{5E5A8C75-E147-40B8-88A2-2FCE56F81EF1}"/>
    <cellStyle name="SAPBEXchaText 15 2 3 2" xfId="12061" xr:uid="{65D2021D-CBD5-4C1B-847D-71CFDBD17194}"/>
    <cellStyle name="SAPBEXchaText 15 2 3 3" xfId="17627" xr:uid="{E2E122CD-5B28-46CD-97A7-6042B7B85FC3}"/>
    <cellStyle name="SAPBEXchaText 15 2 3 4" xfId="23068" xr:uid="{2C3F90E4-66F6-4B4A-A36C-58459CD14988}"/>
    <cellStyle name="SAPBEXchaText 15 2 4" xfId="7833" xr:uid="{62B4D24F-3DF5-4246-AFBC-5BE7DC96A4E2}"/>
    <cellStyle name="SAPBEXchaText 15 2 5" xfId="7126" xr:uid="{B6E7942F-C03D-458B-A4CD-2CAE4408E7E1}"/>
    <cellStyle name="SAPBEXchaText 15 2 6" xfId="7427" xr:uid="{0B4D097E-72E3-4F61-A564-90C6B39FF84B}"/>
    <cellStyle name="SAPBEXchaText 15 3" xfId="1214" xr:uid="{B86AF6CF-2583-40EE-A06B-7889CABFD4F6}"/>
    <cellStyle name="SAPBEXchaText 15 3 2" xfId="3247" xr:uid="{26D780C8-BCF3-426D-8A7B-00D18B06A210}"/>
    <cellStyle name="SAPBEXchaText 15 3 2 2" xfId="9803" xr:uid="{6755CF22-6745-481D-80A3-47447F201090}"/>
    <cellStyle name="SAPBEXchaText 15 3 2 3" xfId="15417" xr:uid="{695AD7AF-52F6-4C64-934A-DB76DF8A25B6}"/>
    <cellStyle name="SAPBEXchaText 15 3 2 4" xfId="20894" xr:uid="{85763C36-7F89-42C1-A361-EC5446EADF94}"/>
    <cellStyle name="SAPBEXchaText 15 3 3" xfId="5579" xr:uid="{C91B8CD2-C48A-4524-9E32-CEEB8B4C105C}"/>
    <cellStyle name="SAPBEXchaText 15 3 3 2" xfId="12062" xr:uid="{40F52087-413C-4D25-8B1B-114C1EA00341}"/>
    <cellStyle name="SAPBEXchaText 15 3 3 3" xfId="17628" xr:uid="{9F92E452-33BF-4E1A-9C09-646BA84835FE}"/>
    <cellStyle name="SAPBEXchaText 15 3 3 4" xfId="23069" xr:uid="{EF07BA63-B2A9-455D-AB39-FD5A5F4D0A61}"/>
    <cellStyle name="SAPBEXchaText 15 3 4" xfId="7834" xr:uid="{192B5618-D854-40F3-91D8-31BCEF7CA94B}"/>
    <cellStyle name="SAPBEXchaText 15 3 5" xfId="13554" xr:uid="{CA5522F7-0EF3-4CEF-AB30-49A11673C16C}"/>
    <cellStyle name="SAPBEXchaText 15 3 6" xfId="11919" xr:uid="{DE7FAC50-3FD1-42A9-A964-7A382085ADD6}"/>
    <cellStyle name="SAPBEXchaText 15 4" xfId="3245" xr:uid="{2FE44541-90FE-415D-8984-C4C58795D47C}"/>
    <cellStyle name="SAPBEXchaText 15 4 2" xfId="9801" xr:uid="{243B9E6C-29C9-4385-B5E1-0AC35A42635A}"/>
    <cellStyle name="SAPBEXchaText 15 4 3" xfId="15415" xr:uid="{2A82D563-A0DE-492B-885C-65B28FA98C7B}"/>
    <cellStyle name="SAPBEXchaText 15 4 4" xfId="20892" xr:uid="{8E6929C7-3F85-44AE-987F-146D9B53F9D4}"/>
    <cellStyle name="SAPBEXchaText 15 5" xfId="5577" xr:uid="{29215124-9E65-4A63-9018-F98B000F9F4D}"/>
    <cellStyle name="SAPBEXchaText 15 5 2" xfId="12060" xr:uid="{0AC6F743-D41D-4409-BA57-D47362818D00}"/>
    <cellStyle name="SAPBEXchaText 15 5 3" xfId="17626" xr:uid="{2A1FED80-845E-4B66-AB10-713A39413FE6}"/>
    <cellStyle name="SAPBEXchaText 15 5 4" xfId="23067" xr:uid="{DAF1BB7D-A098-4A6F-8486-DCBB306F64DF}"/>
    <cellStyle name="SAPBEXchaText 15 6" xfId="7832" xr:uid="{DD2C1E94-46FC-4712-B4EA-197E3E9564F9}"/>
    <cellStyle name="SAPBEXchaText 15 7" xfId="9663" xr:uid="{A68E5AB7-F5EB-490C-BDC0-53ADBAC07871}"/>
    <cellStyle name="SAPBEXchaText 15 8" xfId="9723" xr:uid="{902E4AA7-EABA-46E7-8B2D-2096685A4B93}"/>
    <cellStyle name="SAPBEXchaText 16" xfId="1215" xr:uid="{7630DEDF-7DCE-4F70-B5FE-3813D4955A84}"/>
    <cellStyle name="SAPBEXchaText 16 2" xfId="1216" xr:uid="{75F892AC-8B86-457F-9920-2C99F5355C9A}"/>
    <cellStyle name="SAPBEXchaText 16 2 2" xfId="3249" xr:uid="{C372B96C-B7DA-4687-AF49-5431C39B9AF2}"/>
    <cellStyle name="SAPBEXchaText 16 2 2 2" xfId="9805" xr:uid="{AB1C65F6-E120-4B0D-93A9-43CD5295AEA4}"/>
    <cellStyle name="SAPBEXchaText 16 2 2 3" xfId="15419" xr:uid="{786B2278-FD9D-417C-A583-470A6E55FEEB}"/>
    <cellStyle name="SAPBEXchaText 16 2 2 4" xfId="20896" xr:uid="{F3D76485-8E32-473B-BA81-FD756DD8C9BD}"/>
    <cellStyle name="SAPBEXchaText 16 2 3" xfId="5581" xr:uid="{D7B5F018-1B8A-44DA-81F6-63C26D03EBE0}"/>
    <cellStyle name="SAPBEXchaText 16 2 3 2" xfId="12064" xr:uid="{AA6CD2D1-7D23-430E-A27D-8F11687F89F5}"/>
    <cellStyle name="SAPBEXchaText 16 2 3 3" xfId="17630" xr:uid="{A2AE48BA-75A0-4707-9F77-C2AE1FDE43D0}"/>
    <cellStyle name="SAPBEXchaText 16 2 3 4" xfId="23071" xr:uid="{97F0F9A7-884E-43F7-876E-C86F455F11B2}"/>
    <cellStyle name="SAPBEXchaText 16 2 4" xfId="7836" xr:uid="{56C11206-379E-4EA6-A5DB-B0B93A7A695D}"/>
    <cellStyle name="SAPBEXchaText 16 2 5" xfId="9662" xr:uid="{A4E41543-6D9B-42E0-8601-F2113733609F}"/>
    <cellStyle name="SAPBEXchaText 16 2 6" xfId="7428" xr:uid="{CE259D54-1457-42F7-9A7F-9917D8A6EF73}"/>
    <cellStyle name="SAPBEXchaText 16 3" xfId="1217" xr:uid="{35DAC1A1-4ED2-4F36-9540-C4B0EC098DDD}"/>
    <cellStyle name="SAPBEXchaText 16 3 2" xfId="3250" xr:uid="{4F501FC3-10DE-4D35-856C-5961F45EDFCF}"/>
    <cellStyle name="SAPBEXchaText 16 3 2 2" xfId="9806" xr:uid="{843A2E20-4A2B-4C2C-9BF5-8E5D2E976D57}"/>
    <cellStyle name="SAPBEXchaText 16 3 2 3" xfId="15420" xr:uid="{0D760BC0-EECB-4523-814E-747F84A81814}"/>
    <cellStyle name="SAPBEXchaText 16 3 2 4" xfId="20897" xr:uid="{5F194D8A-5ADB-4E4A-9941-9A174971F527}"/>
    <cellStyle name="SAPBEXchaText 16 3 3" xfId="5582" xr:uid="{6E2BF6CC-F349-4643-B80B-3C6F28E64210}"/>
    <cellStyle name="SAPBEXchaText 16 3 3 2" xfId="12065" xr:uid="{C3D7391F-D11D-479C-9F17-396C314C0B73}"/>
    <cellStyle name="SAPBEXchaText 16 3 3 3" xfId="17631" xr:uid="{D6FB8E31-30FB-4327-9548-1EB26E4253FB}"/>
    <cellStyle name="SAPBEXchaText 16 3 3 4" xfId="23072" xr:uid="{F472D781-BD35-4BE3-BB4A-572844E22393}"/>
    <cellStyle name="SAPBEXchaText 16 3 4" xfId="7837" xr:uid="{365DE998-607F-43D3-82BC-BEFAED662F37}"/>
    <cellStyle name="SAPBEXchaText 16 3 5" xfId="11874" xr:uid="{F2446EF5-83A5-4D67-8056-7C0549AD7875}"/>
    <cellStyle name="SAPBEXchaText 16 3 6" xfId="7430" xr:uid="{8206B596-FE08-4327-AD37-5998E9C5FD0B}"/>
    <cellStyle name="SAPBEXchaText 16 4" xfId="3248" xr:uid="{5D4F6FEC-DD76-45B9-BD11-E50579A4949F}"/>
    <cellStyle name="SAPBEXchaText 16 4 2" xfId="9804" xr:uid="{76EA3DFF-EDE1-4E97-BB09-6DCB993C53A0}"/>
    <cellStyle name="SAPBEXchaText 16 4 3" xfId="15418" xr:uid="{1049D364-31B8-4C68-B54E-141E7F71AEBC}"/>
    <cellStyle name="SAPBEXchaText 16 4 4" xfId="20895" xr:uid="{6CAA3F5A-7D7B-4156-8888-00E2A164028C}"/>
    <cellStyle name="SAPBEXchaText 16 5" xfId="5580" xr:uid="{43767CD0-AF5B-46AC-A58D-84607BAF4A5F}"/>
    <cellStyle name="SAPBEXchaText 16 5 2" xfId="12063" xr:uid="{3949BEDF-D5DB-498D-A108-F39BDC70DA88}"/>
    <cellStyle name="SAPBEXchaText 16 5 3" xfId="17629" xr:uid="{F62EC5A1-7B9B-498E-A258-4EFFB5EEEDFA}"/>
    <cellStyle name="SAPBEXchaText 16 5 4" xfId="23070" xr:uid="{B4B6D659-4803-40E2-BB4A-B597B910F33C}"/>
    <cellStyle name="SAPBEXchaText 16 6" xfId="7835" xr:uid="{37C2B5DE-BA46-4BB9-A063-FD23F51DABA2}"/>
    <cellStyle name="SAPBEXchaText 16 7" xfId="13545" xr:uid="{684D1182-452B-4DCB-ACAA-8BD206731520}"/>
    <cellStyle name="SAPBEXchaText 16 8" xfId="11860" xr:uid="{FC4D921D-45EC-4763-8537-CF9BF9990F88}"/>
    <cellStyle name="SAPBEXchaText 17" xfId="1218" xr:uid="{E51E7A57-0233-4EAF-91BA-828D1960D028}"/>
    <cellStyle name="SAPBEXchaText 17 2" xfId="3251" xr:uid="{0DE40B8E-0528-4B75-B7D9-C8219DA3C1B5}"/>
    <cellStyle name="SAPBEXchaText 17 2 2" xfId="9807" xr:uid="{6B8E2DC1-C2F0-4A85-BE39-029B12D0F187}"/>
    <cellStyle name="SAPBEXchaText 17 2 3" xfId="15421" xr:uid="{7EEF7581-24EA-4AA0-906A-79E549CA40EE}"/>
    <cellStyle name="SAPBEXchaText 17 2 4" xfId="20898" xr:uid="{99031AE4-0A13-4CC2-BB65-42F1C4A0E463}"/>
    <cellStyle name="SAPBEXchaText 17 3" xfId="5583" xr:uid="{036AA3FE-04E6-4741-B757-DB6EB516A6D5}"/>
    <cellStyle name="SAPBEXchaText 17 3 2" xfId="12066" xr:uid="{1F177557-0BF8-4471-B6C2-7338F35F0D73}"/>
    <cellStyle name="SAPBEXchaText 17 3 3" xfId="17632" xr:uid="{72DE048C-312D-453D-AD38-50B9B124A2C6}"/>
    <cellStyle name="SAPBEXchaText 17 3 4" xfId="23073" xr:uid="{A6A2C1D3-E51F-4EB8-AD0B-25502313FEA6}"/>
    <cellStyle name="SAPBEXchaText 17 4" xfId="7838" xr:uid="{E8925369-FC53-4F6F-9BBB-913AE577ED96}"/>
    <cellStyle name="SAPBEXchaText 17 5" xfId="9661" xr:uid="{397DF677-CA67-42A2-BE95-9FC66A6E269F}"/>
    <cellStyle name="SAPBEXchaText 17 6" xfId="7431" xr:uid="{0B6DFD62-7F8E-4613-B399-AEA050B05051}"/>
    <cellStyle name="SAPBEXchaText 18" xfId="1219" xr:uid="{D345265B-D32E-4D6B-AEF0-AF299A9C7915}"/>
    <cellStyle name="SAPBEXchaText 18 2" xfId="3252" xr:uid="{84C09E75-5CCA-4D95-8AA7-5EC1F3522083}"/>
    <cellStyle name="SAPBEXchaText 18 2 2" xfId="9808" xr:uid="{750A0B80-C74C-4EAD-AD67-3FA1ED8CD71E}"/>
    <cellStyle name="SAPBEXchaText 18 2 3" xfId="15422" xr:uid="{DFEF5B55-FA7B-4769-A840-CCDCF3E46F81}"/>
    <cellStyle name="SAPBEXchaText 18 2 4" xfId="20899" xr:uid="{1864A244-93CA-4DEF-834A-F275A42288CC}"/>
    <cellStyle name="SAPBEXchaText 18 3" xfId="5584" xr:uid="{CC926B4A-A81A-421C-BB4D-9A6B169C8EE8}"/>
    <cellStyle name="SAPBEXchaText 18 3 2" xfId="12067" xr:uid="{7628BCE3-03D4-4BD2-B4CD-7395B34C39B8}"/>
    <cellStyle name="SAPBEXchaText 18 3 3" xfId="17633" xr:uid="{AA33AAB3-7275-4CE0-A595-FAFABFCE64B5}"/>
    <cellStyle name="SAPBEXchaText 18 3 4" xfId="23074" xr:uid="{72BEF76A-10BE-4466-957A-B5EF9E690611}"/>
    <cellStyle name="SAPBEXchaText 18 4" xfId="7839" xr:uid="{C570F8A8-A93D-4245-AC06-3DCEF0906273}"/>
    <cellStyle name="SAPBEXchaText 18 5" xfId="7125" xr:uid="{35F9AA23-AA35-42AA-B2DF-FFB06CD1FE61}"/>
    <cellStyle name="SAPBEXchaText 18 6" xfId="7434" xr:uid="{34C14746-00F9-4FE5-9DA1-35CCCCE0987F}"/>
    <cellStyle name="SAPBEXchaText 19" xfId="778" xr:uid="{A0711A74-1552-421E-9DEA-61AA8E1A0F11}"/>
    <cellStyle name="SAPBEXchaText 19 2" xfId="7476" xr:uid="{53099CB6-B129-44BC-9F4A-6250FB568C29}"/>
    <cellStyle name="SAPBEXchaText 19 3" xfId="13531" xr:uid="{20DD52C3-9EB7-4BC1-98D2-81DBE413FEAB}"/>
    <cellStyle name="SAPBEXchaText 19 4" xfId="7350" xr:uid="{2899773B-46EB-48CF-865A-D3C26648BEB6}"/>
    <cellStyle name="SAPBEXchaText 2" xfId="534" xr:uid="{D2F8D4CB-CA64-476F-956C-5C43253CE74B}"/>
    <cellStyle name="SAPBEXchaText 2 2" xfId="1221" xr:uid="{26520A69-DBCF-45D7-9E69-9793E2395802}"/>
    <cellStyle name="SAPBEXchaText 2 2 10" xfId="7436" xr:uid="{28D1D58F-1928-4CF2-AF50-7F884524C50B}"/>
    <cellStyle name="SAPBEXchaText 2 2 2" xfId="1222" xr:uid="{F1DC044B-FAC0-4802-AA8E-0AA5D1F2F58C}"/>
    <cellStyle name="SAPBEXchaText 2 2 2 2" xfId="1223" xr:uid="{52770A54-F2B7-49D9-A1E0-C7EC19C34578}"/>
    <cellStyle name="SAPBEXchaText 2 2 2 2 2" xfId="3256" xr:uid="{490BE287-E6DD-418E-9F03-CA2AB19E8325}"/>
    <cellStyle name="SAPBEXchaText 2 2 2 2 2 2" xfId="9812" xr:uid="{7E977D9D-4CB2-4CF2-913B-91F55851DD57}"/>
    <cellStyle name="SAPBEXchaText 2 2 2 2 2 3" xfId="15426" xr:uid="{63E7A11C-8C26-4DB5-935C-00D620ECCB0B}"/>
    <cellStyle name="SAPBEXchaText 2 2 2 2 2 4" xfId="20903" xr:uid="{EFCA5459-1604-462F-8B80-9D2FEB08584B}"/>
    <cellStyle name="SAPBEXchaText 2 2 2 2 3" xfId="5588" xr:uid="{72DE80F6-D97D-4F95-A15B-40C52CA99737}"/>
    <cellStyle name="SAPBEXchaText 2 2 2 2 3 2" xfId="12071" xr:uid="{7D744BFF-6049-4826-A6DA-6220EF33D95B}"/>
    <cellStyle name="SAPBEXchaText 2 2 2 2 3 3" xfId="17637" xr:uid="{4161FB51-6FA8-476A-AA37-4F187AA7DE00}"/>
    <cellStyle name="SAPBEXchaText 2 2 2 2 3 4" xfId="23078" xr:uid="{656BF539-B9C7-43FC-8A30-E84900317794}"/>
    <cellStyle name="SAPBEXchaText 2 2 2 2 4" xfId="7843" xr:uid="{1710ABCB-F2FA-426C-8D67-C6EDB5BA406D}"/>
    <cellStyle name="SAPBEXchaText 2 2 2 2 5" xfId="11873" xr:uid="{816A1FD2-F89B-4E66-BFB4-29D009FB0B46}"/>
    <cellStyle name="SAPBEXchaText 2 2 2 2 6" xfId="7438" xr:uid="{4361DBC6-61D5-4BB9-B81D-CAFB9063E28E}"/>
    <cellStyle name="SAPBEXchaText 2 2 2 3" xfId="1224" xr:uid="{5E3E07E5-FEE9-40A6-823C-C9E6033F50AF}"/>
    <cellStyle name="SAPBEXchaText 2 2 2 3 2" xfId="3257" xr:uid="{5A474C93-366C-44DF-A784-D11038A8D2A6}"/>
    <cellStyle name="SAPBEXchaText 2 2 2 3 2 2" xfId="9813" xr:uid="{A9B60FB9-3C16-4CA5-A096-04B8CAE102B8}"/>
    <cellStyle name="SAPBEXchaText 2 2 2 3 2 3" xfId="15427" xr:uid="{52273632-FF22-4273-9724-4D346E5ADD32}"/>
    <cellStyle name="SAPBEXchaText 2 2 2 3 2 4" xfId="20904" xr:uid="{4DC6C346-EDAD-4D48-A29B-1F33DE10DEA4}"/>
    <cellStyle name="SAPBEXchaText 2 2 2 3 3" xfId="5589" xr:uid="{EA5A38B7-F18D-4842-8CE0-BE7248365A92}"/>
    <cellStyle name="SAPBEXchaText 2 2 2 3 3 2" xfId="12072" xr:uid="{D0EBFEDA-4059-4B26-8A44-A6760093E061}"/>
    <cellStyle name="SAPBEXchaText 2 2 2 3 3 3" xfId="17638" xr:uid="{24BA5BF1-3386-4732-A221-5843C852E7AB}"/>
    <cellStyle name="SAPBEXchaText 2 2 2 3 3 4" xfId="23079" xr:uid="{39505F0C-B73B-4DCE-95A2-A84244DFF596}"/>
    <cellStyle name="SAPBEXchaText 2 2 2 3 4" xfId="7844" xr:uid="{5D8F1127-B3E8-4EAA-B7D0-7AC9DFFFBABC}"/>
    <cellStyle name="SAPBEXchaText 2 2 2 3 5" xfId="9659" xr:uid="{FAC83EBF-18DE-44D6-A34F-A6860E5E9BF6}"/>
    <cellStyle name="SAPBEXchaText 2 2 2 3 6" xfId="11857" xr:uid="{0986386B-73D5-4AA1-A2B4-B709D6D6C597}"/>
    <cellStyle name="SAPBEXchaText 2 2 2 4" xfId="3255" xr:uid="{5FFDCF14-94E6-4855-9A1C-9140B75C4F78}"/>
    <cellStyle name="SAPBEXchaText 2 2 2 4 2" xfId="9811" xr:uid="{981A8ACA-10D7-490C-B9AC-752901BA64E1}"/>
    <cellStyle name="SAPBEXchaText 2 2 2 4 3" xfId="15425" xr:uid="{57EA94E3-955D-4954-BAB3-125DE8B08A66}"/>
    <cellStyle name="SAPBEXchaText 2 2 2 4 4" xfId="20902" xr:uid="{DC3A3CAD-3CCB-4268-9BD0-E044F273A5EF}"/>
    <cellStyle name="SAPBEXchaText 2 2 2 5" xfId="5587" xr:uid="{4D18A580-152C-4E2D-8813-821D8E6B5870}"/>
    <cellStyle name="SAPBEXchaText 2 2 2 5 2" xfId="12070" xr:uid="{E6DCE383-A47E-4A52-AD75-EE06D3CC92CE}"/>
    <cellStyle name="SAPBEXchaText 2 2 2 5 3" xfId="17636" xr:uid="{3597AC83-EF89-42F4-ABF0-F1CB076715E9}"/>
    <cellStyle name="SAPBEXchaText 2 2 2 5 4" xfId="23077" xr:uid="{69575296-4071-4F5C-B170-E9AC4F6AAB2B}"/>
    <cellStyle name="SAPBEXchaText 2 2 2 6" xfId="7842" xr:uid="{A2DF40C6-5295-4E20-B861-069EA8149027}"/>
    <cellStyle name="SAPBEXchaText 2 2 2 7" xfId="9660" xr:uid="{7BF9D8D3-61AB-4A3E-B607-8C3508C1E60B}"/>
    <cellStyle name="SAPBEXchaText 2 2 2 8" xfId="7437" xr:uid="{EA489229-FFCF-4024-B8A8-6AE564022D02}"/>
    <cellStyle name="SAPBEXchaText 2 2 3" xfId="1225" xr:uid="{B580178F-BBE4-4241-B2E2-A7EE0BDB1FD2}"/>
    <cellStyle name="SAPBEXchaText 2 2 3 2" xfId="1226" xr:uid="{33244097-51BA-46E3-92D9-D10D2508FDFF}"/>
    <cellStyle name="SAPBEXchaText 2 2 3 2 2" xfId="3259" xr:uid="{85E85ADC-5468-4642-9725-D8CF34E8120E}"/>
    <cellStyle name="SAPBEXchaText 2 2 3 2 2 2" xfId="9815" xr:uid="{C1E2A6D0-2076-4B89-A28B-4522978FEF5E}"/>
    <cellStyle name="SAPBEXchaText 2 2 3 2 2 3" xfId="15429" xr:uid="{27119FAA-EB14-4A31-9CC4-AFD3837AED8E}"/>
    <cellStyle name="SAPBEXchaText 2 2 3 2 2 4" xfId="20906" xr:uid="{15C24797-2010-48E4-B106-FB2091068135}"/>
    <cellStyle name="SAPBEXchaText 2 2 3 2 3" xfId="5591" xr:uid="{4B1594E2-823E-4073-A8D7-01D6665E2806}"/>
    <cellStyle name="SAPBEXchaText 2 2 3 2 3 2" xfId="12074" xr:uid="{CFF0FB4B-EA17-4574-949F-CB14C72CB14B}"/>
    <cellStyle name="SAPBEXchaText 2 2 3 2 3 3" xfId="17640" xr:uid="{92F269FC-D6B0-446E-AD9E-50305CBAE53F}"/>
    <cellStyle name="SAPBEXchaText 2 2 3 2 3 4" xfId="23081" xr:uid="{6BC24472-9B23-454C-B607-19AF1DD17557}"/>
    <cellStyle name="SAPBEXchaText 2 2 3 2 4" xfId="7846" xr:uid="{05146861-9DC3-462E-9FE9-53AC8C66E6A8}"/>
    <cellStyle name="SAPBEXchaText 2 2 3 2 5" xfId="13552" xr:uid="{E4343448-85C3-4D59-B8FD-E6ABE6183A6B}"/>
    <cellStyle name="SAPBEXchaText 2 2 3 2 6" xfId="19105" xr:uid="{BB1363BA-8767-4831-B14C-F426EC4DAFE5}"/>
    <cellStyle name="SAPBEXchaText 2 2 3 3" xfId="1227" xr:uid="{A402F693-007E-4EBB-B4BC-64FE0C8A5687}"/>
    <cellStyle name="SAPBEXchaText 2 2 3 3 2" xfId="3260" xr:uid="{787C8EEB-44A4-4D03-9356-83E2914E3A4D}"/>
    <cellStyle name="SAPBEXchaText 2 2 3 3 2 2" xfId="9816" xr:uid="{FF8B8733-82D1-4995-9674-B2474A7EB275}"/>
    <cellStyle name="SAPBEXchaText 2 2 3 3 2 3" xfId="15430" xr:uid="{F446C3C4-B3FA-4CFF-A426-FD0CC4BE023C}"/>
    <cellStyle name="SAPBEXchaText 2 2 3 3 2 4" xfId="20907" xr:uid="{2A079A21-289F-4267-9F48-0A24C6B82CFC}"/>
    <cellStyle name="SAPBEXchaText 2 2 3 3 3" xfId="5592" xr:uid="{02DF3E89-9D4B-46E9-BF03-D56077200884}"/>
    <cellStyle name="SAPBEXchaText 2 2 3 3 3 2" xfId="12075" xr:uid="{61137F44-FFF1-4FB5-8A39-4394A48C7DBE}"/>
    <cellStyle name="SAPBEXchaText 2 2 3 3 3 3" xfId="17641" xr:uid="{61391947-46FD-4F54-85C8-F15DA4603EE9}"/>
    <cellStyle name="SAPBEXchaText 2 2 3 3 3 4" xfId="23082" xr:uid="{3BA8BD24-292B-43AB-8AD1-7B88F03ED965}"/>
    <cellStyle name="SAPBEXchaText 2 2 3 3 4" xfId="7847" xr:uid="{8897F1FB-C181-4BFF-A48E-C9FA13EFEE1C}"/>
    <cellStyle name="SAPBEXchaText 2 2 3 3 5" xfId="13542" xr:uid="{856ADCEC-F2B3-4944-A83F-AFD91625534A}"/>
    <cellStyle name="SAPBEXchaText 2 2 3 3 6" xfId="15307" xr:uid="{A1F97A6E-7292-464F-BA46-D33B56E8D1FA}"/>
    <cellStyle name="SAPBEXchaText 2 2 3 4" xfId="3258" xr:uid="{C7BD385A-BE6F-47B7-85EE-FFD89A325F0F}"/>
    <cellStyle name="SAPBEXchaText 2 2 3 4 2" xfId="9814" xr:uid="{C54C1D7D-2552-415C-B4C8-79EFE3735937}"/>
    <cellStyle name="SAPBEXchaText 2 2 3 4 3" xfId="15428" xr:uid="{D0E96A8F-7BA0-4187-9D1B-38826BEE7692}"/>
    <cellStyle name="SAPBEXchaText 2 2 3 4 4" xfId="20905" xr:uid="{9496EBDB-CEEB-4966-A5E6-FA06335D8113}"/>
    <cellStyle name="SAPBEXchaText 2 2 3 5" xfId="5590" xr:uid="{D94D632A-B69E-4441-A4E2-B7C4BAEE7589}"/>
    <cellStyle name="SAPBEXchaText 2 2 3 5 2" xfId="12073" xr:uid="{2AA622F9-11E7-4667-AFA0-4A5161F07788}"/>
    <cellStyle name="SAPBEXchaText 2 2 3 5 3" xfId="17639" xr:uid="{A972B0FA-FE00-4596-9DDC-3B491B1B36BF}"/>
    <cellStyle name="SAPBEXchaText 2 2 3 5 4" xfId="23080" xr:uid="{088BEBAA-0B18-40E0-A4D4-24A6C8D45447}"/>
    <cellStyle name="SAPBEXchaText 2 2 3 6" xfId="7845" xr:uid="{6B129BB4-40A6-47A8-B5D7-B0D934CC77A9}"/>
    <cellStyle name="SAPBEXchaText 2 2 3 7" xfId="7124" xr:uid="{4135E617-5FAC-476A-9A15-42C6CC009B9E}"/>
    <cellStyle name="SAPBEXchaText 2 2 3 8" xfId="19111" xr:uid="{E6D4D882-4700-4293-9E32-CAEE12D205D7}"/>
    <cellStyle name="SAPBEXchaText 2 2 4" xfId="1228" xr:uid="{3E3822CF-B9F7-4BE8-882B-02CC216458AF}"/>
    <cellStyle name="SAPBEXchaText 2 2 4 2" xfId="3261" xr:uid="{2983C57C-6657-415A-8D46-CF6343946B80}"/>
    <cellStyle name="SAPBEXchaText 2 2 4 2 2" xfId="9817" xr:uid="{EF5808CF-7434-4293-ADA1-EF2F7BA4BE41}"/>
    <cellStyle name="SAPBEXchaText 2 2 4 2 3" xfId="15431" xr:uid="{44BD55EC-D566-4B30-AB35-C8FBB0CDD6A0}"/>
    <cellStyle name="SAPBEXchaText 2 2 4 2 4" xfId="20908" xr:uid="{F7A14FCF-61F2-4ACC-B661-FC2229C0B240}"/>
    <cellStyle name="SAPBEXchaText 2 2 4 3" xfId="5593" xr:uid="{D4DDBA79-5CB0-4894-96A2-C0DB2F69EE92}"/>
    <cellStyle name="SAPBEXchaText 2 2 4 3 2" xfId="12076" xr:uid="{A0FE0C21-0320-4F74-AAC8-8AB08978D317}"/>
    <cellStyle name="SAPBEXchaText 2 2 4 3 3" xfId="17642" xr:uid="{82B5EF1D-1A7B-43AC-80A0-7F09F5BF7A9D}"/>
    <cellStyle name="SAPBEXchaText 2 2 4 3 4" xfId="23083" xr:uid="{4A661017-D4F9-4AD7-9E20-68B6ADD71DAB}"/>
    <cellStyle name="SAPBEXchaText 2 2 4 4" xfId="7848" xr:uid="{D920FC58-0EBC-48C9-AEBD-98C51F3996A0}"/>
    <cellStyle name="SAPBEXchaText 2 2 4 5" xfId="9658" xr:uid="{C372EF5B-8E77-4593-AB02-6E671A627FC9}"/>
    <cellStyle name="SAPBEXchaText 2 2 4 6" xfId="17479" xr:uid="{ED69E45C-AD97-48D4-A5BC-651FA4A349F6}"/>
    <cellStyle name="SAPBEXchaText 2 2 5" xfId="1229" xr:uid="{4DC3684B-080B-47A1-A439-36CE80D5CEBE}"/>
    <cellStyle name="SAPBEXchaText 2 2 5 2" xfId="3262" xr:uid="{667A261A-08CA-4B26-82AC-086A5D6C6797}"/>
    <cellStyle name="SAPBEXchaText 2 2 5 2 2" xfId="9818" xr:uid="{D40B95BE-673B-4C57-A756-A2E27D49E59A}"/>
    <cellStyle name="SAPBEXchaText 2 2 5 2 3" xfId="15432" xr:uid="{A2BCF344-7393-45E3-A12D-3A24C8B61465}"/>
    <cellStyle name="SAPBEXchaText 2 2 5 2 4" xfId="20909" xr:uid="{52B80FF8-6184-4476-90A2-84E0127F073B}"/>
    <cellStyle name="SAPBEXchaText 2 2 5 3" xfId="5594" xr:uid="{AD764D3E-91B1-474B-BD80-B4F2A55B9F87}"/>
    <cellStyle name="SAPBEXchaText 2 2 5 3 2" xfId="12077" xr:uid="{D90146DF-0483-4F87-9F3C-E8DDBBE25AC7}"/>
    <cellStyle name="SAPBEXchaText 2 2 5 3 3" xfId="17643" xr:uid="{2BBB7EBC-4A70-41BE-BE6D-0CBF67F19F06}"/>
    <cellStyle name="SAPBEXchaText 2 2 5 3 4" xfId="23084" xr:uid="{9040B875-4E5C-452A-88B9-A2656BB07A59}"/>
    <cellStyle name="SAPBEXchaText 2 2 5 4" xfId="7849" xr:uid="{45AD4D20-4868-435E-897F-2212C0482B4F}"/>
    <cellStyle name="SAPBEXchaText 2 2 5 5" xfId="11872" xr:uid="{436CE4AE-29E5-4029-8ABF-489E2390269A}"/>
    <cellStyle name="SAPBEXchaText 2 2 5 6" xfId="15306" xr:uid="{0D1B084E-4B01-4E9B-808A-7FD6982F4986}"/>
    <cellStyle name="SAPBEXchaText 2 2 6" xfId="3254" xr:uid="{F0C720AA-221F-45EB-A528-468662DAD612}"/>
    <cellStyle name="SAPBEXchaText 2 2 6 2" xfId="9810" xr:uid="{59F4E5D4-34D3-4C89-8284-7996EDD92619}"/>
    <cellStyle name="SAPBEXchaText 2 2 6 3" xfId="15424" xr:uid="{0038C1D4-3745-4BDE-AABB-9D061E0F6368}"/>
    <cellStyle name="SAPBEXchaText 2 2 6 4" xfId="20901" xr:uid="{869EBC26-71AC-4D8B-ACD6-4FFDD6EDB712}"/>
    <cellStyle name="SAPBEXchaText 2 2 7" xfId="5586" xr:uid="{5236250E-1771-4B94-A1CB-8C58780A3420}"/>
    <cellStyle name="SAPBEXchaText 2 2 7 2" xfId="12069" xr:uid="{EC75CB84-3917-49EF-AEAC-C34154C20997}"/>
    <cellStyle name="SAPBEXchaText 2 2 7 3" xfId="17635" xr:uid="{3C473EBC-C0EA-42AB-9C1A-9F413D1D6534}"/>
    <cellStyle name="SAPBEXchaText 2 2 7 4" xfId="23076" xr:uid="{19217ED4-5F1B-41CF-AA45-F85F9CF1BA21}"/>
    <cellStyle name="SAPBEXchaText 2 2 8" xfId="7841" xr:uid="{B8E4E8A5-CB1A-4472-A923-8975EC7DBA8F}"/>
    <cellStyle name="SAPBEXchaText 2 2 9" xfId="13544" xr:uid="{6D70307C-5893-467E-AE07-5F3E9608398A}"/>
    <cellStyle name="SAPBEXchaText 2 3" xfId="1230" xr:uid="{E5DC1A74-C058-47B0-9653-2CE194BF238C}"/>
    <cellStyle name="SAPBEXchaText 2 3 2" xfId="1231" xr:uid="{365978C0-BF55-42A9-A18C-5432BB38A462}"/>
    <cellStyle name="SAPBEXchaText 2 3 2 2" xfId="3264" xr:uid="{3F441EE7-F1B4-4E66-88C3-360645A78A63}"/>
    <cellStyle name="SAPBEXchaText 2 3 2 2 2" xfId="9820" xr:uid="{578AFC0B-AECC-4D4A-96A7-EF6C7B8472CD}"/>
    <cellStyle name="SAPBEXchaText 2 3 2 2 3" xfId="15434" xr:uid="{B52BB08B-9CCC-4A71-AA6D-28424D52D8BC}"/>
    <cellStyle name="SAPBEXchaText 2 3 2 2 4" xfId="20911" xr:uid="{981B51F5-21AF-4C9A-8540-7F66F35441AB}"/>
    <cellStyle name="SAPBEXchaText 2 3 2 3" xfId="5596" xr:uid="{2797BA1A-F26A-451D-8BA5-6E2D1135B510}"/>
    <cellStyle name="SAPBEXchaText 2 3 2 3 2" xfId="12079" xr:uid="{460131DA-6DEB-4F8D-9C6E-30D16272D154}"/>
    <cellStyle name="SAPBEXchaText 2 3 2 3 3" xfId="17645" xr:uid="{82E46497-45A3-4EB2-9EAF-9FAA90CD6A08}"/>
    <cellStyle name="SAPBEXchaText 2 3 2 3 4" xfId="23086" xr:uid="{FFDC2959-5936-4321-A9DB-6E7B00E44697}"/>
    <cellStyle name="SAPBEXchaText 2 3 2 4" xfId="7851" xr:uid="{971E1045-35FA-4BC2-AC51-46C69BA5C7B7}"/>
    <cellStyle name="SAPBEXchaText 2 3 2 5" xfId="7123" xr:uid="{D246F0FC-BBB8-4E6C-A4D2-BEBF2D57E8D0}"/>
    <cellStyle name="SAPBEXchaText 2 3 2 6" xfId="19110" xr:uid="{1BDE7F97-E87F-4CEC-9026-85F48E408436}"/>
    <cellStyle name="SAPBEXchaText 2 3 3" xfId="1232" xr:uid="{F6137353-33CF-4E62-B553-455E76783C4C}"/>
    <cellStyle name="SAPBEXchaText 2 3 3 2" xfId="3265" xr:uid="{DEBE711B-3EEF-43CC-ABB1-1AF9484D8898}"/>
    <cellStyle name="SAPBEXchaText 2 3 3 2 2" xfId="9821" xr:uid="{C74B79C7-92DE-46E4-AE85-DA771CBD17E7}"/>
    <cellStyle name="SAPBEXchaText 2 3 3 2 3" xfId="15435" xr:uid="{71F1BA76-B217-427B-A533-C1B8A0FCA5A6}"/>
    <cellStyle name="SAPBEXchaText 2 3 3 2 4" xfId="20912" xr:uid="{3817E12A-5ED9-400A-861C-2B6F4A8734A8}"/>
    <cellStyle name="SAPBEXchaText 2 3 3 3" xfId="5597" xr:uid="{FB0EBB8F-D12A-447B-8A1E-56BC6908CDDB}"/>
    <cellStyle name="SAPBEXchaText 2 3 3 3 2" xfId="12080" xr:uid="{DDF619E4-0662-4CF1-9E7B-E9F312895A86}"/>
    <cellStyle name="SAPBEXchaText 2 3 3 3 3" xfId="17646" xr:uid="{65F31DA0-31D9-4446-8638-6FE60A8FF4B2}"/>
    <cellStyle name="SAPBEXchaText 2 3 3 3 4" xfId="23087" xr:uid="{88BC26A5-EE41-455F-903B-488C0F76F750}"/>
    <cellStyle name="SAPBEXchaText 2 3 3 4" xfId="7852" xr:uid="{E0000A7C-FB31-4167-A696-365B7EF7950B}"/>
    <cellStyle name="SAPBEXchaText 2 3 3 5" xfId="13551" xr:uid="{FD02F2F4-7834-4B46-AAC9-80404647C739}"/>
    <cellStyle name="SAPBEXchaText 2 3 3 6" xfId="19104" xr:uid="{D2539018-ED42-464F-B60A-0E46A0F6B4B5}"/>
    <cellStyle name="SAPBEXchaText 2 3 4" xfId="3263" xr:uid="{5D809607-1FF0-4FCF-874B-62AB43EF66BC}"/>
    <cellStyle name="SAPBEXchaText 2 3 4 2" xfId="9819" xr:uid="{2B353530-990A-40DB-B632-7C3005B049E5}"/>
    <cellStyle name="SAPBEXchaText 2 3 4 3" xfId="15433" xr:uid="{D8C5820C-3A8E-4855-94C6-3D80FF6145AF}"/>
    <cellStyle name="SAPBEXchaText 2 3 4 4" xfId="20910" xr:uid="{014AA0A6-CED1-48A6-949D-C8736B96F292}"/>
    <cellStyle name="SAPBEXchaText 2 3 5" xfId="5595" xr:uid="{5ED9BA52-7F9A-4D11-8175-97A449AB3AC4}"/>
    <cellStyle name="SAPBEXchaText 2 3 5 2" xfId="12078" xr:uid="{372CE1E7-E381-4C33-B868-F35C40000EC2}"/>
    <cellStyle name="SAPBEXchaText 2 3 5 3" xfId="17644" xr:uid="{D8E01004-90AA-4B96-8289-7A0030591FE5}"/>
    <cellStyle name="SAPBEXchaText 2 3 5 4" xfId="23085" xr:uid="{307AD8F2-61B0-41DD-AFFF-6844A47C70F9}"/>
    <cellStyle name="SAPBEXchaText 2 3 6" xfId="7850" xr:uid="{8AC70124-593B-4354-AACC-B0EEBED1DA58}"/>
    <cellStyle name="SAPBEXchaText 2 3 7" xfId="9657" xr:uid="{49BC08D6-5D56-453E-8B7E-F7AC059458CB}"/>
    <cellStyle name="SAPBEXchaText 2 3 8" xfId="7439" xr:uid="{FBFD7F84-694E-4345-9B07-008EFF3A7596}"/>
    <cellStyle name="SAPBEXchaText 2 4" xfId="1233" xr:uid="{07FC7BCE-98A8-40F4-ADB9-6B4E5837E1A9}"/>
    <cellStyle name="SAPBEXchaText 2 4 2" xfId="1234" xr:uid="{A1C70ABF-EEE0-4DB4-9069-8491FECA6C64}"/>
    <cellStyle name="SAPBEXchaText 2 4 2 2" xfId="3267" xr:uid="{D586A35D-BF45-4215-B3FE-BCA38C1B5C45}"/>
    <cellStyle name="SAPBEXchaText 2 4 2 2 2" xfId="9823" xr:uid="{C274F2C0-5B40-41E5-AB49-908CA1B8FF83}"/>
    <cellStyle name="SAPBEXchaText 2 4 2 2 3" xfId="15437" xr:uid="{0C48BC77-E010-4EF4-86EC-FF2C622D001B}"/>
    <cellStyle name="SAPBEXchaText 2 4 2 2 4" xfId="20914" xr:uid="{76D1BF6C-1246-4C0B-A7D2-9FCA0F81E6F6}"/>
    <cellStyle name="SAPBEXchaText 2 4 2 3" xfId="5599" xr:uid="{F3BC3D4C-1E51-4326-BDCA-882AEB677C69}"/>
    <cellStyle name="SAPBEXchaText 2 4 2 3 2" xfId="12082" xr:uid="{0EF0782B-9AB1-45C1-9F9D-2DA0EDBEEB40}"/>
    <cellStyle name="SAPBEXchaText 2 4 2 3 3" xfId="17648" xr:uid="{77ABB91D-74E0-4071-8DBF-4C85DDA44224}"/>
    <cellStyle name="SAPBEXchaText 2 4 2 3 4" xfId="23089" xr:uid="{055972A6-A8BE-418B-8451-C421D37CB8DC}"/>
    <cellStyle name="SAPBEXchaText 2 4 2 4" xfId="7854" xr:uid="{5A50FAA9-394F-4F1A-A8FD-DC9B15BF41C8}"/>
    <cellStyle name="SAPBEXchaText 2 4 2 5" xfId="9656" xr:uid="{38D913B0-2D52-4F4A-B7D5-F210BC0124D4}"/>
    <cellStyle name="SAPBEXchaText 2 4 2 6" xfId="17478" xr:uid="{9414BA6D-A891-49CD-AA7F-B5449A2D0685}"/>
    <cellStyle name="SAPBEXchaText 2 4 3" xfId="1235" xr:uid="{6E0B154A-0000-4538-9D78-A37423EB13FF}"/>
    <cellStyle name="SAPBEXchaText 2 4 3 2" xfId="3268" xr:uid="{95989B92-AC0F-4116-B4D1-C87CB0986CFF}"/>
    <cellStyle name="SAPBEXchaText 2 4 3 2 2" xfId="9824" xr:uid="{AEF14013-197A-4145-AF59-51B9285A4DE6}"/>
    <cellStyle name="SAPBEXchaText 2 4 3 2 3" xfId="15438" xr:uid="{494FEB72-56C7-4D56-8914-9A299047DA63}"/>
    <cellStyle name="SAPBEXchaText 2 4 3 2 4" xfId="20915" xr:uid="{CF823850-9981-4971-96D4-1175E0148A6D}"/>
    <cellStyle name="SAPBEXchaText 2 4 3 3" xfId="5600" xr:uid="{C0F4784B-2355-46A0-B608-47E5722620FA}"/>
    <cellStyle name="SAPBEXchaText 2 4 3 3 2" xfId="12083" xr:uid="{F27CAC69-AFA2-4158-BACA-62C5839F107F}"/>
    <cellStyle name="SAPBEXchaText 2 4 3 3 3" xfId="17649" xr:uid="{070FAAA8-DFAD-4262-A0D0-B8E1473681CF}"/>
    <cellStyle name="SAPBEXchaText 2 4 3 3 4" xfId="23090" xr:uid="{E8E9F174-E9E7-4E4B-A82C-0ACD77183808}"/>
    <cellStyle name="SAPBEXchaText 2 4 3 4" xfId="7855" xr:uid="{B74DD5DA-47E0-4DF8-91E8-B84C698832A1}"/>
    <cellStyle name="SAPBEXchaText 2 4 3 5" xfId="11871" xr:uid="{2F13630B-706A-40C4-9B63-11AC457F70B6}"/>
    <cellStyle name="SAPBEXchaText 2 4 3 6" xfId="15304" xr:uid="{A1281C65-3B2B-47B1-A87D-FB7F33C088EC}"/>
    <cellStyle name="SAPBEXchaText 2 4 4" xfId="3266" xr:uid="{4C6FA56B-D035-433F-A259-E58FC27608D9}"/>
    <cellStyle name="SAPBEXchaText 2 4 4 2" xfId="9822" xr:uid="{71AC3CB4-724C-41D3-B069-9FBD40A73013}"/>
    <cellStyle name="SAPBEXchaText 2 4 4 3" xfId="15436" xr:uid="{34BF1D63-0903-48E6-8FD2-6E853EECEFC6}"/>
    <cellStyle name="SAPBEXchaText 2 4 4 4" xfId="20913" xr:uid="{E1CD2712-D723-437A-861F-D3829101FAC0}"/>
    <cellStyle name="SAPBEXchaText 2 4 5" xfId="5598" xr:uid="{F7D1BFDF-2F51-45CD-8090-316183040799}"/>
    <cellStyle name="SAPBEXchaText 2 4 5 2" xfId="12081" xr:uid="{C0AD3BDC-94EB-4E7A-ACF6-3CC10F68BA02}"/>
    <cellStyle name="SAPBEXchaText 2 4 5 3" xfId="17647" xr:uid="{32B63305-7256-4EF7-8288-CDEE61E7CFFD}"/>
    <cellStyle name="SAPBEXchaText 2 4 5 4" xfId="23088" xr:uid="{0E3C6A07-D0DB-46FC-92B5-1624B903A5A1}"/>
    <cellStyle name="SAPBEXchaText 2 4 6" xfId="7853" xr:uid="{584E2CEE-4E5A-4CC4-8458-56A206F711F7}"/>
    <cellStyle name="SAPBEXchaText 2 4 7" xfId="13540" xr:uid="{E2FD38AF-5B79-4D2F-9D1E-FF0BB0E233C3}"/>
    <cellStyle name="SAPBEXchaText 2 4 8" xfId="15305" xr:uid="{EF3885C5-7AA7-48DA-AED2-F33150F937C5}"/>
    <cellStyle name="SAPBEXchaText 2 5" xfId="1236" xr:uid="{92FB342B-FF3F-4E13-A2DA-F6086D950E0C}"/>
    <cellStyle name="SAPBEXchaText 2 5 2" xfId="3269" xr:uid="{C387489E-3247-4214-8D45-40EA3EDDEF96}"/>
    <cellStyle name="SAPBEXchaText 2 5 2 2" xfId="9825" xr:uid="{4DAC5301-27A0-4251-8E97-68C1707F52CB}"/>
    <cellStyle name="SAPBEXchaText 2 5 2 3" xfId="15439" xr:uid="{8DB0FA49-C2F3-462E-9093-03F7656365AA}"/>
    <cellStyle name="SAPBEXchaText 2 5 2 4" xfId="20916" xr:uid="{5B56DA48-1FD5-4D36-8502-88E1BB07639C}"/>
    <cellStyle name="SAPBEXchaText 2 5 3" xfId="5601" xr:uid="{107F4C8A-036E-410B-912A-D4856F2C815B}"/>
    <cellStyle name="SAPBEXchaText 2 5 3 2" xfId="12084" xr:uid="{2255E963-09C0-4B93-83F5-C0BB9B3945E2}"/>
    <cellStyle name="SAPBEXchaText 2 5 3 3" xfId="17650" xr:uid="{291ED7A9-7725-46DC-AF62-9CA89D7141FB}"/>
    <cellStyle name="SAPBEXchaText 2 5 3 4" xfId="23091" xr:uid="{C55FEE09-F151-46E1-83D6-3269E7C5E634}"/>
    <cellStyle name="SAPBEXchaText 2 5 4" xfId="7856" xr:uid="{212DB917-EA64-4D5F-A8BA-A870E6977F82}"/>
    <cellStyle name="SAPBEXchaText 2 5 5" xfId="9655" xr:uid="{BFBCE5C4-C82D-4886-9B92-0C244D695BD1}"/>
    <cellStyle name="SAPBEXchaText 2 5 6" xfId="11921" xr:uid="{E63764C9-8480-48B8-BD5D-43030B4A024E}"/>
    <cellStyle name="SAPBEXchaText 2 6" xfId="1237" xr:uid="{05502B90-E2C2-45A6-92D4-29E5353B1EA4}"/>
    <cellStyle name="SAPBEXchaText 2 6 2" xfId="3270" xr:uid="{6C0BDB6A-5113-413F-848D-6BDE1D3D5143}"/>
    <cellStyle name="SAPBEXchaText 2 6 2 2" xfId="9826" xr:uid="{363EB147-9592-44F3-BB28-89E1307D665F}"/>
    <cellStyle name="SAPBEXchaText 2 6 2 3" xfId="15440" xr:uid="{51A1681B-C344-430E-8479-A571628DFC04}"/>
    <cellStyle name="SAPBEXchaText 2 6 2 4" xfId="20917" xr:uid="{0F395313-61FA-4653-88FB-4145E890171E}"/>
    <cellStyle name="SAPBEXchaText 2 6 3" xfId="5602" xr:uid="{8E44F1A1-7161-4237-8B59-E154F87A957E}"/>
    <cellStyle name="SAPBEXchaText 2 6 3 2" xfId="12085" xr:uid="{2805C7B2-C31E-4B7C-97A9-14187BABE0C2}"/>
    <cellStyle name="SAPBEXchaText 2 6 3 3" xfId="17651" xr:uid="{3B4B335F-8A04-46E3-8A0A-1379A5CD585A}"/>
    <cellStyle name="SAPBEXchaText 2 6 3 4" xfId="23092" xr:uid="{A34C6BD9-E772-404A-840C-BDBAFC48BC6E}"/>
    <cellStyle name="SAPBEXchaText 2 6 4" xfId="7857" xr:uid="{AF9964F2-83AD-447F-834E-F9083D32388F}"/>
    <cellStyle name="SAPBEXchaText 2 6 5" xfId="7122" xr:uid="{A8C58C4E-63FF-4335-AFD2-597F1FE73C15}"/>
    <cellStyle name="SAPBEXchaText 2 6 6" xfId="19109" xr:uid="{5DD4A21E-0EFF-435F-9611-3229671C96D2}"/>
    <cellStyle name="SAPBEXchaText 2 7" xfId="1220" xr:uid="{5D094BBC-7089-4797-A3B6-970933A44456}"/>
    <cellStyle name="SAPBEXchaText 2 7 2" xfId="7840" xr:uid="{F97276D3-3AF0-4092-A31F-8D1602CC0D7E}"/>
    <cellStyle name="SAPBEXchaText 2 7 3" xfId="13553" xr:uid="{67697D9A-E02C-4435-B68E-C6201568DCA6}"/>
    <cellStyle name="SAPBEXchaText 2 7 4" xfId="7435" xr:uid="{85316130-A202-4BEA-B095-A5CDADDEFD18}"/>
    <cellStyle name="SAPBEXchaText 2 8" xfId="3253" xr:uid="{A664F108-BB34-4140-94DD-CF32D4F0D757}"/>
    <cellStyle name="SAPBEXchaText 2 8 2" xfId="9809" xr:uid="{14764C4C-C44E-4C8B-8AC8-4CDD412EF5D0}"/>
    <cellStyle name="SAPBEXchaText 2 8 3" xfId="15423" xr:uid="{24CD813D-BD83-431F-9AC1-C5E75DF9BFBF}"/>
    <cellStyle name="SAPBEXchaText 2 8 4" xfId="20900" xr:uid="{76985470-9695-459D-A839-610A75CC9CB6}"/>
    <cellStyle name="SAPBEXchaText 2 9" xfId="5585" xr:uid="{4C75535B-148A-4854-A1BD-3C55FEC60751}"/>
    <cellStyle name="SAPBEXchaText 2 9 2" xfId="12068" xr:uid="{8D1C8153-566A-4814-8A5D-03433B16354A}"/>
    <cellStyle name="SAPBEXchaText 2 9 3" xfId="17634" xr:uid="{BFC8E16E-8F6B-4214-9C0C-507EE4C62600}"/>
    <cellStyle name="SAPBEXchaText 2 9 4" xfId="23075" xr:uid="{C631C857-9BB1-4931-BBBE-FA017BAD7A11}"/>
    <cellStyle name="SAPBEXchaText 20" xfId="1105" xr:uid="{A70DB9D0-DBDA-4CD4-A159-4D8940BF2845}"/>
    <cellStyle name="SAPBEXchaText 20 2" xfId="7750" xr:uid="{D606D93E-A7A7-4275-AD18-CE2683FBCDE1}"/>
    <cellStyle name="SAPBEXchaText 20 3" xfId="7171" xr:uid="{21B614DD-947E-4CC4-92AB-5C1C55B36720}"/>
    <cellStyle name="SAPBEXchaText 20 4" xfId="19112" xr:uid="{EB0947D3-C1FB-44AF-8122-5163F1588011}"/>
    <cellStyle name="SAPBEXchaText 21" xfId="5471" xr:uid="{DCF47B17-CD76-4298-ABCF-46F40B631929}"/>
    <cellStyle name="SAPBEXchaText 21 2" xfId="11954" xr:uid="{2DF8067E-6D90-41F5-A14D-76DD1F1BCD10}"/>
    <cellStyle name="SAPBEXchaText 21 3" xfId="17520" xr:uid="{FBF2FBA6-39A7-4AC5-8BB5-355B5CDD76C3}"/>
    <cellStyle name="SAPBEXchaText 21 4" xfId="22961" xr:uid="{5241E888-27AB-4A31-B5FC-EFCE651F67B3}"/>
    <cellStyle name="SAPBEXchaText 3" xfId="535" xr:uid="{A4A35A5B-9670-4A10-B7EA-65B7D05D573F}"/>
    <cellStyle name="SAPBEXchaText 3 2" xfId="1239" xr:uid="{3FC0B67D-8FF4-4E7B-AEFD-2F3CAB01CE0F}"/>
    <cellStyle name="SAPBEXchaText 3 2 2" xfId="1240" xr:uid="{33623572-9FB1-43DA-92CB-A4729F4684EE}"/>
    <cellStyle name="SAPBEXchaText 3 2 2 2" xfId="3273" xr:uid="{0CA1A924-4092-444E-B787-D048BEA0705B}"/>
    <cellStyle name="SAPBEXchaText 3 2 2 2 2" xfId="9829" xr:uid="{88BFF46E-6E07-420A-BE20-939C20C6D5DD}"/>
    <cellStyle name="SAPBEXchaText 3 2 2 2 3" xfId="15443" xr:uid="{933F269F-7FB7-488B-9FE3-7C0A5445D634}"/>
    <cellStyle name="SAPBEXchaText 3 2 2 2 4" xfId="20920" xr:uid="{3780DC38-0F75-4A34-AD9F-EDDFCBD7378B}"/>
    <cellStyle name="SAPBEXchaText 3 2 2 3" xfId="5605" xr:uid="{904FAFDD-0267-4196-A654-65B868038143}"/>
    <cellStyle name="SAPBEXchaText 3 2 2 3 2" xfId="12088" xr:uid="{3AE89BC6-0FB3-40DE-8D0E-881F4EE32605}"/>
    <cellStyle name="SAPBEXchaText 3 2 2 3 3" xfId="17654" xr:uid="{F14E2B31-047A-4F5E-B9D7-93DBC5A918B7}"/>
    <cellStyle name="SAPBEXchaText 3 2 2 3 4" xfId="23095" xr:uid="{6E300B81-39FA-450A-B403-5332EA43D397}"/>
    <cellStyle name="SAPBEXchaText 3 2 2 4" xfId="7860" xr:uid="{1BB3F25E-4449-4D02-A0B0-EDD041F3C5DB}"/>
    <cellStyle name="SAPBEXchaText 3 2 2 5" xfId="7493" xr:uid="{DDE68AA8-79A6-4BF4-A7EB-32EC18638011}"/>
    <cellStyle name="SAPBEXchaText 3 2 2 6" xfId="17477" xr:uid="{C4237F2F-EC59-416B-8D3D-95A82CABAF3C}"/>
    <cellStyle name="SAPBEXchaText 3 2 3" xfId="1241" xr:uid="{F9E38D36-6B6B-4730-8EE3-C0CA1CD6B0FE}"/>
    <cellStyle name="SAPBEXchaText 3 2 3 2" xfId="3274" xr:uid="{707405F4-F0D5-4D31-90BB-BE69B1A8AE3E}"/>
    <cellStyle name="SAPBEXchaText 3 2 3 2 2" xfId="9830" xr:uid="{158A2A55-1D10-43B9-830D-2132FF5D0F42}"/>
    <cellStyle name="SAPBEXchaText 3 2 3 2 3" xfId="15444" xr:uid="{7B8A2E35-A984-4E64-AED0-9D037D197589}"/>
    <cellStyle name="SAPBEXchaText 3 2 3 2 4" xfId="20921" xr:uid="{A5C6ED4E-2A00-4632-899A-D283C8436FFC}"/>
    <cellStyle name="SAPBEXchaText 3 2 3 3" xfId="5606" xr:uid="{B2B693F9-8C4E-4C37-9A2D-521E6AB622AA}"/>
    <cellStyle name="SAPBEXchaText 3 2 3 3 2" xfId="12089" xr:uid="{7A031E54-53C9-4427-8219-5521EF696E63}"/>
    <cellStyle name="SAPBEXchaText 3 2 3 3 3" xfId="17655" xr:uid="{E5792887-398B-4333-862C-B70E9C3DEC4F}"/>
    <cellStyle name="SAPBEXchaText 3 2 3 3 4" xfId="23096" xr:uid="{81C09A86-56FE-4E54-9C23-02B50118F23D}"/>
    <cellStyle name="SAPBEXchaText 3 2 3 4" xfId="7861" xr:uid="{CA1F1998-9610-44B7-9E2F-5AC179D22D35}"/>
    <cellStyle name="SAPBEXchaText 3 2 3 5" xfId="7492" xr:uid="{C6F8AC82-CD73-43C1-B070-2703D67E7691}"/>
    <cellStyle name="SAPBEXchaText 3 2 3 6" xfId="15302" xr:uid="{92978122-40ED-4D0D-87AF-2C7733E50394}"/>
    <cellStyle name="SAPBEXchaText 3 2 4" xfId="3272" xr:uid="{A7E08618-55B6-47B2-966A-F2E6073AF47E}"/>
    <cellStyle name="SAPBEXchaText 3 2 4 2" xfId="9828" xr:uid="{9C272E20-1D1B-409F-B718-34578719E88B}"/>
    <cellStyle name="SAPBEXchaText 3 2 4 3" xfId="15442" xr:uid="{FBC8A93B-F188-4068-944B-8276B52C1C32}"/>
    <cellStyle name="SAPBEXchaText 3 2 4 4" xfId="20919" xr:uid="{68863827-9530-4CF9-A81B-969175CAA44D}"/>
    <cellStyle name="SAPBEXchaText 3 2 5" xfId="5604" xr:uid="{569574C2-18FD-45C2-87B9-B2A05C34EC38}"/>
    <cellStyle name="SAPBEXchaText 3 2 5 2" xfId="12087" xr:uid="{FCC54429-4B3D-40D7-89FE-E2D8D3180189}"/>
    <cellStyle name="SAPBEXchaText 3 2 5 3" xfId="17653" xr:uid="{895FF2B1-3209-47F8-9D53-2C729B3B0599}"/>
    <cellStyle name="SAPBEXchaText 3 2 5 4" xfId="23094" xr:uid="{91B53B83-E448-4EA6-932D-88B5284F2EC3}"/>
    <cellStyle name="SAPBEXchaText 3 2 6" xfId="7859" xr:uid="{D66E4805-D6A7-4D16-8E70-0B660432A897}"/>
    <cellStyle name="SAPBEXchaText 3 2 7" xfId="7494" xr:uid="{CF1E4281-CCEE-49AD-A45E-32C71BDCEBF0}"/>
    <cellStyle name="SAPBEXchaText 3 2 8" xfId="15303" xr:uid="{F6D49383-A071-4A9D-928F-F751DD6B887C}"/>
    <cellStyle name="SAPBEXchaText 3 3" xfId="1242" xr:uid="{8BE1901E-6713-43B4-AB4E-F522F3788580}"/>
    <cellStyle name="SAPBEXchaText 3 3 2" xfId="1243" xr:uid="{E7D1343B-42EB-4845-94BF-88A6740B692B}"/>
    <cellStyle name="SAPBEXchaText 3 3 2 2" xfId="3276" xr:uid="{ABD1E9A6-7BF2-4EF4-8041-5933E94E50D7}"/>
    <cellStyle name="SAPBEXchaText 3 3 2 2 2" xfId="9832" xr:uid="{517B5D66-AC46-440B-9EEA-22E280854036}"/>
    <cellStyle name="SAPBEXchaText 3 3 2 2 3" xfId="15446" xr:uid="{76184F03-941B-425B-8F91-2240C9B7A084}"/>
    <cellStyle name="SAPBEXchaText 3 3 2 2 4" xfId="20923" xr:uid="{E0683FA6-C77D-4355-9EF4-8358964A9934}"/>
    <cellStyle name="SAPBEXchaText 3 3 2 3" xfId="5608" xr:uid="{EDDDA0D1-44A9-42F0-B77C-CFB83AAE4E43}"/>
    <cellStyle name="SAPBEXchaText 3 3 2 3 2" xfId="12091" xr:uid="{35B65D7C-A0E2-4C13-8A71-4B58B473BAEF}"/>
    <cellStyle name="SAPBEXchaText 3 3 2 3 3" xfId="17657" xr:uid="{18E22288-FEDE-4A61-A91E-BBCAB298E28F}"/>
    <cellStyle name="SAPBEXchaText 3 3 2 3 4" xfId="23098" xr:uid="{8E88484D-025D-48C6-87F3-87D0595F498D}"/>
    <cellStyle name="SAPBEXchaText 3 3 2 4" xfId="7863" xr:uid="{F954E493-609A-45FC-9608-3B0578FF8F10}"/>
    <cellStyle name="SAPBEXchaText 3 3 2 5" xfId="7490" xr:uid="{0580A453-74A8-4B8E-AAD5-58E57BC40546}"/>
    <cellStyle name="SAPBEXchaText 3 3 2 6" xfId="19108" xr:uid="{6FFCB1ED-052A-49F9-9EAE-AB98C6ADD3E1}"/>
    <cellStyle name="SAPBEXchaText 3 3 3" xfId="1244" xr:uid="{B7F70F68-04F3-440C-ACCB-5735493DFCBC}"/>
    <cellStyle name="SAPBEXchaText 3 3 3 2" xfId="3277" xr:uid="{30C0AC31-FD14-4B59-8CDB-1B2FC60C1036}"/>
    <cellStyle name="SAPBEXchaText 3 3 3 2 2" xfId="9833" xr:uid="{870BC5D4-EA61-4C52-8188-F3DE06736A30}"/>
    <cellStyle name="SAPBEXchaText 3 3 3 2 3" xfId="15447" xr:uid="{E775A7AA-34B9-4BB6-BD0D-1AD2C10C913B}"/>
    <cellStyle name="SAPBEXchaText 3 3 3 2 4" xfId="20924" xr:uid="{6719037D-3327-46DC-8569-20C6A4A92B89}"/>
    <cellStyle name="SAPBEXchaText 3 3 3 3" xfId="5609" xr:uid="{0670E22A-CC19-4AF8-8662-9330B619C398}"/>
    <cellStyle name="SAPBEXchaText 3 3 3 3 2" xfId="12092" xr:uid="{7ABA3CBC-AE15-40FC-A2FC-31AD8AF025C0}"/>
    <cellStyle name="SAPBEXchaText 3 3 3 3 3" xfId="17658" xr:uid="{4D486D8F-391B-41EC-BF75-570A119E13C2}"/>
    <cellStyle name="SAPBEXchaText 3 3 3 3 4" xfId="23099" xr:uid="{503CDD86-8552-4F6D-8E2D-E6E86D2BC745}"/>
    <cellStyle name="SAPBEXchaText 3 3 3 4" xfId="7864" xr:uid="{F75B0B60-3504-41F6-9791-239F47945D94}"/>
    <cellStyle name="SAPBEXchaText 3 3 3 5" xfId="7121" xr:uid="{B7CD2732-CDF2-4DD1-AD7F-741A78ADDF9F}"/>
    <cellStyle name="SAPBEXchaText 3 3 3 6" xfId="19102" xr:uid="{AEC06DFB-6C1C-4719-B0AF-90FD4DDA5DB7}"/>
    <cellStyle name="SAPBEXchaText 3 3 4" xfId="3275" xr:uid="{8535CA63-7C56-473A-84F7-0F9164A714B5}"/>
    <cellStyle name="SAPBEXchaText 3 3 4 2" xfId="9831" xr:uid="{0A278692-4D35-443F-9E8D-D07164920594}"/>
    <cellStyle name="SAPBEXchaText 3 3 4 3" xfId="15445" xr:uid="{2EE91F37-9F46-4AC6-A941-E4350B62410F}"/>
    <cellStyle name="SAPBEXchaText 3 3 4 4" xfId="20922" xr:uid="{FCE3AC73-8427-4C7F-A7E5-3F7B88133312}"/>
    <cellStyle name="SAPBEXchaText 3 3 5" xfId="5607" xr:uid="{3D9D4D22-43DF-4CAF-A6E4-BE4D4F3B7C9C}"/>
    <cellStyle name="SAPBEXchaText 3 3 5 2" xfId="12090" xr:uid="{B24A7C60-8B4F-40FF-89FF-5C0517FF18E1}"/>
    <cellStyle name="SAPBEXchaText 3 3 5 3" xfId="17656" xr:uid="{803ECC83-80A9-45C7-8605-A734C973A199}"/>
    <cellStyle name="SAPBEXchaText 3 3 5 4" xfId="23097" xr:uid="{D7FF720C-DB5C-406F-AC77-33E3AC1DA93C}"/>
    <cellStyle name="SAPBEXchaText 3 3 6" xfId="7862" xr:uid="{13B902DE-FDE8-43A8-8436-AEE4D0F47EF7}"/>
    <cellStyle name="SAPBEXchaText 3 3 7" xfId="7491" xr:uid="{F184EB72-55BB-4C85-9D69-D8DC216A7EA1}"/>
    <cellStyle name="SAPBEXchaText 3 3 8" xfId="7440" xr:uid="{784AB4A1-81EB-47C3-9089-CD5E8A0FE470}"/>
    <cellStyle name="SAPBEXchaText 3 4" xfId="1245" xr:uid="{947C069A-3CB9-4848-892B-C9EBB88A7109}"/>
    <cellStyle name="SAPBEXchaText 3 4 2" xfId="3278" xr:uid="{8CF33264-F10E-429F-AF7B-1D938FC5C71B}"/>
    <cellStyle name="SAPBEXchaText 3 4 2 2" xfId="9834" xr:uid="{72B6B80C-030E-4649-B02F-60F55B1DEA95}"/>
    <cellStyle name="SAPBEXchaText 3 4 2 3" xfId="15448" xr:uid="{DE162DB6-33A5-4FD9-89EB-F3CDFAD2C13E}"/>
    <cellStyle name="SAPBEXchaText 3 4 2 4" xfId="20925" xr:uid="{061589AB-D409-494E-8081-549DDF1C9C3E}"/>
    <cellStyle name="SAPBEXchaText 3 4 3" xfId="5610" xr:uid="{EA53991F-59B6-4A0B-8433-054F843D00E2}"/>
    <cellStyle name="SAPBEXchaText 3 4 3 2" xfId="12093" xr:uid="{E62B96A4-5BBD-49B4-880F-939600183B58}"/>
    <cellStyle name="SAPBEXchaText 3 4 3 3" xfId="17659" xr:uid="{4663CE3E-B1BB-45D1-A946-FEAB2B2DCDF1}"/>
    <cellStyle name="SAPBEXchaText 3 4 3 4" xfId="23100" xr:uid="{9ACFFFBC-94EB-4165-A15D-90B7130879E5}"/>
    <cellStyle name="SAPBEXchaText 3 4 4" xfId="7865" xr:uid="{12449205-5A9E-48C2-8B43-163C4EFF5C61}"/>
    <cellStyle name="SAPBEXchaText 3 4 5" xfId="7120" xr:uid="{87222C03-4019-488F-B565-BCBD9A580030}"/>
    <cellStyle name="SAPBEXchaText 3 4 6" xfId="15301" xr:uid="{6FD11F22-AA92-4C48-80DE-4E8150995321}"/>
    <cellStyle name="SAPBEXchaText 3 5" xfId="1246" xr:uid="{C522B46F-8716-4CD2-872B-4BDDF207F699}"/>
    <cellStyle name="SAPBEXchaText 3 5 2" xfId="3279" xr:uid="{BF64CBFB-1006-4BEC-94B1-C8DC7BFD6BCC}"/>
    <cellStyle name="SAPBEXchaText 3 5 2 2" xfId="9835" xr:uid="{18516F70-87AA-406B-AD52-9481BBB3FC96}"/>
    <cellStyle name="SAPBEXchaText 3 5 2 3" xfId="15449" xr:uid="{6E80D1CB-672A-490D-AF9A-94EBC035BB32}"/>
    <cellStyle name="SAPBEXchaText 3 5 2 4" xfId="20926" xr:uid="{6888F153-D295-4692-A5E8-B4C64DC437DB}"/>
    <cellStyle name="SAPBEXchaText 3 5 3" xfId="5611" xr:uid="{B78A8DA7-D6F6-483E-89AA-48A11B625B1C}"/>
    <cellStyle name="SAPBEXchaText 3 5 3 2" xfId="12094" xr:uid="{BC4FBD26-DC27-4539-91F7-EC8668961288}"/>
    <cellStyle name="SAPBEXchaText 3 5 3 3" xfId="17660" xr:uid="{9C3A6CC3-8452-4AED-ABC2-ABA0EA664859}"/>
    <cellStyle name="SAPBEXchaText 3 5 3 4" xfId="23101" xr:uid="{EA879B7E-82BA-4B10-8762-6A65797054FB}"/>
    <cellStyle name="SAPBEXchaText 3 5 4" xfId="7866" xr:uid="{96C64DB0-258B-4050-A499-16DAD8F79D79}"/>
    <cellStyle name="SAPBEXchaText 3 5 5" xfId="7119" xr:uid="{4A5C961D-9EE8-4827-A273-8DCF2427A747}"/>
    <cellStyle name="SAPBEXchaText 3 5 6" xfId="17476" xr:uid="{8A9D21BA-543E-45D4-97A3-3AA88D66D5CF}"/>
    <cellStyle name="SAPBEXchaText 3 6" xfId="1238" xr:uid="{0D90C988-D874-4D5B-9658-3F21BD331A95}"/>
    <cellStyle name="SAPBEXchaText 3 6 2" xfId="7858" xr:uid="{8830FA9F-E9C3-4079-B8D6-89BE7205F21B}"/>
    <cellStyle name="SAPBEXchaText 3 6 3" xfId="7495" xr:uid="{488313F4-24BA-4A6C-A951-858570C865E9}"/>
    <cellStyle name="SAPBEXchaText 3 6 4" xfId="19103" xr:uid="{7919DA70-134D-48F8-BD94-5DEECF424B70}"/>
    <cellStyle name="SAPBEXchaText 3 7" xfId="3271" xr:uid="{0ADAC9EC-9DBD-44B3-9FF6-4C66058BF73E}"/>
    <cellStyle name="SAPBEXchaText 3 7 2" xfId="9827" xr:uid="{02FB0050-5B9A-41F5-9D91-77DD17632F85}"/>
    <cellStyle name="SAPBEXchaText 3 7 3" xfId="15441" xr:uid="{313A83B9-5A4E-4941-A43A-113013A44311}"/>
    <cellStyle name="SAPBEXchaText 3 7 4" xfId="20918" xr:uid="{98A462BB-EEB5-4869-904F-5D8891AB4497}"/>
    <cellStyle name="SAPBEXchaText 3 8" xfId="5603" xr:uid="{C3541E59-210F-48C3-8BBF-B7B688D8CE97}"/>
    <cellStyle name="SAPBEXchaText 3 8 2" xfId="12086" xr:uid="{72BA57E0-0CB9-436A-B52D-68A4AB212563}"/>
    <cellStyle name="SAPBEXchaText 3 8 3" xfId="17652" xr:uid="{298A4D1D-FE03-47DC-B3BC-331469BB624B}"/>
    <cellStyle name="SAPBEXchaText 3 8 4" xfId="23093" xr:uid="{FEF3ADE1-4807-4EA7-8776-AC0EF37CF9B2}"/>
    <cellStyle name="SAPBEXchaText 4" xfId="536" xr:uid="{11B28FBD-0A62-4FBE-A9F3-CE39077AD21E}"/>
    <cellStyle name="SAPBEXchaText 4 2" xfId="1248" xr:uid="{508E944F-A352-4458-9F63-CC0FEA9FE8A3}"/>
    <cellStyle name="SAPBEXchaText 4 2 2" xfId="1249" xr:uid="{B8F85D0D-9C9F-470D-9AFF-777F19C84952}"/>
    <cellStyle name="SAPBEXchaText 4 2 2 2" xfId="3282" xr:uid="{2028251F-2B97-4E89-84E2-F4D28BA6DEF2}"/>
    <cellStyle name="SAPBEXchaText 4 2 2 2 2" xfId="9838" xr:uid="{AAF4CF36-5B09-498D-9D18-C27B2F8970FF}"/>
    <cellStyle name="SAPBEXchaText 4 2 2 2 3" xfId="15452" xr:uid="{57614DA3-961F-463D-9E9D-0D4848F8FC86}"/>
    <cellStyle name="SAPBEXchaText 4 2 2 2 4" xfId="20929" xr:uid="{002CBADF-87BB-4F79-A1AC-F567E09EB811}"/>
    <cellStyle name="SAPBEXchaText 4 2 2 3" xfId="5614" xr:uid="{518B79A7-877A-49E7-A8D2-2E927C2A3912}"/>
    <cellStyle name="SAPBEXchaText 4 2 2 3 2" xfId="12097" xr:uid="{AB3DD78D-5E85-4F93-B21A-742EB0FDD910}"/>
    <cellStyle name="SAPBEXchaText 4 2 2 3 3" xfId="17663" xr:uid="{6F23C3B6-560A-41E0-A32C-E87DEB1621C8}"/>
    <cellStyle name="SAPBEXchaText 4 2 2 3 4" xfId="23104" xr:uid="{82E60C13-0F44-4106-9CD7-3E5237C687EB}"/>
    <cellStyle name="SAPBEXchaText 4 2 2 4" xfId="7869" xr:uid="{3D564B76-3607-46C1-99E7-F35CEFEB49A8}"/>
    <cellStyle name="SAPBEXchaText 4 2 2 5" xfId="7117" xr:uid="{718E7CA1-773D-4E61-B587-F6D8C84D7565}"/>
    <cellStyle name="SAPBEXchaText 4 2 2 6" xfId="19107" xr:uid="{41888B94-6A87-42CF-8484-35B6643E71B9}"/>
    <cellStyle name="SAPBEXchaText 4 2 3" xfId="1250" xr:uid="{781F901C-FA0E-4DFE-8342-E5379EAD750B}"/>
    <cellStyle name="SAPBEXchaText 4 2 3 2" xfId="3283" xr:uid="{B5C40225-F407-4312-85EB-0E1DA4321D63}"/>
    <cellStyle name="SAPBEXchaText 4 2 3 2 2" xfId="9839" xr:uid="{0A911B00-990B-42AF-9B8A-7D4F7EFFE31A}"/>
    <cellStyle name="SAPBEXchaText 4 2 3 2 3" xfId="15453" xr:uid="{C2A13ED2-8518-42C1-9BE0-93D2BA01ADE1}"/>
    <cellStyle name="SAPBEXchaText 4 2 3 2 4" xfId="20930" xr:uid="{093631DC-AEF4-4646-9B67-D63E89494A15}"/>
    <cellStyle name="SAPBEXchaText 4 2 3 3" xfId="5615" xr:uid="{288F7BA5-4AE4-41F3-93DF-FB2FCEC9A5EE}"/>
    <cellStyle name="SAPBEXchaText 4 2 3 3 2" xfId="12098" xr:uid="{516AC794-AF52-4482-ADCA-3AD05A1B504B}"/>
    <cellStyle name="SAPBEXchaText 4 2 3 3 3" xfId="17664" xr:uid="{E8899389-AE51-4077-B498-8A4C746BEE53}"/>
    <cellStyle name="SAPBEXchaText 4 2 3 3 4" xfId="23105" xr:uid="{A934CBD0-2F1B-4952-A557-4C8EA05B22D8}"/>
    <cellStyle name="SAPBEXchaText 4 2 3 4" xfId="7870" xr:uid="{BDB6635F-4C54-4D37-8F1B-654090626024}"/>
    <cellStyle name="SAPBEXchaText 4 2 3 5" xfId="7116" xr:uid="{4E731E56-FBE2-484B-A5E5-0E96DDBCA6D1}"/>
    <cellStyle name="SAPBEXchaText 4 2 3 6" xfId="19101" xr:uid="{2F6BDD68-2BF3-4342-ABDB-A56ABCFD5DA6}"/>
    <cellStyle name="SAPBEXchaText 4 2 4" xfId="3281" xr:uid="{DD2C8128-BF97-444B-A08A-6A6CE1B59ED6}"/>
    <cellStyle name="SAPBEXchaText 4 2 4 2" xfId="9837" xr:uid="{79BDA826-B951-443E-8911-2CB6FD3E4E9A}"/>
    <cellStyle name="SAPBEXchaText 4 2 4 3" xfId="15451" xr:uid="{96E40D5F-27E2-4C93-AA36-3F33672C0968}"/>
    <cellStyle name="SAPBEXchaText 4 2 4 4" xfId="20928" xr:uid="{3E7FFAA9-1E87-496D-A0AE-2843481A8FE8}"/>
    <cellStyle name="SAPBEXchaText 4 2 5" xfId="5613" xr:uid="{99C839B7-EB9B-4C3E-9AB2-081B83A8962A}"/>
    <cellStyle name="SAPBEXchaText 4 2 5 2" xfId="12096" xr:uid="{1B900A8F-ACD0-4927-9145-B68CDD88A0B4}"/>
    <cellStyle name="SAPBEXchaText 4 2 5 3" xfId="17662" xr:uid="{1A881369-24A9-4D35-94F0-75EA991413DF}"/>
    <cellStyle name="SAPBEXchaText 4 2 5 4" xfId="23103" xr:uid="{65ECB2D9-4D9A-43FC-86DE-66E072F0624C}"/>
    <cellStyle name="SAPBEXchaText 4 2 6" xfId="7868" xr:uid="{A6E7E982-9523-4CC9-B2EB-343CABBBA71B}"/>
    <cellStyle name="SAPBEXchaText 4 2 7" xfId="7118" xr:uid="{C2E3CB75-4378-41EE-B0D0-0756391D16E3}"/>
    <cellStyle name="SAPBEXchaText 4 2 8" xfId="9724" xr:uid="{F4171DAC-6C04-4820-ABDB-6857BDC3BD0E}"/>
    <cellStyle name="SAPBEXchaText 4 3" xfId="1251" xr:uid="{C87C772A-B929-4D6D-833B-511D1BD5E038}"/>
    <cellStyle name="SAPBEXchaText 4 3 2" xfId="1252" xr:uid="{B089AB05-5320-4517-B6B2-B42A470916B1}"/>
    <cellStyle name="SAPBEXchaText 4 3 2 2" xfId="3285" xr:uid="{93A6C058-1723-48D6-A5B5-DB18D6A7648E}"/>
    <cellStyle name="SAPBEXchaText 4 3 2 2 2" xfId="9841" xr:uid="{63535D78-0B8E-47A6-8197-7FF8719B3749}"/>
    <cellStyle name="SAPBEXchaText 4 3 2 2 3" xfId="15455" xr:uid="{EFBD9A4F-DF75-4039-964A-03D55EB26FA1}"/>
    <cellStyle name="SAPBEXchaText 4 3 2 2 4" xfId="20932" xr:uid="{11F01D2F-B79D-420F-9F3A-4172A2A05C29}"/>
    <cellStyle name="SAPBEXchaText 4 3 2 3" xfId="5617" xr:uid="{C70AF3AF-ABAC-4CB1-BC16-7300032F44CF}"/>
    <cellStyle name="SAPBEXchaText 4 3 2 3 2" xfId="12100" xr:uid="{9D947B25-4152-4FFE-A211-71D61AAD3306}"/>
    <cellStyle name="SAPBEXchaText 4 3 2 3 3" xfId="17666" xr:uid="{1DAB8E9A-6663-4B78-A5B0-0B252128FCA1}"/>
    <cellStyle name="SAPBEXchaText 4 3 2 3 4" xfId="23107" xr:uid="{DBEEAD39-4181-418F-A3A0-6721310B4A89}"/>
    <cellStyle name="SAPBEXchaText 4 3 2 4" xfId="7872" xr:uid="{498E0648-78C8-4B6B-BA9F-D50B23E297E3}"/>
    <cellStyle name="SAPBEXchaText 4 3 2 5" xfId="7115" xr:uid="{D5A9449B-37E7-4A4D-ABE6-0C00E72E01A8}"/>
    <cellStyle name="SAPBEXchaText 4 3 2 6" xfId="17475" xr:uid="{62B538B6-7DD5-439A-9E83-B8AE39046EBD}"/>
    <cellStyle name="SAPBEXchaText 4 3 3" xfId="1253" xr:uid="{CCBD5E40-AFC7-4DB6-B17C-E2630B25B58B}"/>
    <cellStyle name="SAPBEXchaText 4 3 3 2" xfId="3286" xr:uid="{E23C8276-A4F7-4386-AF22-49527C092DA2}"/>
    <cellStyle name="SAPBEXchaText 4 3 3 2 2" xfId="9842" xr:uid="{C2CD5FC0-9AE6-42F2-8858-7417279D6C16}"/>
    <cellStyle name="SAPBEXchaText 4 3 3 2 3" xfId="15456" xr:uid="{8B4E98E1-8F7B-4482-A95B-F3D0AD8E06D2}"/>
    <cellStyle name="SAPBEXchaText 4 3 3 2 4" xfId="20933" xr:uid="{00F90632-3640-4C5F-A780-DCB6E5FF1011}"/>
    <cellStyle name="SAPBEXchaText 4 3 3 3" xfId="5618" xr:uid="{3BDDA6F1-FF08-4FEA-B832-D2AE34A40048}"/>
    <cellStyle name="SAPBEXchaText 4 3 3 3 2" xfId="12101" xr:uid="{E664856D-134B-4910-AF9C-027CDB67B263}"/>
    <cellStyle name="SAPBEXchaText 4 3 3 3 3" xfId="17667" xr:uid="{B0CF1E72-6F3B-4247-9F5D-031567753B2B}"/>
    <cellStyle name="SAPBEXchaText 4 3 3 3 4" xfId="23108" xr:uid="{A57CA55B-AD00-4215-A8D7-9113FC00F46B}"/>
    <cellStyle name="SAPBEXchaText 4 3 3 4" xfId="7873" xr:uid="{C147E912-61EA-43C7-A0DF-10FFB8F22D81}"/>
    <cellStyle name="SAPBEXchaText 4 3 3 5" xfId="7114" xr:uid="{3B03B8A7-8705-47B6-B13E-CCE050C5CA8B}"/>
    <cellStyle name="SAPBEXchaText 4 3 3 6" xfId="15298" xr:uid="{4E7D5159-63B9-481F-94B9-CF57D6FBFB40}"/>
    <cellStyle name="SAPBEXchaText 4 3 4" xfId="3284" xr:uid="{769A6AF1-CF09-44C7-94A0-48A91FEB5B33}"/>
    <cellStyle name="SAPBEXchaText 4 3 4 2" xfId="9840" xr:uid="{51FF2B38-C0D2-4956-A176-A45F33AA7C6E}"/>
    <cellStyle name="SAPBEXchaText 4 3 4 3" xfId="15454" xr:uid="{2DAF9828-1D25-4026-8C43-525958A216E0}"/>
    <cellStyle name="SAPBEXchaText 4 3 4 4" xfId="20931" xr:uid="{508941C4-246D-4A5E-8E7B-FCC9BBD2CA0F}"/>
    <cellStyle name="SAPBEXchaText 4 3 5" xfId="5616" xr:uid="{0A5668F5-E8F2-4883-9794-1508BCC8BD00}"/>
    <cellStyle name="SAPBEXchaText 4 3 5 2" xfId="12099" xr:uid="{19903014-9B69-496A-89C7-ED92EFB5A9CB}"/>
    <cellStyle name="SAPBEXchaText 4 3 5 3" xfId="17665" xr:uid="{EA6B4773-2653-4BF1-A850-B8332D6F8029}"/>
    <cellStyle name="SAPBEXchaText 4 3 5 4" xfId="23106" xr:uid="{5C77A728-7B56-492B-AD9A-7F6344D97684}"/>
    <cellStyle name="SAPBEXchaText 4 3 6" xfId="7871" xr:uid="{184DCA14-7B7D-4FE8-AC88-F93E11C698E7}"/>
    <cellStyle name="SAPBEXchaText 4 3 7" xfId="11869" xr:uid="{D98FEFD6-6DC6-4C8F-B2A9-E70DA7C72486}"/>
    <cellStyle name="SAPBEXchaText 4 3 8" xfId="15299" xr:uid="{5B3ED228-5675-41D8-BD71-963830E9AF7D}"/>
    <cellStyle name="SAPBEXchaText 4 4" xfId="1254" xr:uid="{559A8591-486E-4403-85EE-943566992579}"/>
    <cellStyle name="SAPBEXchaText 4 4 2" xfId="1255" xr:uid="{A3F3D7E6-8747-43B5-BC46-DEB220EA239E}"/>
    <cellStyle name="SAPBEXchaText 4 4 2 2" xfId="3288" xr:uid="{73B8EBB5-1516-48FA-979B-70677CA26F8A}"/>
    <cellStyle name="SAPBEXchaText 4 4 2 2 2" xfId="9844" xr:uid="{E575817D-D7E2-4A02-B69F-905B2A17917D}"/>
    <cellStyle name="SAPBEXchaText 4 4 2 2 3" xfId="15458" xr:uid="{FDAB13CF-16D6-4035-B8AD-BA803D84648E}"/>
    <cellStyle name="SAPBEXchaText 4 4 2 2 4" xfId="20935" xr:uid="{C97065A1-ACBE-4ABB-8BFD-C8048EB59947}"/>
    <cellStyle name="SAPBEXchaText 4 4 2 3" xfId="5620" xr:uid="{F15DF7E9-D747-4FF4-8E42-499B944BF798}"/>
    <cellStyle name="SAPBEXchaText 4 4 2 3 2" xfId="12103" xr:uid="{3302367F-FE3B-43B6-B30A-E56C9A689FDF}"/>
    <cellStyle name="SAPBEXchaText 4 4 2 3 3" xfId="17669" xr:uid="{9B072370-CB6B-48D7-8263-0D6B8CD9741B}"/>
    <cellStyle name="SAPBEXchaText 4 4 2 3 4" xfId="23110" xr:uid="{B6C8C721-FA21-4C95-9726-8BEFAD7FCE4F}"/>
    <cellStyle name="SAPBEXchaText 4 4 2 4" xfId="7875" xr:uid="{39CAE90A-C704-467A-BC83-F7344DBFE790}"/>
    <cellStyle name="SAPBEXchaText 4 4 2 5" xfId="11868" xr:uid="{E4452C51-2568-49D6-AC70-A6997FBB6D1C}"/>
    <cellStyle name="SAPBEXchaText 4 4 2 6" xfId="19106" xr:uid="{7A0578B2-F9D0-47B5-8664-EA3D416ABD74}"/>
    <cellStyle name="SAPBEXchaText 4 4 3" xfId="1256" xr:uid="{2F8DF855-1675-4241-9A93-0E82AE4B83A7}"/>
    <cellStyle name="SAPBEXchaText 4 4 3 2" xfId="3289" xr:uid="{9647BDF4-D344-405F-AD6A-2CB0137161D6}"/>
    <cellStyle name="SAPBEXchaText 4 4 3 2 2" xfId="9845" xr:uid="{08B006B6-3CFB-4DD2-9140-2D2694110684}"/>
    <cellStyle name="SAPBEXchaText 4 4 3 2 3" xfId="15459" xr:uid="{73BC29D9-791A-440C-8A9B-FE3BBEA3407E}"/>
    <cellStyle name="SAPBEXchaText 4 4 3 2 4" xfId="20936" xr:uid="{97D82449-DF09-479C-9CA5-11D115012E9F}"/>
    <cellStyle name="SAPBEXchaText 4 4 3 3" xfId="5621" xr:uid="{41564841-921C-4EE2-819F-BA74491F2C0B}"/>
    <cellStyle name="SAPBEXchaText 4 4 3 3 2" xfId="12104" xr:uid="{1A846AD2-882A-4BA0-BCAD-9AA6309A8F4F}"/>
    <cellStyle name="SAPBEXchaText 4 4 3 3 3" xfId="17670" xr:uid="{71FD4429-4AD5-4B55-93AB-2B30160BEF19}"/>
    <cellStyle name="SAPBEXchaText 4 4 3 3 4" xfId="23111" xr:uid="{A0A8EC98-A332-4328-9B78-949EE4D5F367}"/>
    <cellStyle name="SAPBEXchaText 4 4 3 4" xfId="7876" xr:uid="{84C2FD8A-8CC6-4E84-99E6-53AD2AF0B0AD}"/>
    <cellStyle name="SAPBEXchaText 4 4 3 5" xfId="7112" xr:uid="{43519331-AC2E-428A-82FC-82BB5E8B94C5}"/>
    <cellStyle name="SAPBEXchaText 4 4 3 6" xfId="19100" xr:uid="{AFBBB83D-C545-4C6E-8BA6-B281563251D5}"/>
    <cellStyle name="SAPBEXchaText 4 4 4" xfId="3287" xr:uid="{5E3FA74A-7D33-4529-9DAA-026AEFFA74E6}"/>
    <cellStyle name="SAPBEXchaText 4 4 4 2" xfId="9843" xr:uid="{6E876639-7AA9-4E0D-86BA-02A05DD3C3E1}"/>
    <cellStyle name="SAPBEXchaText 4 4 4 3" xfId="15457" xr:uid="{6999A82D-E1F7-4BF1-A99A-3540862F0E0C}"/>
    <cellStyle name="SAPBEXchaText 4 4 4 4" xfId="20934" xr:uid="{EF5A8733-AAE9-45AD-8674-CA90D875C06E}"/>
    <cellStyle name="SAPBEXchaText 4 4 5" xfId="5619" xr:uid="{2DD5CD6C-3687-4B90-A857-2D4A8FF22B88}"/>
    <cellStyle name="SAPBEXchaText 4 4 5 2" xfId="12102" xr:uid="{75C21E43-C6B7-4144-B063-4AB1F487312C}"/>
    <cellStyle name="SAPBEXchaText 4 4 5 3" xfId="17668" xr:uid="{FB1898DA-58C3-4AE5-9115-DEF38315B6EC}"/>
    <cellStyle name="SAPBEXchaText 4 4 5 4" xfId="23109" xr:uid="{D70F3F9A-B0C8-477B-93DD-24E91246F58D}"/>
    <cellStyle name="SAPBEXchaText 4 4 6" xfId="7874" xr:uid="{4AFAD21B-D05D-4027-A948-FB1AB50DC276}"/>
    <cellStyle name="SAPBEXchaText 4 4 7" xfId="7113" xr:uid="{4CDD4FBB-2731-4195-BD63-18E9D1CA1351}"/>
    <cellStyle name="SAPBEXchaText 4 4 8" xfId="9725" xr:uid="{E504F80D-F846-439A-AFA6-0178EAAFECCE}"/>
    <cellStyle name="SAPBEXchaText 4 5" xfId="1257" xr:uid="{9B4D3F22-E659-4D9D-87C3-0BC4FF44FDF1}"/>
    <cellStyle name="SAPBEXchaText 4 5 2" xfId="3290" xr:uid="{BA93D008-6103-481A-8A93-A66B20EB6B21}"/>
    <cellStyle name="SAPBEXchaText 4 5 2 2" xfId="9846" xr:uid="{2BC77B14-9C1E-41B4-8AA6-24D10095727E}"/>
    <cellStyle name="SAPBEXchaText 4 5 2 3" xfId="15460" xr:uid="{C91A7156-A4F9-46FD-B1DB-98C1CFC32235}"/>
    <cellStyle name="SAPBEXchaText 4 5 2 4" xfId="20937" xr:uid="{3627046B-53E7-4DBF-B3BA-5202B6021E79}"/>
    <cellStyle name="SAPBEXchaText 4 5 3" xfId="5622" xr:uid="{D4782F84-B792-410F-947B-E8B2CA2AFE3D}"/>
    <cellStyle name="SAPBEXchaText 4 5 3 2" xfId="12105" xr:uid="{0EF61C25-D7C2-4D1F-A32C-D272075EC6E9}"/>
    <cellStyle name="SAPBEXchaText 4 5 3 3" xfId="17671" xr:uid="{536D1C8B-0CB2-4DC5-88FA-63C16B6E7B02}"/>
    <cellStyle name="SAPBEXchaText 4 5 3 4" xfId="23112" xr:uid="{CE184E64-0459-4C91-8632-FD9386A7F1AC}"/>
    <cellStyle name="SAPBEXchaText 4 5 4" xfId="7877" xr:uid="{95D3C3CA-8EFD-40E0-894E-60FC8C9C24B8}"/>
    <cellStyle name="SAPBEXchaText 4 5 5" xfId="7111" xr:uid="{7B07D987-7E8C-4D71-88AC-35494EC2B064}"/>
    <cellStyle name="SAPBEXchaText 4 5 6" xfId="15297" xr:uid="{5197965A-11EA-4AB2-AFDF-7993A46A522A}"/>
    <cellStyle name="SAPBEXchaText 4 6" xfId="1258" xr:uid="{DD611876-3C21-491C-8AF3-14D2E81BB796}"/>
    <cellStyle name="SAPBEXchaText 4 6 2" xfId="3291" xr:uid="{AF12CF21-1CFC-4E72-B7BC-527024E26C76}"/>
    <cellStyle name="SAPBEXchaText 4 6 2 2" xfId="9847" xr:uid="{7AD1A108-B45E-44C9-AAF7-390AA71FCF3F}"/>
    <cellStyle name="SAPBEXchaText 4 6 2 3" xfId="15461" xr:uid="{02F13024-ED74-4345-BA24-5EFC91DBBE1F}"/>
    <cellStyle name="SAPBEXchaText 4 6 2 4" xfId="20938" xr:uid="{4CA9315D-3F45-4613-B798-6702DF8F6DA6}"/>
    <cellStyle name="SAPBEXchaText 4 6 3" xfId="5623" xr:uid="{8D20757E-F58A-4364-ABFB-AD038CFDD58F}"/>
    <cellStyle name="SAPBEXchaText 4 6 3 2" xfId="12106" xr:uid="{CE71A8F9-E784-44AA-AABE-5566D035605B}"/>
    <cellStyle name="SAPBEXchaText 4 6 3 3" xfId="17672" xr:uid="{0BD675B9-4F91-456A-9652-7BE9B73328A7}"/>
    <cellStyle name="SAPBEXchaText 4 6 3 4" xfId="23113" xr:uid="{61C27D6A-57EE-45D9-8C30-173088089ECF}"/>
    <cellStyle name="SAPBEXchaText 4 6 4" xfId="7878" xr:uid="{50703576-91DE-4D9D-8E1D-FDDE09F98CDE}"/>
    <cellStyle name="SAPBEXchaText 4 6 5" xfId="7110" xr:uid="{5487FD61-E13C-4430-B8A4-07CB28737AE5}"/>
    <cellStyle name="SAPBEXchaText 4 6 6" xfId="17474" xr:uid="{A9F953FB-BC1A-44F8-B190-804BF29A9B17}"/>
    <cellStyle name="SAPBEXchaText 4 7" xfId="1247" xr:uid="{7214BB2A-F4B0-4CBA-9717-7306D670C650}"/>
    <cellStyle name="SAPBEXchaText 4 7 2" xfId="7867" xr:uid="{BF93D7F3-F41F-4101-824E-53C0259151BF}"/>
    <cellStyle name="SAPBEXchaText 4 7 3" xfId="11870" xr:uid="{49EE540C-225B-4AC1-8668-00E9CBFF994C}"/>
    <cellStyle name="SAPBEXchaText 4 7 4" xfId="15300" xr:uid="{3F0E3B02-1FAC-4BDB-A3D4-9622F6A67D7E}"/>
    <cellStyle name="SAPBEXchaText 4 8" xfId="3280" xr:uid="{1CECE06A-2F14-420A-A1E3-F18D2BF730D3}"/>
    <cellStyle name="SAPBEXchaText 4 8 2" xfId="9836" xr:uid="{992CFF34-33B5-4E1D-AB0A-6482635BD80F}"/>
    <cellStyle name="SAPBEXchaText 4 8 3" xfId="15450" xr:uid="{FA44D7B6-3D20-4428-98CA-7EC92C61F6E3}"/>
    <cellStyle name="SAPBEXchaText 4 8 4" xfId="20927" xr:uid="{2CBBF7FD-0383-4FBD-A131-7A3EBB181228}"/>
    <cellStyle name="SAPBEXchaText 4 9" xfId="5612" xr:uid="{AD3FA61D-7FF6-4376-B043-BF3F6CA578EB}"/>
    <cellStyle name="SAPBEXchaText 4 9 2" xfId="12095" xr:uid="{FECED03E-BA85-4A57-92DA-CAED786B14A2}"/>
    <cellStyle name="SAPBEXchaText 4 9 3" xfId="17661" xr:uid="{2C529444-DD80-466B-A85C-EABE38674AEB}"/>
    <cellStyle name="SAPBEXchaText 4 9 4" xfId="23102" xr:uid="{D651E445-0EF6-448C-A576-7085ABAFC8FD}"/>
    <cellStyle name="SAPBEXchaText 5" xfId="1259" xr:uid="{04404129-237B-417C-9E2D-376D819CF600}"/>
    <cellStyle name="SAPBEXchaText 5 10" xfId="11867" xr:uid="{AB5B1F24-07DC-4F64-94BC-094591E33CD4}"/>
    <cellStyle name="SAPBEXchaText 5 11" xfId="15296" xr:uid="{65A296B5-3B91-4C66-A09D-94BA3E5F920E}"/>
    <cellStyle name="SAPBEXchaText 5 2" xfId="1260" xr:uid="{51245CF1-1680-4347-A2CA-5BAFCF12284A}"/>
    <cellStyle name="SAPBEXchaText 5 2 2" xfId="1261" xr:uid="{D07F3AEB-25A8-4F9A-9B16-C17D6D7BC236}"/>
    <cellStyle name="SAPBEXchaText 5 2 2 2" xfId="3294" xr:uid="{898B2DB4-6C16-414D-86EC-D621E2313C98}"/>
    <cellStyle name="SAPBEXchaText 5 2 2 2 2" xfId="9850" xr:uid="{EEFCCD65-EDCE-4F47-8853-ED19B55315BA}"/>
    <cellStyle name="SAPBEXchaText 5 2 2 2 3" xfId="15464" xr:uid="{A0C6EB60-B588-4DFA-88DD-5C853283A872}"/>
    <cellStyle name="SAPBEXchaText 5 2 2 2 4" xfId="20941" xr:uid="{CD8174B4-22F8-47C0-BC08-E3246927B78F}"/>
    <cellStyle name="SAPBEXchaText 5 2 2 3" xfId="5626" xr:uid="{C3CD8294-D352-4877-BDB6-4C93DB509F66}"/>
    <cellStyle name="SAPBEXchaText 5 2 2 3 2" xfId="12109" xr:uid="{0D957BCD-CE22-4F67-AF57-7605C17033B7}"/>
    <cellStyle name="SAPBEXchaText 5 2 2 3 3" xfId="17675" xr:uid="{69337713-EB8D-41ED-B310-B6F295F265D5}"/>
    <cellStyle name="SAPBEXchaText 5 2 2 3 4" xfId="23116" xr:uid="{FDE2ED39-F989-44E5-9725-583934E011B5}"/>
    <cellStyle name="SAPBEXchaText 5 2 2 4" xfId="7881" xr:uid="{CE77EFB3-9A69-4B65-BDCA-66C7960CD9D8}"/>
    <cellStyle name="SAPBEXchaText 5 2 2 5" xfId="7108" xr:uid="{1E5FF7D3-EB0E-4F59-923D-78DF0586F3B0}"/>
    <cellStyle name="SAPBEXchaText 5 2 2 6" xfId="7256" xr:uid="{941644D8-ACB5-4A1C-9D21-FF9F2A4BCD8B}"/>
    <cellStyle name="SAPBEXchaText 5 2 3" xfId="1262" xr:uid="{31411E12-9B6A-4E9F-A86D-DA15E358D577}"/>
    <cellStyle name="SAPBEXchaText 5 2 3 2" xfId="3295" xr:uid="{81C2037D-C89F-4DA3-8D84-1428A57728A6}"/>
    <cellStyle name="SAPBEXchaText 5 2 3 2 2" xfId="9851" xr:uid="{C2134C96-C612-47EB-B161-43821B73C228}"/>
    <cellStyle name="SAPBEXchaText 5 2 3 2 3" xfId="15465" xr:uid="{B993F14C-16AB-41BE-82A7-57F0D5B286D9}"/>
    <cellStyle name="SAPBEXchaText 5 2 3 2 4" xfId="20942" xr:uid="{DC3E06DA-84D9-4F28-8AB8-527D32CCA6AC}"/>
    <cellStyle name="SAPBEXchaText 5 2 3 3" xfId="5627" xr:uid="{BC43C695-AC17-4670-9D73-6590A3764912}"/>
    <cellStyle name="SAPBEXchaText 5 2 3 3 2" xfId="12110" xr:uid="{814CAFE7-1DC9-449A-A386-640A65CB7529}"/>
    <cellStyle name="SAPBEXchaText 5 2 3 3 3" xfId="17676" xr:uid="{14BB9998-B644-4358-B2CA-6354B8E8F73A}"/>
    <cellStyle name="SAPBEXchaText 5 2 3 3 4" xfId="23117" xr:uid="{81059B5D-41D0-4E95-9D68-7AE3C52747A2}"/>
    <cellStyle name="SAPBEXchaText 5 2 3 4" xfId="7882" xr:uid="{CEB193BF-B3EB-4C3B-B54D-8DFEB1066E8D}"/>
    <cellStyle name="SAPBEXchaText 5 2 3 5" xfId="7107" xr:uid="{27EE00C5-F4ED-408C-9233-EAECF855F315}"/>
    <cellStyle name="SAPBEXchaText 5 2 3 6" xfId="7257" xr:uid="{22326A45-0991-4C65-9CB3-2F36858E7B8B}"/>
    <cellStyle name="SAPBEXchaText 5 2 4" xfId="3293" xr:uid="{39AA4DD4-0920-48B7-8368-83408C69ED35}"/>
    <cellStyle name="SAPBEXchaText 5 2 4 2" xfId="9849" xr:uid="{E403CC4A-9D2B-44D3-9609-BD7DE36F4C43}"/>
    <cellStyle name="SAPBEXchaText 5 2 4 3" xfId="15463" xr:uid="{5719AE03-E0A4-4F7D-A79C-E1CA2BFD5598}"/>
    <cellStyle name="SAPBEXchaText 5 2 4 4" xfId="20940" xr:uid="{B97D38AA-7C72-4A90-AF55-A5A45C7AAB13}"/>
    <cellStyle name="SAPBEXchaText 5 2 5" xfId="5625" xr:uid="{F9B66CF0-A3C3-49D8-AB40-858BFC860361}"/>
    <cellStyle name="SAPBEXchaText 5 2 5 2" xfId="12108" xr:uid="{462DF238-B9C0-4077-A0B2-D196D39C2EC8}"/>
    <cellStyle name="SAPBEXchaText 5 2 5 3" xfId="17674" xr:uid="{18CE42FE-7A3A-4447-81C6-F45146B7188C}"/>
    <cellStyle name="SAPBEXchaText 5 2 5 4" xfId="23115" xr:uid="{78F4F841-3BD5-4C66-9C37-3C7A2ECFB2C1}"/>
    <cellStyle name="SAPBEXchaText 5 2 6" xfId="7880" xr:uid="{82C11BD4-25A5-4648-B68F-E7B304EBDFC9}"/>
    <cellStyle name="SAPBEXchaText 5 2 7" xfId="7109" xr:uid="{08B6889A-FEF4-46BC-9072-3B133DA28BAC}"/>
    <cellStyle name="SAPBEXchaText 5 2 8" xfId="8808" xr:uid="{E8FBA102-FDEC-4E84-AA81-5616C92B447C}"/>
    <cellStyle name="SAPBEXchaText 5 3" xfId="1263" xr:uid="{CEAEC109-B8A7-4B02-8808-CA1214979D5C}"/>
    <cellStyle name="SAPBEXchaText 5 3 2" xfId="1264" xr:uid="{5C0FAA39-E695-41BB-AADF-26E8E0D72CCC}"/>
    <cellStyle name="SAPBEXchaText 5 3 2 2" xfId="3297" xr:uid="{A68712BF-C7D1-4E6B-9807-C1B3A0320430}"/>
    <cellStyle name="SAPBEXchaText 5 3 2 2 2" xfId="9853" xr:uid="{61DE9711-0A33-4F16-924C-974FD6AB5E93}"/>
    <cellStyle name="SAPBEXchaText 5 3 2 2 3" xfId="15467" xr:uid="{D88783CE-B728-4519-BACA-A3AB4D90E85A}"/>
    <cellStyle name="SAPBEXchaText 5 3 2 2 4" xfId="20944" xr:uid="{92DB19DA-1C68-4659-8FC8-F6E7717CE20D}"/>
    <cellStyle name="SAPBEXchaText 5 3 2 3" xfId="5629" xr:uid="{138BE762-8408-43B1-8400-B12542ADDEBE}"/>
    <cellStyle name="SAPBEXchaText 5 3 2 3 2" xfId="12112" xr:uid="{E736C249-E160-45F6-9DB3-145640ED2FE1}"/>
    <cellStyle name="SAPBEXchaText 5 3 2 3 3" xfId="17678" xr:uid="{6CE30682-7C03-45F4-A42A-D21C3EDF458A}"/>
    <cellStyle name="SAPBEXchaText 5 3 2 3 4" xfId="23119" xr:uid="{424DA4C9-895D-4988-B02D-EFCF6AD84E9F}"/>
    <cellStyle name="SAPBEXchaText 5 3 2 4" xfId="7884" xr:uid="{567227D4-CB89-4368-AF4C-B68B3133ABEF}"/>
    <cellStyle name="SAPBEXchaText 5 3 2 5" xfId="7106" xr:uid="{0A3591AF-E963-4012-B85D-21AE2968F2CE}"/>
    <cellStyle name="SAPBEXchaText 5 3 2 6" xfId="7259" xr:uid="{AEAB7089-838C-4533-9B62-7E81C21DE17C}"/>
    <cellStyle name="SAPBEXchaText 5 3 3" xfId="1265" xr:uid="{5D0EBCD9-61FC-453D-AB41-BCB5274424E3}"/>
    <cellStyle name="SAPBEXchaText 5 3 3 2" xfId="3298" xr:uid="{15241B88-8638-4A4E-84F0-668841FAD63A}"/>
    <cellStyle name="SAPBEXchaText 5 3 3 2 2" xfId="9854" xr:uid="{759C65D0-21AD-4FB6-ABED-9E9C87FA51AC}"/>
    <cellStyle name="SAPBEXchaText 5 3 3 2 3" xfId="15468" xr:uid="{C3D02858-E10B-4466-AFA6-9BB4C4B162E4}"/>
    <cellStyle name="SAPBEXchaText 5 3 3 2 4" xfId="20945" xr:uid="{690BE819-27A0-484A-A3EA-D0F8308DF60A}"/>
    <cellStyle name="SAPBEXchaText 5 3 3 3" xfId="5630" xr:uid="{073B8D07-2528-414A-8F84-2039274C803F}"/>
    <cellStyle name="SAPBEXchaText 5 3 3 3 2" xfId="12113" xr:uid="{272D9D99-05CC-4BF3-9A7D-4E0EFBEDA263}"/>
    <cellStyle name="SAPBEXchaText 5 3 3 3 3" xfId="17679" xr:uid="{4FEF14A4-264E-4017-A2A1-C30FDFD38776}"/>
    <cellStyle name="SAPBEXchaText 5 3 3 3 4" xfId="23120" xr:uid="{DFCAF234-0B0E-4B5D-924E-524A2949950B}"/>
    <cellStyle name="SAPBEXchaText 5 3 3 4" xfId="7885" xr:uid="{1E4283DA-8A01-41A9-B868-1D0FB3A734E6}"/>
    <cellStyle name="SAPBEXchaText 5 3 3 5" xfId="7105" xr:uid="{5F14B18E-D567-4BF7-BE58-D936A6E309CA}"/>
    <cellStyle name="SAPBEXchaText 5 3 3 6" xfId="7260" xr:uid="{5C255170-E81D-4665-9B8D-38FB8575DF40}"/>
    <cellStyle name="SAPBEXchaText 5 3 4" xfId="3296" xr:uid="{1DC6BEE1-63C7-45EA-A5D3-AB61DCF776BE}"/>
    <cellStyle name="SAPBEXchaText 5 3 4 2" xfId="9852" xr:uid="{8314FEDE-1736-4024-AFA6-AA3240A76E62}"/>
    <cellStyle name="SAPBEXchaText 5 3 4 3" xfId="15466" xr:uid="{0A97160F-AE48-4924-B704-7A97A2E7AEEC}"/>
    <cellStyle name="SAPBEXchaText 5 3 4 4" xfId="20943" xr:uid="{90295248-70CD-4FEF-8172-47A16F1ADCE2}"/>
    <cellStyle name="SAPBEXchaText 5 3 5" xfId="5628" xr:uid="{7774EC73-C1CA-4219-AFE9-807DBA8A8D2F}"/>
    <cellStyle name="SAPBEXchaText 5 3 5 2" xfId="12111" xr:uid="{F5A344A8-1E3C-4B77-B986-9BDF4C954042}"/>
    <cellStyle name="SAPBEXchaText 5 3 5 3" xfId="17677" xr:uid="{B1E3AF78-A07B-49EA-9EE0-7D6542DF6427}"/>
    <cellStyle name="SAPBEXchaText 5 3 5 4" xfId="23118" xr:uid="{42B6B14A-0F44-4C2B-9C7F-EE6A226AF749}"/>
    <cellStyle name="SAPBEXchaText 5 3 6" xfId="7883" xr:uid="{2BCB6A52-A603-4A0C-883E-21C2E19FFC8B}"/>
    <cellStyle name="SAPBEXchaText 5 3 7" xfId="11866" xr:uid="{71AE2D8E-61DD-48AB-90AF-E9044C435F11}"/>
    <cellStyle name="SAPBEXchaText 5 3 8" xfId="7258" xr:uid="{4C6B3BE3-665C-46E3-B4E3-E29BDF7DB41B}"/>
    <cellStyle name="SAPBEXchaText 5 4" xfId="1266" xr:uid="{EB2ED0BA-1EC9-443E-BBDD-730C84724B86}"/>
    <cellStyle name="SAPBEXchaText 5 4 2" xfId="1267" xr:uid="{CC4434AA-843A-49D1-916F-59CF50D63420}"/>
    <cellStyle name="SAPBEXchaText 5 4 2 2" xfId="3300" xr:uid="{69230D0F-90D9-4B0A-AF97-AA64CA716903}"/>
    <cellStyle name="SAPBEXchaText 5 4 2 2 2" xfId="9856" xr:uid="{3A220EEB-0581-4D35-87D5-38324A83B7E5}"/>
    <cellStyle name="SAPBEXchaText 5 4 2 2 3" xfId="15470" xr:uid="{2E81B18A-24F8-45DB-8590-55121BEF2242}"/>
    <cellStyle name="SAPBEXchaText 5 4 2 2 4" xfId="20947" xr:uid="{9D56797A-70DA-4FCF-B86B-5168A5579318}"/>
    <cellStyle name="SAPBEXchaText 5 4 2 3" xfId="5632" xr:uid="{A9D7E7A5-A5AC-46B4-913C-665456E9162F}"/>
    <cellStyle name="SAPBEXchaText 5 4 2 3 2" xfId="12115" xr:uid="{DF4B0E85-0354-466B-A14C-ECCFB5B60B5E}"/>
    <cellStyle name="SAPBEXchaText 5 4 2 3 3" xfId="17681" xr:uid="{2A66A5A5-F61E-43E0-B560-E7A4583BA149}"/>
    <cellStyle name="SAPBEXchaText 5 4 2 3 4" xfId="23122" xr:uid="{E90906D4-B2FF-4F6A-9CA0-2850B7E295C2}"/>
    <cellStyle name="SAPBEXchaText 5 4 2 4" xfId="7887" xr:uid="{3EB0D3E5-C14B-4E73-8CF5-E152C24868E7}"/>
    <cellStyle name="SAPBEXchaText 5 4 2 5" xfId="11865" xr:uid="{9AC7A46F-61D3-4BB2-BEE5-1BF5A763BAFF}"/>
    <cellStyle name="SAPBEXchaText 5 4 2 6" xfId="7441" xr:uid="{B2234006-8088-4A0F-A441-3755041A30D7}"/>
    <cellStyle name="SAPBEXchaText 5 4 3" xfId="1268" xr:uid="{41D41A04-C489-412C-AAD8-12ED2FA1477D}"/>
    <cellStyle name="SAPBEXchaText 5 4 3 2" xfId="3301" xr:uid="{0147394F-08C0-4E80-A1C1-09CB74F50AF1}"/>
    <cellStyle name="SAPBEXchaText 5 4 3 2 2" xfId="9857" xr:uid="{4BA71911-288F-4675-834E-B8B4DC2E239D}"/>
    <cellStyle name="SAPBEXchaText 5 4 3 2 3" xfId="15471" xr:uid="{B69FD132-3AA4-4281-8A36-B74A865F0195}"/>
    <cellStyle name="SAPBEXchaText 5 4 3 2 4" xfId="20948" xr:uid="{15E95EA2-B55D-44B3-95E5-7329DFE82725}"/>
    <cellStyle name="SAPBEXchaText 5 4 3 3" xfId="5633" xr:uid="{2BE00596-E1CB-4980-9948-1A1846F913EF}"/>
    <cellStyle name="SAPBEXchaText 5 4 3 3 2" xfId="12116" xr:uid="{92FB20E7-8AED-49F5-8FE0-0E41395B6C39}"/>
    <cellStyle name="SAPBEXchaText 5 4 3 3 3" xfId="17682" xr:uid="{639DD9A6-C218-47B6-9E1B-8B96B7FB6D94}"/>
    <cellStyle name="SAPBEXchaText 5 4 3 3 4" xfId="23123" xr:uid="{28D9C78F-A9DC-4115-942C-B48BF312CB7C}"/>
    <cellStyle name="SAPBEXchaText 5 4 3 4" xfId="7888" xr:uid="{873E073A-1BD6-4D21-8F3E-0C1353EDD5F6}"/>
    <cellStyle name="SAPBEXchaText 5 4 3 5" xfId="11864" xr:uid="{46C3679C-E586-4DC9-A013-6CB004AA0C96}"/>
    <cellStyle name="SAPBEXchaText 5 4 3 6" xfId="9726" xr:uid="{D2AD3308-05B9-4453-A409-75B2E99290EB}"/>
    <cellStyle name="SAPBEXchaText 5 4 4" xfId="3299" xr:uid="{29F41BA5-F7FA-49F2-A55C-3A8938897289}"/>
    <cellStyle name="SAPBEXchaText 5 4 4 2" xfId="9855" xr:uid="{608520C8-9E60-403C-9AFD-063711422490}"/>
    <cellStyle name="SAPBEXchaText 5 4 4 3" xfId="15469" xr:uid="{C70447E6-F9DD-40F5-B88F-8AE358B74E4F}"/>
    <cellStyle name="SAPBEXchaText 5 4 4 4" xfId="20946" xr:uid="{304B83EC-ED02-4286-B531-8C4B01FA2BC9}"/>
    <cellStyle name="SAPBEXchaText 5 4 5" xfId="5631" xr:uid="{6793FACC-FF8F-4B81-9728-9BE5F1382CEE}"/>
    <cellStyle name="SAPBEXchaText 5 4 5 2" xfId="12114" xr:uid="{BB5C7026-5DCC-4FEB-9110-223A19B3534A}"/>
    <cellStyle name="SAPBEXchaText 5 4 5 3" xfId="17680" xr:uid="{B99F5CE4-5583-4EB5-B7C4-EFFEEA6A9657}"/>
    <cellStyle name="SAPBEXchaText 5 4 5 4" xfId="23121" xr:uid="{6801E436-A983-4517-AA55-807D1F2FCD9E}"/>
    <cellStyle name="SAPBEXchaText 5 4 6" xfId="7886" xr:uid="{1421F449-FCA7-4A1D-AB79-5AA577201F30}"/>
    <cellStyle name="SAPBEXchaText 5 4 7" xfId="7104" xr:uid="{41974D08-6117-42CF-825D-BCE0229AB254}"/>
    <cellStyle name="SAPBEXchaText 5 4 8" xfId="7261" xr:uid="{ECFA81F3-FD47-418E-9588-40D1AFA5BA70}"/>
    <cellStyle name="SAPBEXchaText 5 5" xfId="1269" xr:uid="{EE2D387B-74BC-40CF-B6F6-E3047A16A2EA}"/>
    <cellStyle name="SAPBEXchaText 5 5 2" xfId="3302" xr:uid="{BA97C3C9-63E7-4959-A7EC-ADE55AA7A79B}"/>
    <cellStyle name="SAPBEXchaText 5 5 2 2" xfId="9858" xr:uid="{42138F06-751E-4BB9-A658-0F545AF18562}"/>
    <cellStyle name="SAPBEXchaText 5 5 2 3" xfId="15472" xr:uid="{05AC5AFD-04D3-40A6-9362-FF2BCC0F9A27}"/>
    <cellStyle name="SAPBEXchaText 5 5 2 4" xfId="20949" xr:uid="{401856B2-2C59-4844-8CFB-D0EFB8291995}"/>
    <cellStyle name="SAPBEXchaText 5 5 3" xfId="5634" xr:uid="{C32C81E8-A1E8-4F31-A366-B12CD627F84B}"/>
    <cellStyle name="SAPBEXchaText 5 5 3 2" xfId="12117" xr:uid="{EBE9C908-A437-4B9D-92F8-D420C839E195}"/>
    <cellStyle name="SAPBEXchaText 5 5 3 3" xfId="17683" xr:uid="{13A9DBD2-D412-4B3D-9737-572C79EB9B0D}"/>
    <cellStyle name="SAPBEXchaText 5 5 3 4" xfId="23124" xr:uid="{09126030-4AA9-49A9-B932-7956D56D1CAA}"/>
    <cellStyle name="SAPBEXchaText 5 5 4" xfId="7889" xr:uid="{07EAE8CA-E1AC-4DB0-A1AA-A44CD9E1ED86}"/>
    <cellStyle name="SAPBEXchaText 5 5 5" xfId="134" xr:uid="{C9C1D957-FEBE-4914-80EA-C448C8900969}"/>
    <cellStyle name="SAPBEXchaText 5 5 6" xfId="11922" xr:uid="{633DDF7F-D9BE-4096-B0C3-12E61C8D91B8}"/>
    <cellStyle name="SAPBEXchaText 5 6" xfId="1270" xr:uid="{98A15194-FAF7-41A4-A86A-AAAA98A662CB}"/>
    <cellStyle name="SAPBEXchaText 5 6 2" xfId="3303" xr:uid="{FE8C0F2F-73CC-46A2-A442-8BDC71E39303}"/>
    <cellStyle name="SAPBEXchaText 5 6 2 2" xfId="9859" xr:uid="{DF993BA4-0F08-4190-A8B0-2419E85D30F9}"/>
    <cellStyle name="SAPBEXchaText 5 6 2 3" xfId="15473" xr:uid="{2D039AD0-6B7D-4C76-BE32-DAC445126A48}"/>
    <cellStyle name="SAPBEXchaText 5 6 2 4" xfId="20950" xr:uid="{B7CEE24E-BF0D-426C-B41D-44A714741977}"/>
    <cellStyle name="SAPBEXchaText 5 6 3" xfId="5635" xr:uid="{C2609B31-9410-40A9-8D11-CE97C59BDDC7}"/>
    <cellStyle name="SAPBEXchaText 5 6 3 2" xfId="12118" xr:uid="{544145A8-912D-4117-B84F-13492E679B2F}"/>
    <cellStyle name="SAPBEXchaText 5 6 3 3" xfId="17684" xr:uid="{7ECDC0FF-BD33-4591-B2A0-1D4E7B08BE13}"/>
    <cellStyle name="SAPBEXchaText 5 6 3 4" xfId="23125" xr:uid="{CD3C8793-1664-411C-8525-DDA3A25F19D7}"/>
    <cellStyle name="SAPBEXchaText 5 6 4" xfId="7890" xr:uid="{A38AAF78-1970-41F8-9A5C-E8F7EAA96D57}"/>
    <cellStyle name="SAPBEXchaText 5 6 5" xfId="7489" xr:uid="{B18AAF83-2ED5-4998-93CA-E9B067AEA5D8}"/>
    <cellStyle name="SAPBEXchaText 5 6 6" xfId="17473" xr:uid="{3D376BD0-5705-46BE-A502-F9C874995C30}"/>
    <cellStyle name="SAPBEXchaText 5 7" xfId="3292" xr:uid="{03F9953B-AFD3-44B9-A69F-A37D60DD51F1}"/>
    <cellStyle name="SAPBEXchaText 5 7 2" xfId="9848" xr:uid="{FD5E70C8-92F8-42D8-BEBF-05F4B2ABA3F7}"/>
    <cellStyle name="SAPBEXchaText 5 7 3" xfId="15462" xr:uid="{1E829344-9BF6-4457-B233-835DB9DD3D6A}"/>
    <cellStyle name="SAPBEXchaText 5 7 4" xfId="20939" xr:uid="{EA7D82BA-8753-4042-B411-0389D8BD30F0}"/>
    <cellStyle name="SAPBEXchaText 5 8" xfId="5624" xr:uid="{49FF36F0-CC6D-4496-8591-86215A0480F0}"/>
    <cellStyle name="SAPBEXchaText 5 8 2" xfId="12107" xr:uid="{EACCB274-E708-40ED-B7AB-15123550AF3C}"/>
    <cellStyle name="SAPBEXchaText 5 8 3" xfId="17673" xr:uid="{5284637F-590C-4D57-92D0-485F8FBF2034}"/>
    <cellStyle name="SAPBEXchaText 5 8 4" xfId="23114" xr:uid="{65A1F243-F510-4FD3-AA55-365C468CD509}"/>
    <cellStyle name="SAPBEXchaText 5 9" xfId="7879" xr:uid="{F190B5EF-0586-486D-A21E-D18DBF949576}"/>
    <cellStyle name="SAPBEXchaText 6" xfId="1271" xr:uid="{37337AB1-755A-4CB0-9AEC-2842C3C164C4}"/>
    <cellStyle name="SAPBEXchaText 6 10" xfId="135" xr:uid="{3AB319E5-99A1-4361-8CBB-BBF05D3FBF0F}"/>
    <cellStyle name="SAPBEXchaText 6 11" xfId="9727" xr:uid="{60464C1D-0E68-4517-A6EB-FF9931228808}"/>
    <cellStyle name="SAPBEXchaText 6 2" xfId="1272" xr:uid="{CA7F8573-F487-40A3-9F7A-C2FDD2926515}"/>
    <cellStyle name="SAPBEXchaText 6 2 2" xfId="1273" xr:uid="{706EB1CC-434E-4A52-B901-EFA6160C9845}"/>
    <cellStyle name="SAPBEXchaText 6 2 2 2" xfId="3306" xr:uid="{C5EED30F-D821-4544-96DD-8EB766E19E1D}"/>
    <cellStyle name="SAPBEXchaText 6 2 2 2 2" xfId="9862" xr:uid="{0B8FFB67-9D3D-46EF-A2D8-B620B29C1AD1}"/>
    <cellStyle name="SAPBEXchaText 6 2 2 2 3" xfId="15476" xr:uid="{4185D043-922E-43CF-8CC8-A6CB1D6350FE}"/>
    <cellStyle name="SAPBEXchaText 6 2 2 2 4" xfId="20953" xr:uid="{7857FEA7-E752-4655-AA3D-3BA2F362ECFC}"/>
    <cellStyle name="SAPBEXchaText 6 2 2 3" xfId="5638" xr:uid="{13C45AD9-6FCF-44EA-A0AE-653351A0BAB0}"/>
    <cellStyle name="SAPBEXchaText 6 2 2 3 2" xfId="12121" xr:uid="{7528F467-B1BD-4EEF-B21D-2C2598100C0D}"/>
    <cellStyle name="SAPBEXchaText 6 2 2 3 3" xfId="17687" xr:uid="{77053E1E-0F79-43A6-9D24-2D234A81D368}"/>
    <cellStyle name="SAPBEXchaText 6 2 2 3 4" xfId="23128" xr:uid="{D782C922-6831-4582-B061-7FFF38E0E07E}"/>
    <cellStyle name="SAPBEXchaText 6 2 2 4" xfId="7893" xr:uid="{E7EB3909-0537-45A9-9EC7-B40F4ADB9D0F}"/>
    <cellStyle name="SAPBEXchaText 6 2 2 5" xfId="7488" xr:uid="{5EC748A9-E670-43EE-AC87-A8C0420DB7D7}"/>
    <cellStyle name="SAPBEXchaText 6 2 2 6" xfId="13570" xr:uid="{DD29BFDA-E96A-4BBB-BBF6-503A1CE0D85A}"/>
    <cellStyle name="SAPBEXchaText 6 2 3" xfId="1274" xr:uid="{94062056-5B4E-4E60-B662-199FC608ED6A}"/>
    <cellStyle name="SAPBEXchaText 6 2 3 2" xfId="3307" xr:uid="{E9C31754-D593-4CDC-87DF-70C3DAB6D268}"/>
    <cellStyle name="SAPBEXchaText 6 2 3 2 2" xfId="9863" xr:uid="{2106FBEB-3F7F-4548-A75B-8DF8490CD39D}"/>
    <cellStyle name="SAPBEXchaText 6 2 3 2 3" xfId="15477" xr:uid="{A43ECC17-0DCB-4875-88D4-5BA0D3324962}"/>
    <cellStyle name="SAPBEXchaText 6 2 3 2 4" xfId="20954" xr:uid="{8FBB064D-2F44-4ACD-AEFA-D0830D03B8A5}"/>
    <cellStyle name="SAPBEXchaText 6 2 3 3" xfId="5639" xr:uid="{5D5643FF-8413-4FAC-A457-EA7D347EDCE9}"/>
    <cellStyle name="SAPBEXchaText 6 2 3 3 2" xfId="12122" xr:uid="{7400ABD0-3C96-4E95-8E8A-88B113CF0AC9}"/>
    <cellStyle name="SAPBEXchaText 6 2 3 3 3" xfId="17688" xr:uid="{282641DB-1554-4AD7-ACEB-6E4A6BFA61C7}"/>
    <cellStyle name="SAPBEXchaText 6 2 3 3 4" xfId="23129" xr:uid="{F114023A-B563-4F60-B40B-A929BCE17DCD}"/>
    <cellStyle name="SAPBEXchaText 6 2 3 4" xfId="7894" xr:uid="{8A2FB0A7-4A47-4169-8ED8-E08079753749}"/>
    <cellStyle name="SAPBEXchaText 6 2 3 5" xfId="7103" xr:uid="{8318FBE6-C950-4DD1-992D-44BF20B716BA}"/>
    <cellStyle name="SAPBEXchaText 6 2 3 6" xfId="17472" xr:uid="{7D02F0CD-CD8C-4F78-9FF2-61A2CFA723B7}"/>
    <cellStyle name="SAPBEXchaText 6 2 4" xfId="3305" xr:uid="{DCAA80B4-BF1F-4FCC-A53D-246572DF5CE7}"/>
    <cellStyle name="SAPBEXchaText 6 2 4 2" xfId="9861" xr:uid="{03C630DB-D678-49A7-BD4B-12312C4A9525}"/>
    <cellStyle name="SAPBEXchaText 6 2 4 3" xfId="15475" xr:uid="{4479DED1-8C31-4285-A23D-CEEAAEFA1F56}"/>
    <cellStyle name="SAPBEXchaText 6 2 4 4" xfId="20952" xr:uid="{1B098FD4-6AFE-43B3-9576-5B495D47F0E8}"/>
    <cellStyle name="SAPBEXchaText 6 2 5" xfId="5637" xr:uid="{E280D316-3B2E-4EDF-86A1-5AE2D669655E}"/>
    <cellStyle name="SAPBEXchaText 6 2 5 2" xfId="12120" xr:uid="{A2415A60-F690-46B3-B756-50DD446D76D9}"/>
    <cellStyle name="SAPBEXchaText 6 2 5 3" xfId="17686" xr:uid="{28788877-4596-439E-86A8-00A0D80C55A7}"/>
    <cellStyle name="SAPBEXchaText 6 2 5 4" xfId="23127" xr:uid="{5846DCCE-4883-4542-96F9-C222101F56E6}"/>
    <cellStyle name="SAPBEXchaText 6 2 6" xfId="7892" xr:uid="{61709392-FB4B-4879-B73A-F520AC96585E}"/>
    <cellStyle name="SAPBEXchaText 6 2 7" xfId="11863" xr:uid="{5AD4B5CB-4F76-4BD1-AD24-3E6642F75053}"/>
    <cellStyle name="SAPBEXchaText 6 2 8" xfId="13530" xr:uid="{AA338E97-735B-4D1E-B301-F4C5893A6BE9}"/>
    <cellStyle name="SAPBEXchaText 6 3" xfId="1275" xr:uid="{3187AD8F-98F0-48FD-807E-3D7BF69CA7E8}"/>
    <cellStyle name="SAPBEXchaText 6 3 2" xfId="1276" xr:uid="{352922FC-1E60-406B-9E27-66C5F9F8B52E}"/>
    <cellStyle name="SAPBEXchaText 6 3 2 2" xfId="3309" xr:uid="{F3418931-6AC6-49C7-9F21-8A09507A5387}"/>
    <cellStyle name="SAPBEXchaText 6 3 2 2 2" xfId="9865" xr:uid="{1186669D-BDC1-455B-BC5A-627F94A8285D}"/>
    <cellStyle name="SAPBEXchaText 6 3 2 2 3" xfId="15479" xr:uid="{1F26A01E-3FF6-412B-8E68-D7B05F036A36}"/>
    <cellStyle name="SAPBEXchaText 6 3 2 2 4" xfId="20956" xr:uid="{83170399-1818-4E93-8707-D3F7F2BA6FA5}"/>
    <cellStyle name="SAPBEXchaText 6 3 2 3" xfId="5641" xr:uid="{78360E2F-274E-4136-99A2-5F747AC19F40}"/>
    <cellStyle name="SAPBEXchaText 6 3 2 3 2" xfId="12124" xr:uid="{0BE51D15-6B5B-4537-BCD1-D0DC531ED67B}"/>
    <cellStyle name="SAPBEXchaText 6 3 2 3 3" xfId="17690" xr:uid="{CD4E055D-B53D-49FE-8677-AC7C19B01549}"/>
    <cellStyle name="SAPBEXchaText 6 3 2 3 4" xfId="23131" xr:uid="{8539CC22-400E-4EA6-A150-9E74431FCB6A}"/>
    <cellStyle name="SAPBEXchaText 6 3 2 4" xfId="7896" xr:uid="{A6CC8918-6EE8-48D8-8AF4-7B4515142E47}"/>
    <cellStyle name="SAPBEXchaText 6 3 2 5" xfId="7486" xr:uid="{88ECFEC6-3E8A-4749-9885-AB7FB76DAE64}"/>
    <cellStyle name="SAPBEXchaText 6 3 2 6" xfId="9728" xr:uid="{4D88DCC5-6CD7-4121-82B1-2BEBD456096F}"/>
    <cellStyle name="SAPBEXchaText 6 3 3" xfId="1277" xr:uid="{1CE1307D-23B7-42C0-BE09-D2368E07D699}"/>
    <cellStyle name="SAPBEXchaText 6 3 3 2" xfId="3310" xr:uid="{ADB68BFA-AB08-4D19-B102-C6C4E55E3A6E}"/>
    <cellStyle name="SAPBEXchaText 6 3 3 2 2" xfId="9866" xr:uid="{015910DF-47A8-48C4-AEBA-3971146D6B99}"/>
    <cellStyle name="SAPBEXchaText 6 3 3 2 3" xfId="15480" xr:uid="{E8346EB7-2695-4878-AAD0-70B4630EFAB5}"/>
    <cellStyle name="SAPBEXchaText 6 3 3 2 4" xfId="20957" xr:uid="{A90E18B4-4830-4A32-A9F7-A6A4F4F881B0}"/>
    <cellStyle name="SAPBEXchaText 6 3 3 3" xfId="5642" xr:uid="{AC20A808-1566-4428-A438-97BDD73E7BCD}"/>
    <cellStyle name="SAPBEXchaText 6 3 3 3 2" xfId="12125" xr:uid="{8C8DCE3D-964A-407B-8531-361E0684900D}"/>
    <cellStyle name="SAPBEXchaText 6 3 3 3 3" xfId="17691" xr:uid="{ACCC7410-083E-47AF-AD3B-6F195FDF1A43}"/>
    <cellStyle name="SAPBEXchaText 6 3 3 3 4" xfId="23132" xr:uid="{FB861FB6-783D-4FE2-899B-F70E91637FD2}"/>
    <cellStyle name="SAPBEXchaText 6 3 3 4" xfId="7897" xr:uid="{BDC020A2-9285-4343-8226-EDAB20E371F2}"/>
    <cellStyle name="SAPBEXchaText 6 3 3 5" xfId="136" xr:uid="{69A20A62-7BE4-4AAE-8C7C-4894E8C1D337}"/>
    <cellStyle name="SAPBEXchaText 6 3 3 6" xfId="9729" xr:uid="{D3B548B4-9954-4B1F-A197-681274EBA3BE}"/>
    <cellStyle name="SAPBEXchaText 6 3 4" xfId="3308" xr:uid="{DF2C00E1-A20A-46A4-9C06-5A5AEA59827C}"/>
    <cellStyle name="SAPBEXchaText 6 3 4 2" xfId="9864" xr:uid="{46A7567B-4502-4B2D-B5D0-7965794C7BF7}"/>
    <cellStyle name="SAPBEXchaText 6 3 4 3" xfId="15478" xr:uid="{9EDFC47F-E948-41A1-BA65-A713DDC98EE2}"/>
    <cellStyle name="SAPBEXchaText 6 3 4 4" xfId="20955" xr:uid="{AB715A90-AC08-450D-B3E1-499FB744FC7E}"/>
    <cellStyle name="SAPBEXchaText 6 3 5" xfId="5640" xr:uid="{C95F6603-863E-415A-BAAB-0B0338D62F70}"/>
    <cellStyle name="SAPBEXchaText 6 3 5 2" xfId="12123" xr:uid="{3BE04460-421D-4B30-A98E-AD165C40D330}"/>
    <cellStyle name="SAPBEXchaText 6 3 5 3" xfId="17689" xr:uid="{045E60A8-7AB5-4989-84CA-22FEA55652DE}"/>
    <cellStyle name="SAPBEXchaText 6 3 5 4" xfId="23130" xr:uid="{52697D9F-9CA0-4E56-9CFC-8CDCF53B9A09}"/>
    <cellStyle name="SAPBEXchaText 6 3 6" xfId="7895" xr:uid="{7A1F50C2-C345-4574-BF2F-DE1EE1EA97A1}"/>
    <cellStyle name="SAPBEXchaText 6 3 7" xfId="7487" xr:uid="{AED72006-53B9-4736-B8A1-B71C7B669B78}"/>
    <cellStyle name="SAPBEXchaText 6 3 8" xfId="8809" xr:uid="{AE30682F-474F-4B33-A8A4-BC480A95DDE1}"/>
    <cellStyle name="SAPBEXchaText 6 4" xfId="1278" xr:uid="{85222387-9874-44BD-8962-CC94F4FB9F2E}"/>
    <cellStyle name="SAPBEXchaText 6 4 2" xfId="1279" xr:uid="{38D2CE61-934D-44DE-A77E-7FB23EC53084}"/>
    <cellStyle name="SAPBEXchaText 6 4 2 2" xfId="3312" xr:uid="{FE3A19B3-2570-4CC6-B4CE-212D44DFEFF0}"/>
    <cellStyle name="SAPBEXchaText 6 4 2 2 2" xfId="9868" xr:uid="{36C4B1DA-7C16-49E1-BAD4-97CB1A375793}"/>
    <cellStyle name="SAPBEXchaText 6 4 2 2 3" xfId="15482" xr:uid="{A34B9E1D-C147-48D2-9790-53E85AE5DA75}"/>
    <cellStyle name="SAPBEXchaText 6 4 2 2 4" xfId="20959" xr:uid="{EBFB0AB6-BFD6-4D35-9912-CB2D8D0E05C1}"/>
    <cellStyle name="SAPBEXchaText 6 4 2 3" xfId="5644" xr:uid="{4C464958-AEFA-4507-85E1-280C32838FEC}"/>
    <cellStyle name="SAPBEXchaText 6 4 2 3 2" xfId="12127" xr:uid="{228BC937-907B-4536-BA12-576981F2388B}"/>
    <cellStyle name="SAPBEXchaText 6 4 2 3 3" xfId="17693" xr:uid="{A78230AE-D2CA-4DE2-BB6A-AA8AA9D25297}"/>
    <cellStyle name="SAPBEXchaText 6 4 2 3 4" xfId="23134" xr:uid="{4F237BC3-7A0B-4384-99B9-0FB899B10E88}"/>
    <cellStyle name="SAPBEXchaText 6 4 2 4" xfId="7899" xr:uid="{41F35B6A-FB86-48C5-9AC5-2FAA6801936D}"/>
    <cellStyle name="SAPBEXchaText 6 4 2 5" xfId="7485" xr:uid="{7F90EDA6-15AE-4171-B471-D5E25AC15C8C}"/>
    <cellStyle name="SAPBEXchaText 6 4 2 6" xfId="9730" xr:uid="{054FB8F1-01E6-4ECD-82E7-C19B08F168A6}"/>
    <cellStyle name="SAPBEXchaText 6 4 3" xfId="1280" xr:uid="{A70973C6-9850-448E-BBA5-893B0E07D860}"/>
    <cellStyle name="SAPBEXchaText 6 4 3 2" xfId="3313" xr:uid="{02F42FEC-5F50-4A65-8F8E-ABC9340D36B5}"/>
    <cellStyle name="SAPBEXchaText 6 4 3 2 2" xfId="9869" xr:uid="{136DFFAC-281A-412E-BF1D-BC60C278D70C}"/>
    <cellStyle name="SAPBEXchaText 6 4 3 2 3" xfId="15483" xr:uid="{66CC8950-4FAB-4957-B223-948DE042B537}"/>
    <cellStyle name="SAPBEXchaText 6 4 3 2 4" xfId="20960" xr:uid="{FC6350F7-6300-4CCC-8623-B5D39D3CC97C}"/>
    <cellStyle name="SAPBEXchaText 6 4 3 3" xfId="5645" xr:uid="{886E4C80-54BE-4A27-8133-38A33A6D83ED}"/>
    <cellStyle name="SAPBEXchaText 6 4 3 3 2" xfId="12128" xr:uid="{ACC11CF8-DB2B-499C-902F-25564B121084}"/>
    <cellStyle name="SAPBEXchaText 6 4 3 3 3" xfId="17694" xr:uid="{2FE53C48-CC6C-4B59-A8BF-450AA056454E}"/>
    <cellStyle name="SAPBEXchaText 6 4 3 3 4" xfId="23135" xr:uid="{4A52F172-DDFA-4FC9-BDE6-1B98C7479BAE}"/>
    <cellStyle name="SAPBEXchaText 6 4 3 4" xfId="7900" xr:uid="{DE928A99-B026-4D48-809A-CE4FE6D15BF7}"/>
    <cellStyle name="SAPBEXchaText 6 4 3 5" xfId="7484" xr:uid="{BE13028D-3286-47C6-BE84-F6AD02701E4C}"/>
    <cellStyle name="SAPBEXchaText 6 4 3 6" xfId="9731" xr:uid="{8AE26280-C5BE-4C8A-84CD-CAF8E510A8A9}"/>
    <cellStyle name="SAPBEXchaText 6 4 4" xfId="3311" xr:uid="{486487DF-DA0E-4513-9EB9-2F4C5A6D1BD7}"/>
    <cellStyle name="SAPBEXchaText 6 4 4 2" xfId="9867" xr:uid="{1581CEF5-CDDF-4A06-804C-DD60E42C2DE5}"/>
    <cellStyle name="SAPBEXchaText 6 4 4 3" xfId="15481" xr:uid="{08082486-8174-4BB7-8769-D90B9ECAD937}"/>
    <cellStyle name="SAPBEXchaText 6 4 4 4" xfId="20958" xr:uid="{19BF4DE2-AD7C-496A-B33E-B9A603E5D05F}"/>
    <cellStyle name="SAPBEXchaText 6 4 5" xfId="5643" xr:uid="{097B1ED3-F747-4249-955F-FA040622D7DE}"/>
    <cellStyle name="SAPBEXchaText 6 4 5 2" xfId="12126" xr:uid="{41A30C68-3332-44CE-AB28-F4B825C9CC19}"/>
    <cellStyle name="SAPBEXchaText 6 4 5 3" xfId="17692" xr:uid="{CC7301DC-F51F-41F5-B2D4-36B0CED938A2}"/>
    <cellStyle name="SAPBEXchaText 6 4 5 4" xfId="23133" xr:uid="{F87B091B-1BD1-421F-AEAF-635A2C967F0A}"/>
    <cellStyle name="SAPBEXchaText 6 4 6" xfId="7898" xr:uid="{591238BA-CF87-4572-8762-9F3007AEAD1F}"/>
    <cellStyle name="SAPBEXchaText 6 4 7" xfId="137" xr:uid="{2FB146BC-157D-43E8-866B-3116A1FF743F}"/>
    <cellStyle name="SAPBEXchaText 6 4 8" xfId="17471" xr:uid="{E6A8C90A-39EB-4538-9058-31681E006CB9}"/>
    <cellStyle name="SAPBEXchaText 6 5" xfId="1281" xr:uid="{2CE08F4A-578A-4BB8-9F45-D0A7B10BA7D1}"/>
    <cellStyle name="SAPBEXchaText 6 5 2" xfId="3314" xr:uid="{1542445E-9D79-4A59-950D-3A6AD74598B5}"/>
    <cellStyle name="SAPBEXchaText 6 5 2 2" xfId="9870" xr:uid="{36D8EEE8-61A8-4751-A672-B98EBF8DF6B7}"/>
    <cellStyle name="SAPBEXchaText 6 5 2 3" xfId="15484" xr:uid="{E5E004AC-ABD1-4907-B306-35A5E5D7D23A}"/>
    <cellStyle name="SAPBEXchaText 6 5 2 4" xfId="20961" xr:uid="{5690C994-13BB-4F07-ACCA-8FA728341F12}"/>
    <cellStyle name="SAPBEXchaText 6 5 3" xfId="5646" xr:uid="{2FB133AF-2BBE-4EB5-A356-CA51FE0C9F78}"/>
    <cellStyle name="SAPBEXchaText 6 5 3 2" xfId="12129" xr:uid="{8198BDC3-B546-4510-955B-A5D48B4770F7}"/>
    <cellStyle name="SAPBEXchaText 6 5 3 3" xfId="17695" xr:uid="{449D6102-EAB6-4C45-BD8D-6B3A0D0EA04E}"/>
    <cellStyle name="SAPBEXchaText 6 5 3 4" xfId="23136" xr:uid="{A2794141-6BF8-4CCA-8929-6D6F8877C6DF}"/>
    <cellStyle name="SAPBEXchaText 6 5 4" xfId="7901" xr:uid="{3079AFA3-AC6E-45C8-AF42-E17570B7C681}"/>
    <cellStyle name="SAPBEXchaText 6 5 5" xfId="143" xr:uid="{9432EFEE-BCD4-4F64-8AB7-F2E236C42EDC}"/>
    <cellStyle name="SAPBEXchaText 6 5 6" xfId="7442" xr:uid="{99CD1FE6-47FD-4CC6-8938-1BA82614A02E}"/>
    <cellStyle name="SAPBEXchaText 6 6" xfId="1282" xr:uid="{C34F3667-179C-4733-A336-76D585D3C46D}"/>
    <cellStyle name="SAPBEXchaText 6 6 2" xfId="3315" xr:uid="{D39904CA-FD9E-43C3-916E-411F2FFE66DA}"/>
    <cellStyle name="SAPBEXchaText 6 6 2 2" xfId="9871" xr:uid="{01A67060-E696-448F-8E53-91C274DC30AE}"/>
    <cellStyle name="SAPBEXchaText 6 6 2 3" xfId="15485" xr:uid="{775A9C60-6C98-4C7F-8E41-8418DEBB3670}"/>
    <cellStyle name="SAPBEXchaText 6 6 2 4" xfId="20962" xr:uid="{81054457-2637-44B3-9212-DA2AED9211F8}"/>
    <cellStyle name="SAPBEXchaText 6 6 3" xfId="5647" xr:uid="{B8BFD99B-D0A8-4349-B54A-70022DD80A67}"/>
    <cellStyle name="SAPBEXchaText 6 6 3 2" xfId="12130" xr:uid="{5F42B04D-0600-493B-83DA-51EC76A3C533}"/>
    <cellStyle name="SAPBEXchaText 6 6 3 3" xfId="17696" xr:uid="{AE7CC241-6BBF-4EA6-BFA7-30E07101E043}"/>
    <cellStyle name="SAPBEXchaText 6 6 3 4" xfId="23137" xr:uid="{7AF5C1D2-BE67-4A9C-8BD8-49B18007E4BD}"/>
    <cellStyle name="SAPBEXchaText 6 6 4" xfId="7902" xr:uid="{B9FC0671-1A3A-4712-BAF1-BE2961696E79}"/>
    <cellStyle name="SAPBEXchaText 6 6 5" xfId="7102" xr:uid="{C58C6871-5AD5-4DCF-BB5D-99FB35EB75C9}"/>
    <cellStyle name="SAPBEXchaText 6 6 6" xfId="17470" xr:uid="{9B0B2E36-C53C-4F54-B8A9-724ECB49D25B}"/>
    <cellStyle name="SAPBEXchaText 6 7" xfId="3304" xr:uid="{7D088410-2A8C-4CDA-9B9F-387F672A0D6C}"/>
    <cellStyle name="SAPBEXchaText 6 7 2" xfId="9860" xr:uid="{FB8D3F47-DC83-42BA-B24B-80C04D190247}"/>
    <cellStyle name="SAPBEXchaText 6 7 3" xfId="15474" xr:uid="{5DD269A7-CAF1-4988-9E95-02EC04B4B7C7}"/>
    <cellStyle name="SAPBEXchaText 6 7 4" xfId="20951" xr:uid="{5781DBC7-7CF8-4E80-BCF9-AC304D45AD80}"/>
    <cellStyle name="SAPBEXchaText 6 8" xfId="5636" xr:uid="{9556D9A3-A3D9-4A8E-BF39-D3D044835840}"/>
    <cellStyle name="SAPBEXchaText 6 8 2" xfId="12119" xr:uid="{4AEF9E6D-CCCA-4FD9-B454-C557B5DFF43A}"/>
    <cellStyle name="SAPBEXchaText 6 8 3" xfId="17685" xr:uid="{FB326584-A084-4BDF-8CF5-25AB9DE875B8}"/>
    <cellStyle name="SAPBEXchaText 6 8 4" xfId="23126" xr:uid="{D1B3456E-3B7F-4261-80EC-F6BADBEE47C9}"/>
    <cellStyle name="SAPBEXchaText 6 9" xfId="7891" xr:uid="{13C4ED3D-9988-461F-9C31-B80E4F9C4ADD}"/>
    <cellStyle name="SAPBEXchaText 7" xfId="1283" xr:uid="{E30E14C9-042B-473C-B540-DB5C681B9E84}"/>
    <cellStyle name="SAPBEXchaText 7 10" xfId="138" xr:uid="{3A568E83-1759-4091-9E45-560E93D55F6E}"/>
    <cellStyle name="SAPBEXchaText 7 11" xfId="7443" xr:uid="{C3EBD46E-FA8D-488A-9214-371981113F0B}"/>
    <cellStyle name="SAPBEXchaText 7 2" xfId="1284" xr:uid="{A1625955-74A8-4095-8FFE-996E13C08D24}"/>
    <cellStyle name="SAPBEXchaText 7 2 2" xfId="1285" xr:uid="{ECB8AA69-302A-446E-AFAF-BB1D5C214F9D}"/>
    <cellStyle name="SAPBEXchaText 7 2 2 2" xfId="3318" xr:uid="{32A368B4-7E61-40E2-B53A-164CAA786E45}"/>
    <cellStyle name="SAPBEXchaText 7 2 2 2 2" xfId="9874" xr:uid="{4E660331-399E-4C63-B7B3-35B9E55B6645}"/>
    <cellStyle name="SAPBEXchaText 7 2 2 2 3" xfId="15488" xr:uid="{E1E1D66C-6602-4526-9E7E-A40E38FBC90A}"/>
    <cellStyle name="SAPBEXchaText 7 2 2 2 4" xfId="20965" xr:uid="{466143CF-0E8A-452D-B671-4BB3EAF0FE6C}"/>
    <cellStyle name="SAPBEXchaText 7 2 2 3" xfId="5650" xr:uid="{FDDFA12A-2E2F-4D34-A13C-C0673049D3B0}"/>
    <cellStyle name="SAPBEXchaText 7 2 2 3 2" xfId="12133" xr:uid="{5B0E143C-C049-43EE-8825-90EB56BDE43C}"/>
    <cellStyle name="SAPBEXchaText 7 2 2 3 3" xfId="17699" xr:uid="{6CA0355F-38E4-4B77-B7C5-AC8930003C14}"/>
    <cellStyle name="SAPBEXchaText 7 2 2 3 4" xfId="23140" xr:uid="{58A04F12-12BC-4639-AF43-BCA79BBDADF0}"/>
    <cellStyle name="SAPBEXchaText 7 2 2 4" xfId="7905" xr:uid="{FB5C918B-6843-4395-99E8-2451F8983D65}"/>
    <cellStyle name="SAPBEXchaText 7 2 2 5" xfId="7089" xr:uid="{A989BB65-8798-4628-91EF-FA0CC2AD359E}"/>
    <cellStyle name="SAPBEXchaText 7 2 2 6" xfId="13571" xr:uid="{00AE4CB9-FE81-4F73-9FB0-FADFF36B7F3C}"/>
    <cellStyle name="SAPBEXchaText 7 2 3" xfId="1286" xr:uid="{CC24C157-7F6D-494B-B90C-D2925A701877}"/>
    <cellStyle name="SAPBEXchaText 7 2 3 2" xfId="3319" xr:uid="{D18B368F-E8C7-4302-9BD4-2B7A0C981221}"/>
    <cellStyle name="SAPBEXchaText 7 2 3 2 2" xfId="9875" xr:uid="{0BBE74FD-6FA9-416C-A062-C242209AD8E1}"/>
    <cellStyle name="SAPBEXchaText 7 2 3 2 3" xfId="15489" xr:uid="{65C34A97-FD55-478E-BFAA-4352FF566C3C}"/>
    <cellStyle name="SAPBEXchaText 7 2 3 2 4" xfId="20966" xr:uid="{18F56ADD-18FA-4D4E-A0AE-CA40CE2DABD3}"/>
    <cellStyle name="SAPBEXchaText 7 2 3 3" xfId="5651" xr:uid="{BFD2C92C-2C2C-4D15-8BD4-B12FAFB6D745}"/>
    <cellStyle name="SAPBEXchaText 7 2 3 3 2" xfId="12134" xr:uid="{5751761F-2619-4D47-AAFE-85E84CC3DD12}"/>
    <cellStyle name="SAPBEXchaText 7 2 3 3 3" xfId="17700" xr:uid="{400652FC-CBE8-495A-AF2D-E4E7DFCC48EA}"/>
    <cellStyle name="SAPBEXchaText 7 2 3 3 4" xfId="23141" xr:uid="{7031054C-321E-4493-A678-720F98B5D946}"/>
    <cellStyle name="SAPBEXchaText 7 2 3 4" xfId="7906" xr:uid="{B85D1765-3DE6-4D12-B972-24EA12E268F3}"/>
    <cellStyle name="SAPBEXchaText 7 2 3 5" xfId="106" xr:uid="{950E51E9-5AE8-4C63-8AF4-A78BFEF7B668}"/>
    <cellStyle name="SAPBEXchaText 7 2 3 6" xfId="17469" xr:uid="{5A16C913-CC3D-4B84-A72E-83A54FD546AC}"/>
    <cellStyle name="SAPBEXchaText 7 2 4" xfId="3317" xr:uid="{578E7771-190B-453E-86D4-4F06B4B8E174}"/>
    <cellStyle name="SAPBEXchaText 7 2 4 2" xfId="9873" xr:uid="{4C3806E7-F83A-4FC2-9A6B-24C3CC2AB3E8}"/>
    <cellStyle name="SAPBEXchaText 7 2 4 3" xfId="15487" xr:uid="{6A991AE7-91EB-42F4-9301-0263ED9CF93B}"/>
    <cellStyle name="SAPBEXchaText 7 2 4 4" xfId="20964" xr:uid="{22A3095A-BD12-4683-B044-90DA4416FA0B}"/>
    <cellStyle name="SAPBEXchaText 7 2 5" xfId="5649" xr:uid="{B50D78E4-7494-4683-B116-C5ED988AB5A6}"/>
    <cellStyle name="SAPBEXchaText 7 2 5 2" xfId="12132" xr:uid="{AADEA728-EE11-4012-8EB8-69356E1306D1}"/>
    <cellStyle name="SAPBEXchaText 7 2 5 3" xfId="17698" xr:uid="{F951BE59-F56A-4819-85A6-80F7BF857E51}"/>
    <cellStyle name="SAPBEXchaText 7 2 5 4" xfId="23139" xr:uid="{1BA36BFF-1B3E-4CDF-8EC3-9EF19306E169}"/>
    <cellStyle name="SAPBEXchaText 7 2 6" xfId="7904" xr:uid="{574026B5-7C5E-4223-B3F1-59BA27222CA6}"/>
    <cellStyle name="SAPBEXchaText 7 2 7" xfId="1106" xr:uid="{E9271119-C391-4386-9089-5AFEBB3BEF73}"/>
    <cellStyle name="SAPBEXchaText 7 2 8" xfId="13539" xr:uid="{DF94CF56-DDFE-4F2F-8509-9A998961D5A1}"/>
    <cellStyle name="SAPBEXchaText 7 3" xfId="1287" xr:uid="{CAB8C226-A443-4386-AB51-068D05E6B57F}"/>
    <cellStyle name="SAPBEXchaText 7 3 2" xfId="1288" xr:uid="{ED0160A1-338A-404A-9CBD-C1CDD48BC373}"/>
    <cellStyle name="SAPBEXchaText 7 3 2 2" xfId="3321" xr:uid="{80B969B0-684D-40B4-8778-12573EFA73E3}"/>
    <cellStyle name="SAPBEXchaText 7 3 2 2 2" xfId="9877" xr:uid="{025FAF07-03B9-4A69-B038-BC8077A26BF9}"/>
    <cellStyle name="SAPBEXchaText 7 3 2 2 3" xfId="15491" xr:uid="{CA695AA7-C4C2-4141-BE5E-88EC5A1F252D}"/>
    <cellStyle name="SAPBEXchaText 7 3 2 2 4" xfId="20968" xr:uid="{936AFAB1-EDC0-4C1D-B577-9A75228268C8}"/>
    <cellStyle name="SAPBEXchaText 7 3 2 3" xfId="5653" xr:uid="{D94E4C7B-B074-4D33-9C5B-7DAE12170BDC}"/>
    <cellStyle name="SAPBEXchaText 7 3 2 3 2" xfId="12136" xr:uid="{3BD784CE-04B6-43C2-A3B4-239218337962}"/>
    <cellStyle name="SAPBEXchaText 7 3 2 3 3" xfId="17702" xr:uid="{6C5575B1-D410-4188-BF91-595315559545}"/>
    <cellStyle name="SAPBEXchaText 7 3 2 3 4" xfId="23143" xr:uid="{94842BBB-08DB-4477-8EAB-6F885D1D7CFA}"/>
    <cellStyle name="SAPBEXchaText 7 3 2 4" xfId="7908" xr:uid="{4EA6A69E-AB03-429F-BC89-73571DF313ED}"/>
    <cellStyle name="SAPBEXchaText 7 3 2 5" xfId="11861" xr:uid="{58CA9829-60AA-4BD7-B8BD-338D4AC8B2F9}"/>
    <cellStyle name="SAPBEXchaText 7 3 2 6" xfId="7444" xr:uid="{3D554B56-CD73-418E-9A8A-0179E10689E0}"/>
    <cellStyle name="SAPBEXchaText 7 3 3" xfId="1289" xr:uid="{34DED35D-CD90-4BB2-9C9B-939C38700304}"/>
    <cellStyle name="SAPBEXchaText 7 3 3 2" xfId="3322" xr:uid="{81E0F1B2-52FE-49B8-BACB-529A07E89EBE}"/>
    <cellStyle name="SAPBEXchaText 7 3 3 2 2" xfId="9878" xr:uid="{180F4B7E-7621-4B98-BD23-AA9B91CDD4D1}"/>
    <cellStyle name="SAPBEXchaText 7 3 3 2 3" xfId="15492" xr:uid="{F9D718D9-0AE9-4B86-BECA-A5B6A027E863}"/>
    <cellStyle name="SAPBEXchaText 7 3 3 2 4" xfId="20969" xr:uid="{A82AAB19-7B0C-4D36-9560-F66AE81F1139}"/>
    <cellStyle name="SAPBEXchaText 7 3 3 3" xfId="5654" xr:uid="{E72363B2-1C9B-4204-9A18-1775B9086949}"/>
    <cellStyle name="SAPBEXchaText 7 3 3 3 2" xfId="12137" xr:uid="{3EFD5BA2-F4E3-4AC0-9E32-F340DFECCD64}"/>
    <cellStyle name="SAPBEXchaText 7 3 3 3 3" xfId="17703" xr:uid="{D1659012-6AC4-4769-A51A-5FD72DE075EA}"/>
    <cellStyle name="SAPBEXchaText 7 3 3 3 4" xfId="23144" xr:uid="{02FFCB9B-372A-4383-BE24-1B8A823119C6}"/>
    <cellStyle name="SAPBEXchaText 7 3 3 4" xfId="7909" xr:uid="{FBECDB9F-1C3F-4E94-85B5-19858E564388}"/>
    <cellStyle name="SAPBEXchaText 7 3 3 5" xfId="7483" xr:uid="{28E39058-2628-4EEC-BAD6-419EC736D686}"/>
    <cellStyle name="SAPBEXchaText 7 3 3 6" xfId="8829" xr:uid="{3BF000C4-1260-4964-91B7-B7FCBFA55FB2}"/>
    <cellStyle name="SAPBEXchaText 7 3 4" xfId="3320" xr:uid="{295DB4EA-7E1F-4A20-B489-9213ED74D5E5}"/>
    <cellStyle name="SAPBEXchaText 7 3 4 2" xfId="9876" xr:uid="{9D9E227B-7BE3-4BF3-8031-B6D5E5E5E529}"/>
    <cellStyle name="SAPBEXchaText 7 3 4 3" xfId="15490" xr:uid="{AB7530D7-CD32-4F36-9536-32E67AFBA1AB}"/>
    <cellStyle name="SAPBEXchaText 7 3 4 4" xfId="20967" xr:uid="{DACBE83B-792B-4261-B9C3-757EBBBA241F}"/>
    <cellStyle name="SAPBEXchaText 7 3 5" xfId="5652" xr:uid="{268725D0-8A48-4405-AF36-6791AC93B493}"/>
    <cellStyle name="SAPBEXchaText 7 3 5 2" xfId="12135" xr:uid="{4D46388C-DF9F-4624-886C-B5B5588C1273}"/>
    <cellStyle name="SAPBEXchaText 7 3 5 3" xfId="17701" xr:uid="{E8614D86-B6C5-4369-BF6D-3B2757E17FEC}"/>
    <cellStyle name="SAPBEXchaText 7 3 5 4" xfId="23142" xr:uid="{7F675729-9455-4CD4-87BA-A3B166E35C76}"/>
    <cellStyle name="SAPBEXchaText 7 3 6" xfId="7907" xr:uid="{A93DEB46-8CF0-41A2-92DA-94E7A38DC54A}"/>
    <cellStyle name="SAPBEXchaText 7 3 7" xfId="7101" xr:uid="{B4477B1E-94E5-4365-A457-27B3D4DF33F2}"/>
    <cellStyle name="SAPBEXchaText 7 3 8" xfId="8828" xr:uid="{4175ED9D-032E-4FF1-A45F-F887695B87A0}"/>
    <cellStyle name="SAPBEXchaText 7 4" xfId="1290" xr:uid="{F58B0258-9216-49C5-A9D0-BD4B20505DE2}"/>
    <cellStyle name="SAPBEXchaText 7 4 2" xfId="1291" xr:uid="{15AF077E-50A2-4816-BCF2-403E173F7905}"/>
    <cellStyle name="SAPBEXchaText 7 4 2 2" xfId="3324" xr:uid="{61E2F997-F20C-4DE5-8403-D15240A8F58F}"/>
    <cellStyle name="SAPBEXchaText 7 4 2 2 2" xfId="9880" xr:uid="{E0F35E4E-DAB8-46AB-81DF-878EB3BA0EB1}"/>
    <cellStyle name="SAPBEXchaText 7 4 2 2 3" xfId="15494" xr:uid="{78F5310B-A9AE-4F99-A367-F0E8AA7857EF}"/>
    <cellStyle name="SAPBEXchaText 7 4 2 2 4" xfId="20971" xr:uid="{3D60333F-6604-4E65-BCE4-9A2EBA651A5C}"/>
    <cellStyle name="SAPBEXchaText 7 4 2 3" xfId="5656" xr:uid="{A3612CA8-3857-48A5-B1D3-C3047669BBDA}"/>
    <cellStyle name="SAPBEXchaText 7 4 2 3 2" xfId="12139" xr:uid="{4B45A2B3-0471-4559-A354-C8BEB94AE6F5}"/>
    <cellStyle name="SAPBEXchaText 7 4 2 3 3" xfId="17705" xr:uid="{BDE076E3-BEBF-454E-A63A-916E0957164F}"/>
    <cellStyle name="SAPBEXchaText 7 4 2 3 4" xfId="23146" xr:uid="{D574563E-A283-489F-82F7-3D7D063A3521}"/>
    <cellStyle name="SAPBEXchaText 7 4 2 4" xfId="7911" xr:uid="{937C23DD-2A5F-4D07-AC32-8C5A43CA10B1}"/>
    <cellStyle name="SAPBEXchaText 7 4 2 5" xfId="11862" xr:uid="{53C24BFC-9117-495C-A3C3-54A9BE8B3B10}"/>
    <cellStyle name="SAPBEXchaText 7 4 2 6" xfId="17467" xr:uid="{C6E5AF49-5818-4B0A-8146-0EBB3189AC36}"/>
    <cellStyle name="SAPBEXchaText 7 4 3" xfId="1292" xr:uid="{83B846E1-D954-471C-A26A-C1FF43B519A3}"/>
    <cellStyle name="SAPBEXchaText 7 4 3 2" xfId="3325" xr:uid="{A1802985-4F94-4B1A-A8F9-5ACEFBC801A3}"/>
    <cellStyle name="SAPBEXchaText 7 4 3 2 2" xfId="9881" xr:uid="{5E51A282-FA77-40CC-9AD8-DAAB3BABDA23}"/>
    <cellStyle name="SAPBEXchaText 7 4 3 2 3" xfId="15495" xr:uid="{A22A3B19-C450-4680-B1F5-680F567243CD}"/>
    <cellStyle name="SAPBEXchaText 7 4 3 2 4" xfId="20972" xr:uid="{9A3C3DB7-D6E4-4DEB-8DEC-9D386C4492E2}"/>
    <cellStyle name="SAPBEXchaText 7 4 3 3" xfId="5657" xr:uid="{320610FA-6FDB-4740-A47E-970B17C02006}"/>
    <cellStyle name="SAPBEXchaText 7 4 3 3 2" xfId="12140" xr:uid="{4B7300B2-866A-4B9F-AEED-ABD48EA51952}"/>
    <cellStyle name="SAPBEXchaText 7 4 3 3 3" xfId="17706" xr:uid="{A451D996-1E49-4C28-8D08-BD7DE281F9C0}"/>
    <cellStyle name="SAPBEXchaText 7 4 3 3 4" xfId="23147" xr:uid="{F7317EA6-D828-45DD-B7C1-AF085F862822}"/>
    <cellStyle name="SAPBEXchaText 7 4 3 4" xfId="7912" xr:uid="{81B78E01-E368-4562-B156-3A009098EAE9}"/>
    <cellStyle name="SAPBEXchaText 7 4 3 5" xfId="13574" xr:uid="{8D1A9598-A115-4071-8569-39D9EE130D3B}"/>
    <cellStyle name="SAPBEXchaText 7 4 3 6" xfId="9508" xr:uid="{11A07836-C220-4CA0-AC39-2EAA32AECB6D}"/>
    <cellStyle name="SAPBEXchaText 7 4 4" xfId="3323" xr:uid="{D790DF4C-1BC5-4FB2-B1AC-5A41C1FADD59}"/>
    <cellStyle name="SAPBEXchaText 7 4 4 2" xfId="9879" xr:uid="{697981D2-3FDE-442A-9454-1EEC7BA5A8A3}"/>
    <cellStyle name="SAPBEXchaText 7 4 4 3" xfId="15493" xr:uid="{410E5BBC-45E7-4C69-A05B-49DE5F067DA1}"/>
    <cellStyle name="SAPBEXchaText 7 4 4 4" xfId="20970" xr:uid="{AFE17D47-3F87-41E9-AD13-A2B9A2EB5728}"/>
    <cellStyle name="SAPBEXchaText 7 4 5" xfId="5655" xr:uid="{112E1D54-3A2C-4CEE-8C3E-446A105A865C}"/>
    <cellStyle name="SAPBEXchaText 7 4 5 2" xfId="12138" xr:uid="{0BDDFD90-210D-4798-B6BB-D287340F12C3}"/>
    <cellStyle name="SAPBEXchaText 7 4 5 3" xfId="17704" xr:uid="{C36E4F87-7FA2-4C5A-8352-F868A5080B19}"/>
    <cellStyle name="SAPBEXchaText 7 4 5 4" xfId="23145" xr:uid="{B72C29AE-A931-4003-AD88-4818AE0F4EC5}"/>
    <cellStyle name="SAPBEXchaText 7 4 6" xfId="7910" xr:uid="{FFD34FF2-7E5D-450C-AC03-17890CDC4780}"/>
    <cellStyle name="SAPBEXchaText 7 4 7" xfId="7100" xr:uid="{7BAF039B-F8DE-40A2-864C-D5D636D24D38}"/>
    <cellStyle name="SAPBEXchaText 7 4 8" xfId="17468" xr:uid="{8D7C92ED-2AC4-4B70-8BCF-4AA66397666D}"/>
    <cellStyle name="SAPBEXchaText 7 5" xfId="1293" xr:uid="{B1D5B485-C622-4401-BCD5-602B5F1A5D56}"/>
    <cellStyle name="SAPBEXchaText 7 5 2" xfId="3326" xr:uid="{0845C51F-CF35-4B6B-B8AE-6F0B2E7815CF}"/>
    <cellStyle name="SAPBEXchaText 7 5 2 2" xfId="9882" xr:uid="{04E9F098-5F1C-466A-AC3E-EE25D4445245}"/>
    <cellStyle name="SAPBEXchaText 7 5 2 3" xfId="15496" xr:uid="{1E386B05-7AE4-45C9-BB71-1EED584529AF}"/>
    <cellStyle name="SAPBEXchaText 7 5 2 4" xfId="20973" xr:uid="{87AF09A6-7BFB-4060-BFE4-9D832D8F61E0}"/>
    <cellStyle name="SAPBEXchaText 7 5 3" xfId="5658" xr:uid="{B5EFD22D-ADB1-4F04-AAE9-13426CC86F22}"/>
    <cellStyle name="SAPBEXchaText 7 5 3 2" xfId="12141" xr:uid="{359585BE-8AEA-41DF-A402-A1FCD906FEA0}"/>
    <cellStyle name="SAPBEXchaText 7 5 3 3" xfId="17707" xr:uid="{80557687-5D06-4E45-A6C3-BF90E9AB154A}"/>
    <cellStyle name="SAPBEXchaText 7 5 3 4" xfId="23148" xr:uid="{49DBFC36-72D2-4969-8D65-44234357F47A}"/>
    <cellStyle name="SAPBEXchaText 7 5 4" xfId="7913" xr:uid="{2533271B-9035-429E-9A68-F03D2971EB80}"/>
    <cellStyle name="SAPBEXchaText 7 5 5" xfId="13575" xr:uid="{7ACAD352-6121-44AB-992A-8660427C798F}"/>
    <cellStyle name="SAPBEXchaText 7 5 6" xfId="7262" xr:uid="{E5A3EDAA-698A-436B-820C-B1ECADCFD666}"/>
    <cellStyle name="SAPBEXchaText 7 6" xfId="1294" xr:uid="{B86A4728-599D-4CDF-9BCE-931D4DDEB57D}"/>
    <cellStyle name="SAPBEXchaText 7 6 2" xfId="3327" xr:uid="{391C50A7-9F7A-4149-B2F9-7079082DA56C}"/>
    <cellStyle name="SAPBEXchaText 7 6 2 2" xfId="9883" xr:uid="{03060EB9-BBB0-4AE4-826B-53F08C06AD28}"/>
    <cellStyle name="SAPBEXchaText 7 6 2 3" xfId="15497" xr:uid="{35B155C1-7D1F-40D5-9FCA-3CE30BADFF3F}"/>
    <cellStyle name="SAPBEXchaText 7 6 2 4" xfId="20974" xr:uid="{0595E425-170E-4B42-A24E-3A0DD4F832BA}"/>
    <cellStyle name="SAPBEXchaText 7 6 3" xfId="5659" xr:uid="{4407D719-74D4-444F-91E0-8379A7828F77}"/>
    <cellStyle name="SAPBEXchaText 7 6 3 2" xfId="12142" xr:uid="{B8A123F1-25F7-4199-81A0-0F2A22AA4DDE}"/>
    <cellStyle name="SAPBEXchaText 7 6 3 3" xfId="17708" xr:uid="{F5AF7687-0C72-4F59-B322-CACD80B6C600}"/>
    <cellStyle name="SAPBEXchaText 7 6 3 4" xfId="23149" xr:uid="{AC344CAD-9292-4A9A-BE9F-CB1373063E8A}"/>
    <cellStyle name="SAPBEXchaText 7 6 4" xfId="7914" xr:uid="{EA26D79E-B43D-4F5D-8323-5A2B7A94B9AB}"/>
    <cellStyle name="SAPBEXchaText 7 6 5" xfId="13576" xr:uid="{9DFF953F-BDC3-425B-852A-14942995A45A}"/>
    <cellStyle name="SAPBEXchaText 7 6 6" xfId="9509" xr:uid="{C597F09A-A1B3-4C1E-A065-54DF943D0B9F}"/>
    <cellStyle name="SAPBEXchaText 7 7" xfId="3316" xr:uid="{730B8216-C76E-4ADB-8C8E-9F362D19E760}"/>
    <cellStyle name="SAPBEXchaText 7 7 2" xfId="9872" xr:uid="{D2DA65AE-90A0-413D-BB76-B0133D099814}"/>
    <cellStyle name="SAPBEXchaText 7 7 3" xfId="15486" xr:uid="{4B309464-76B0-4F40-8B31-F6AA3FA736B2}"/>
    <cellStyle name="SAPBEXchaText 7 7 4" xfId="20963" xr:uid="{AB9B1D49-8480-48D0-9705-DA702DB5B9B2}"/>
    <cellStyle name="SAPBEXchaText 7 8" xfId="5648" xr:uid="{08E75A2E-169B-42CF-909A-7CF7578D2207}"/>
    <cellStyle name="SAPBEXchaText 7 8 2" xfId="12131" xr:uid="{B9B37004-EFB7-4D64-8E15-85C0B37E74B2}"/>
    <cellStyle name="SAPBEXchaText 7 8 3" xfId="17697" xr:uid="{D064B643-BF0F-453D-BA9A-6B55C17BD2B7}"/>
    <cellStyle name="SAPBEXchaText 7 8 4" xfId="23138" xr:uid="{1AB99E74-5421-4D7A-B715-8F787F93EA13}"/>
    <cellStyle name="SAPBEXchaText 7 9" xfId="7903" xr:uid="{DCF85633-DA10-43D1-8522-56054CE63CAA}"/>
    <cellStyle name="SAPBEXchaText 8" xfId="1295" xr:uid="{2144DEDD-783A-4FE6-BBA1-FC278ED69A93}"/>
    <cellStyle name="SAPBEXchaText 8 10" xfId="13577" xr:uid="{D1C895C3-172D-4A8A-B38C-98DE6856F513}"/>
    <cellStyle name="SAPBEXchaText 8 11" xfId="17466" xr:uid="{19BE9F54-ADC5-4BFD-9A03-CD2B96F4A5DB}"/>
    <cellStyle name="SAPBEXchaText 8 2" xfId="1296" xr:uid="{1DD464AA-34D5-4670-A734-DCFD8F80F6CB}"/>
    <cellStyle name="SAPBEXchaText 8 2 2" xfId="1297" xr:uid="{149FBE40-993E-4F9B-840E-94963B16BD56}"/>
    <cellStyle name="SAPBEXchaText 8 2 2 2" xfId="3330" xr:uid="{F2D17BC5-5D4D-47BC-939D-C9371E2D63AC}"/>
    <cellStyle name="SAPBEXchaText 8 2 2 2 2" xfId="9886" xr:uid="{188CA0F7-B0A7-4661-8BE3-D84D5C53FC25}"/>
    <cellStyle name="SAPBEXchaText 8 2 2 2 3" xfId="15500" xr:uid="{9DA7D8BB-169B-472C-8B43-335988B80C2C}"/>
    <cellStyle name="SAPBEXchaText 8 2 2 2 4" xfId="20977" xr:uid="{D3012692-33C4-4C74-B5E6-65FED897BB74}"/>
    <cellStyle name="SAPBEXchaText 8 2 2 3" xfId="5662" xr:uid="{B195A26A-927E-40A7-A6DD-ACE3B8AAD067}"/>
    <cellStyle name="SAPBEXchaText 8 2 2 3 2" xfId="12145" xr:uid="{D7BBAE8D-A45F-413A-BDF0-00F990F9F77A}"/>
    <cellStyle name="SAPBEXchaText 8 2 2 3 3" xfId="17711" xr:uid="{9396D01C-7A2D-4A6B-AD2A-5349FCAFF351}"/>
    <cellStyle name="SAPBEXchaText 8 2 2 3 4" xfId="23152" xr:uid="{F35790CC-B251-4123-A66E-204A04957E9C}"/>
    <cellStyle name="SAPBEXchaText 8 2 2 4" xfId="7917" xr:uid="{DC1ED818-9ABC-475A-8277-3D64B0B22F72}"/>
    <cellStyle name="SAPBEXchaText 8 2 2 5" xfId="13579" xr:uid="{81EA3F50-1CCA-46F6-8F5E-CED2CF8F6787}"/>
    <cellStyle name="SAPBEXchaText 8 2 2 6" xfId="8830" xr:uid="{E6E3B5AD-BFD1-4B9A-964F-E909E6850C42}"/>
    <cellStyle name="SAPBEXchaText 8 2 3" xfId="1298" xr:uid="{E71773DC-986A-4F03-9588-D2E23DCD5B05}"/>
    <cellStyle name="SAPBEXchaText 8 2 3 2" xfId="3331" xr:uid="{054AAAA6-275B-4D54-B741-8D280BA0C268}"/>
    <cellStyle name="SAPBEXchaText 8 2 3 2 2" xfId="9887" xr:uid="{0A3D7EA1-2EDC-477E-B033-32D21A7338DA}"/>
    <cellStyle name="SAPBEXchaText 8 2 3 2 3" xfId="15501" xr:uid="{F4C617D0-0E41-4114-BE8A-D503D142D1B3}"/>
    <cellStyle name="SAPBEXchaText 8 2 3 2 4" xfId="20978" xr:uid="{BB31D931-246D-4B68-B148-E843B810F3BF}"/>
    <cellStyle name="SAPBEXchaText 8 2 3 3" xfId="5663" xr:uid="{BA611EBE-524F-498F-B2E9-B8129EC643D1}"/>
    <cellStyle name="SAPBEXchaText 8 2 3 3 2" xfId="12146" xr:uid="{37397A5B-577B-476E-937F-8BFA577FF46D}"/>
    <cellStyle name="SAPBEXchaText 8 2 3 3 3" xfId="17712" xr:uid="{D4C629B6-C0E1-4DDB-8260-F1A99DEBB51F}"/>
    <cellStyle name="SAPBEXchaText 8 2 3 3 4" xfId="23153" xr:uid="{D3944A5B-3682-4EB6-BBE0-0AEFE40F3367}"/>
    <cellStyle name="SAPBEXchaText 8 2 3 4" xfId="7918" xr:uid="{DCF65C70-F18E-4462-81D3-02C900A86E91}"/>
    <cellStyle name="SAPBEXchaText 8 2 3 5" xfId="13580" xr:uid="{C77E5261-BECA-4505-834F-3837E1A0DC2A}"/>
    <cellStyle name="SAPBEXchaText 8 2 3 6" xfId="7546" xr:uid="{F44271C3-A69E-4C59-9734-1230EE710CD4}"/>
    <cellStyle name="SAPBEXchaText 8 2 4" xfId="3329" xr:uid="{2776CE37-D539-41DB-928C-0DE28D7D164D}"/>
    <cellStyle name="SAPBEXchaText 8 2 4 2" xfId="9885" xr:uid="{565CD920-D593-4C77-9556-2A9674FF1BA0}"/>
    <cellStyle name="SAPBEXchaText 8 2 4 3" xfId="15499" xr:uid="{E85B4B95-697E-4E6E-AA73-965BD66885EE}"/>
    <cellStyle name="SAPBEXchaText 8 2 4 4" xfId="20976" xr:uid="{E5430EED-8A88-4087-9042-1AA0153E5466}"/>
    <cellStyle name="SAPBEXchaText 8 2 5" xfId="5661" xr:uid="{BF4C57CF-AA3C-4CB1-A5CD-38C10C8959AB}"/>
    <cellStyle name="SAPBEXchaText 8 2 5 2" xfId="12144" xr:uid="{103E9843-C986-4E96-9C8F-C932CA177E5A}"/>
    <cellStyle name="SAPBEXchaText 8 2 5 3" xfId="17710" xr:uid="{816C93B3-6601-4ED4-AE44-3352252C345D}"/>
    <cellStyle name="SAPBEXchaText 8 2 5 4" xfId="23151" xr:uid="{C374A485-4B78-4C0A-A749-EADA0134C8A2}"/>
    <cellStyle name="SAPBEXchaText 8 2 6" xfId="7916" xr:uid="{26986446-D91E-477C-B23E-0AD8724B7526}"/>
    <cellStyle name="SAPBEXchaText 8 2 7" xfId="13578" xr:uid="{06D0D560-BA9C-421D-9FBB-50CEF8C0D5EB}"/>
    <cellStyle name="SAPBEXchaText 8 2 8" xfId="7263" xr:uid="{4B81BE69-D5C7-474F-B580-B64DE98BDA0A}"/>
    <cellStyle name="SAPBEXchaText 8 3" xfId="1299" xr:uid="{1C28979A-DB07-42B2-837E-AFE6CD7A7542}"/>
    <cellStyle name="SAPBEXchaText 8 3 2" xfId="1300" xr:uid="{D7BBB1C3-93BA-4F3A-84F1-F648BA585211}"/>
    <cellStyle name="SAPBEXchaText 8 3 2 2" xfId="3333" xr:uid="{48FB7533-6C3B-449E-8E81-CC529EAC16F3}"/>
    <cellStyle name="SAPBEXchaText 8 3 2 2 2" xfId="9889" xr:uid="{10CEE47B-E9E1-4762-BA8B-CF610A4EF9B8}"/>
    <cellStyle name="SAPBEXchaText 8 3 2 2 3" xfId="15503" xr:uid="{00BF239A-FD3C-406A-8B74-95965226DE4C}"/>
    <cellStyle name="SAPBEXchaText 8 3 2 2 4" xfId="20980" xr:uid="{00DDB3C9-F6E4-4B66-8C70-9910AEAB7C03}"/>
    <cellStyle name="SAPBEXchaText 8 3 2 3" xfId="5665" xr:uid="{0C0FF747-ABC3-4252-B177-CCB7EF7C9B80}"/>
    <cellStyle name="SAPBEXchaText 8 3 2 3 2" xfId="12148" xr:uid="{8338945A-DC96-4764-BA58-4AB2F7E039CC}"/>
    <cellStyle name="SAPBEXchaText 8 3 2 3 3" xfId="17714" xr:uid="{14A0859B-66B6-4B39-884F-D2F3BB112400}"/>
    <cellStyle name="SAPBEXchaText 8 3 2 3 4" xfId="23155" xr:uid="{88A3BEED-F35D-4876-B114-A38ECBBB3CAC}"/>
    <cellStyle name="SAPBEXchaText 8 3 2 4" xfId="7920" xr:uid="{86D4529B-2455-4249-ACAB-50EFEF1C580F}"/>
    <cellStyle name="SAPBEXchaText 8 3 2 5" xfId="13582" xr:uid="{2E1B69CD-B873-45CE-8DC8-8ADA41590473}"/>
    <cellStyle name="SAPBEXchaText 8 3 2 6" xfId="9510" xr:uid="{C14A0D00-414B-4F05-BB4E-1FD1110092DD}"/>
    <cellStyle name="SAPBEXchaText 8 3 3" xfId="1301" xr:uid="{7A7AF979-FCCF-4062-B08F-5F0A032CD48F}"/>
    <cellStyle name="SAPBEXchaText 8 3 3 2" xfId="3334" xr:uid="{F34D9B57-6D1D-4909-9634-6B1EA2541122}"/>
    <cellStyle name="SAPBEXchaText 8 3 3 2 2" xfId="9890" xr:uid="{96038D28-C253-4233-9A3D-1AC4756C5659}"/>
    <cellStyle name="SAPBEXchaText 8 3 3 2 3" xfId="15504" xr:uid="{1DB1DD00-6EC7-4AE8-B547-8325D7A157F3}"/>
    <cellStyle name="SAPBEXchaText 8 3 3 2 4" xfId="20981" xr:uid="{B3D91C4E-4025-43AD-8873-69D8A92F143D}"/>
    <cellStyle name="SAPBEXchaText 8 3 3 3" xfId="5666" xr:uid="{B3A2244D-A988-430F-B07A-C069389162E8}"/>
    <cellStyle name="SAPBEXchaText 8 3 3 3 2" xfId="12149" xr:uid="{3FBF0C4D-3077-412B-84E8-A8CB6AE6DF2C}"/>
    <cellStyle name="SAPBEXchaText 8 3 3 3 3" xfId="17715" xr:uid="{1AB0CE9A-DBA9-4823-8AF4-A16D5A2A5CBE}"/>
    <cellStyle name="SAPBEXchaText 8 3 3 3 4" xfId="23156" xr:uid="{0DCA2256-B005-44CD-BE97-4D1ED28CCD7B}"/>
    <cellStyle name="SAPBEXchaText 8 3 3 4" xfId="7921" xr:uid="{8D20BB6A-AF61-47C1-A3BB-B29E46F9FCE1}"/>
    <cellStyle name="SAPBEXchaText 8 3 3 5" xfId="13583" xr:uid="{D34EB92B-57F5-4401-AF9A-D3E1AE757E40}"/>
    <cellStyle name="SAPBEXchaText 8 3 3 6" xfId="7450" xr:uid="{44A200C8-E837-4579-9D8D-E0E38D923A0C}"/>
    <cellStyle name="SAPBEXchaText 8 3 4" xfId="3332" xr:uid="{6DFD84F5-FBF5-4078-A248-507ADB8A99AF}"/>
    <cellStyle name="SAPBEXchaText 8 3 4 2" xfId="9888" xr:uid="{C950CFAB-3C8B-4EAF-8178-6A9D60539B19}"/>
    <cellStyle name="SAPBEXchaText 8 3 4 3" xfId="15502" xr:uid="{973FB0BE-91A1-4F2C-8E72-EA6F740E139A}"/>
    <cellStyle name="SAPBEXchaText 8 3 4 4" xfId="20979" xr:uid="{8B4996D1-9F1B-4BE2-98BB-3A8AD91AAC39}"/>
    <cellStyle name="SAPBEXchaText 8 3 5" xfId="5664" xr:uid="{9ED983F1-984E-4C37-B11F-A715FCDC7951}"/>
    <cellStyle name="SAPBEXchaText 8 3 5 2" xfId="12147" xr:uid="{0B567B44-6A48-4853-A923-A4CA9BD2DD9E}"/>
    <cellStyle name="SAPBEXchaText 8 3 5 3" xfId="17713" xr:uid="{DF8D656F-AF13-439B-90EE-63C129730126}"/>
    <cellStyle name="SAPBEXchaText 8 3 5 4" xfId="23154" xr:uid="{1C84590C-CF41-450F-96A7-4BB370E7A7D3}"/>
    <cellStyle name="SAPBEXchaText 8 3 6" xfId="7919" xr:uid="{9780AF75-D693-4D3F-A258-51DF69FAAA1A}"/>
    <cellStyle name="SAPBEXchaText 8 3 7" xfId="13581" xr:uid="{78A6F6AB-DCEC-4245-AC9B-8F1EC0F98D24}"/>
    <cellStyle name="SAPBEXchaText 8 3 8" xfId="7264" xr:uid="{8BDC4212-1B9D-4A03-A16E-75A1901DF494}"/>
    <cellStyle name="SAPBEXchaText 8 4" xfId="1302" xr:uid="{9A9FAB12-030A-4C57-986B-5DAF94BB0183}"/>
    <cellStyle name="SAPBEXchaText 8 4 2" xfId="1303" xr:uid="{284D9A35-5159-44C9-AB9E-836D7066819B}"/>
    <cellStyle name="SAPBEXchaText 8 4 2 2" xfId="3336" xr:uid="{B898EBDA-FAA2-4BFB-800E-91394D08C711}"/>
    <cellStyle name="SAPBEXchaText 8 4 2 2 2" xfId="9892" xr:uid="{8493017C-3C08-4BBD-BB20-FBCE4ACD6EC2}"/>
    <cellStyle name="SAPBEXchaText 8 4 2 2 3" xfId="15506" xr:uid="{C081AFB3-3667-493F-8CF0-808B3AA733F3}"/>
    <cellStyle name="SAPBEXchaText 8 4 2 2 4" xfId="20983" xr:uid="{15709714-EA86-44F0-8692-95E613077DA7}"/>
    <cellStyle name="SAPBEXchaText 8 4 2 3" xfId="5668" xr:uid="{3C2199C8-DA98-4756-83BD-A0D66B59086F}"/>
    <cellStyle name="SAPBEXchaText 8 4 2 3 2" xfId="12151" xr:uid="{279D770B-ADB8-4CC1-94A0-E40434F35E52}"/>
    <cellStyle name="SAPBEXchaText 8 4 2 3 3" xfId="17717" xr:uid="{D2E5CEBD-EE87-4AEC-AA49-E1AED8BF50C2}"/>
    <cellStyle name="SAPBEXchaText 8 4 2 3 4" xfId="23158" xr:uid="{81C605DD-312D-48CC-AE1E-751C88122468}"/>
    <cellStyle name="SAPBEXchaText 8 4 2 4" xfId="7923" xr:uid="{285C651C-B7C4-4697-9D51-2150676E4C95}"/>
    <cellStyle name="SAPBEXchaText 8 4 2 5" xfId="13585" xr:uid="{A3D83460-15ED-40AC-98BE-EF34238F74FA}"/>
    <cellStyle name="SAPBEXchaText 8 4 2 6" xfId="11899" xr:uid="{78544E40-7010-4ED6-A107-259C2297ABD2}"/>
    <cellStyle name="SAPBEXchaText 8 4 3" xfId="1304" xr:uid="{CBEDBE0B-635B-4319-A345-D7EEACA42260}"/>
    <cellStyle name="SAPBEXchaText 8 4 3 2" xfId="3337" xr:uid="{5676B719-C4B4-4F00-86F0-1DE0AEBCA9BE}"/>
    <cellStyle name="SAPBEXchaText 8 4 3 2 2" xfId="9893" xr:uid="{B6D64EE7-FC7E-46D0-BD75-7B4E8A4C543D}"/>
    <cellStyle name="SAPBEXchaText 8 4 3 2 3" xfId="15507" xr:uid="{DDBEA145-F2BC-4D8D-8300-427B6BF11B04}"/>
    <cellStyle name="SAPBEXchaText 8 4 3 2 4" xfId="20984" xr:uid="{9AB4D825-2240-481E-85CB-58FCE96C9C36}"/>
    <cellStyle name="SAPBEXchaText 8 4 3 3" xfId="5669" xr:uid="{55C3A98D-837D-4948-B7D7-7FC5F1EF2BE0}"/>
    <cellStyle name="SAPBEXchaText 8 4 3 3 2" xfId="12152" xr:uid="{F650297C-D702-4A36-95BD-C51339F4F102}"/>
    <cellStyle name="SAPBEXchaText 8 4 3 3 3" xfId="17718" xr:uid="{A1E762A5-D1DA-4946-B676-9CCE2C914678}"/>
    <cellStyle name="SAPBEXchaText 8 4 3 3 4" xfId="23159" xr:uid="{9B9E16EA-DBCD-4738-8092-82507BB83933}"/>
    <cellStyle name="SAPBEXchaText 8 4 3 4" xfId="7924" xr:uid="{590386D2-6A15-49DA-BB1B-C60E8554F9B4}"/>
    <cellStyle name="SAPBEXchaText 8 4 3 5" xfId="13586" xr:uid="{B6829462-57BF-4891-9AB2-6F67DD9D58A8}"/>
    <cellStyle name="SAPBEXchaText 8 4 3 6" xfId="9652" xr:uid="{E5028ABA-989B-4EF3-8A48-EDDC9FFEB596}"/>
    <cellStyle name="SAPBEXchaText 8 4 4" xfId="3335" xr:uid="{3F66F662-990F-4363-96BD-17A088A1231E}"/>
    <cellStyle name="SAPBEXchaText 8 4 4 2" xfId="9891" xr:uid="{D854E50A-5001-464F-940C-3F5F9057A5A3}"/>
    <cellStyle name="SAPBEXchaText 8 4 4 3" xfId="15505" xr:uid="{679F7F53-9B29-48D2-BDAA-A58E7DAE4442}"/>
    <cellStyle name="SAPBEXchaText 8 4 4 4" xfId="20982" xr:uid="{FE4CA345-8BEE-49C7-AD6F-A8369BCC48E1}"/>
    <cellStyle name="SAPBEXchaText 8 4 5" xfId="5667" xr:uid="{D1E79F6D-06A8-4235-9D6C-E4E8503555E5}"/>
    <cellStyle name="SAPBEXchaText 8 4 5 2" xfId="12150" xr:uid="{260B9B7A-4F75-4D6A-B80F-6177F072ADAE}"/>
    <cellStyle name="SAPBEXchaText 8 4 5 3" xfId="17716" xr:uid="{6B6F76FE-2D4B-4930-8893-8EBD81AFC925}"/>
    <cellStyle name="SAPBEXchaText 8 4 5 4" xfId="23157" xr:uid="{6D18FAB1-F35C-4BB3-86F4-015ABF03C6F8}"/>
    <cellStyle name="SAPBEXchaText 8 4 6" xfId="7922" xr:uid="{5A07436C-16B7-4597-A5E3-0580F3E4DDF4}"/>
    <cellStyle name="SAPBEXchaText 8 4 7" xfId="13584" xr:uid="{492EFA9E-FBAE-4D0A-A9B6-5D11F4558958}"/>
    <cellStyle name="SAPBEXchaText 8 4 8" xfId="9705" xr:uid="{ED9933CF-0456-4A5B-91E0-8C9C66AC8730}"/>
    <cellStyle name="SAPBEXchaText 8 5" xfId="1305" xr:uid="{7F433534-46EE-4FB6-9921-C05DB7E2A72F}"/>
    <cellStyle name="SAPBEXchaText 8 5 2" xfId="3338" xr:uid="{1A2BCAF2-FC6C-409E-8A4E-3B6690A5D525}"/>
    <cellStyle name="SAPBEXchaText 8 5 2 2" xfId="9894" xr:uid="{ED419A1D-FE51-4A1B-B86A-EB966A7F2F76}"/>
    <cellStyle name="SAPBEXchaText 8 5 2 3" xfId="15508" xr:uid="{AAA5E595-A6EB-4C39-8DA7-8235D32569D7}"/>
    <cellStyle name="SAPBEXchaText 8 5 2 4" xfId="20985" xr:uid="{1FF5E283-0901-43E4-B57A-EB3183129CD1}"/>
    <cellStyle name="SAPBEXchaText 8 5 3" xfId="5670" xr:uid="{8AD19D40-2A3B-446D-A5E7-1A311B648482}"/>
    <cellStyle name="SAPBEXchaText 8 5 3 2" xfId="12153" xr:uid="{ACAB2E11-44DF-40EC-AC7B-BEFF058C998F}"/>
    <cellStyle name="SAPBEXchaText 8 5 3 3" xfId="17719" xr:uid="{C5BB7F92-28C9-47C4-8F24-6CB86EFF16C6}"/>
    <cellStyle name="SAPBEXchaText 8 5 3 4" xfId="23160" xr:uid="{C335C037-9B01-4BAE-98FE-AEB69CABD379}"/>
    <cellStyle name="SAPBEXchaText 8 5 4" xfId="7925" xr:uid="{C023FA10-8FC1-408F-A49A-50E8E68BBF6C}"/>
    <cellStyle name="SAPBEXchaText 8 5 5" xfId="13587" xr:uid="{94B8B14A-5236-4A35-BD95-4B5A2656CA75}"/>
    <cellStyle name="SAPBEXchaText 8 5 6" xfId="11858" xr:uid="{FE7469C6-9D7A-4239-9493-FBC3F825FE89}"/>
    <cellStyle name="SAPBEXchaText 8 6" xfId="1306" xr:uid="{6EE2ED8C-C568-4E7D-BDC2-CE4C699F71EC}"/>
    <cellStyle name="SAPBEXchaText 8 6 2" xfId="3339" xr:uid="{96874CF2-165A-429F-9C15-015BDE663942}"/>
    <cellStyle name="SAPBEXchaText 8 6 2 2" xfId="9895" xr:uid="{057CF277-AD65-41F3-9895-8CB0C480E319}"/>
    <cellStyle name="SAPBEXchaText 8 6 2 3" xfId="15509" xr:uid="{89F4BDAE-4F8E-475E-AE40-D5FC67A9827E}"/>
    <cellStyle name="SAPBEXchaText 8 6 2 4" xfId="20986" xr:uid="{2111FFA5-AA7E-4675-87C5-18D95EBBF54C}"/>
    <cellStyle name="SAPBEXchaText 8 6 3" xfId="5671" xr:uid="{B2C99DB3-E375-4F7C-899F-2FB82C92F516}"/>
    <cellStyle name="SAPBEXchaText 8 6 3 2" xfId="12154" xr:uid="{422F09A9-0BA5-4C79-B3F9-6638122072C6}"/>
    <cellStyle name="SAPBEXchaText 8 6 3 3" xfId="17720" xr:uid="{7E0A1385-BAEA-4856-A3FF-8CFDBF2A21F2}"/>
    <cellStyle name="SAPBEXchaText 8 6 3 4" xfId="23161" xr:uid="{07B40844-CB74-4EBA-BA0B-7AD42410108E}"/>
    <cellStyle name="SAPBEXchaText 8 6 4" xfId="7926" xr:uid="{B0A79EA4-D70C-4FD7-8FD5-DDA9835BA4C7}"/>
    <cellStyle name="SAPBEXchaText 8 6 5" xfId="13588" xr:uid="{0BC9C572-E399-4D4F-83B4-97992EEDFB38}"/>
    <cellStyle name="SAPBEXchaText 8 6 6" xfId="7451" xr:uid="{2816FC9F-8D7E-4B0C-BA76-4608757E5B77}"/>
    <cellStyle name="SAPBEXchaText 8 7" xfId="3328" xr:uid="{3E063BD1-98D8-473D-9F92-67F5D43D2E81}"/>
    <cellStyle name="SAPBEXchaText 8 7 2" xfId="9884" xr:uid="{486FA981-54D3-45D5-A36B-2CA5C737C6A5}"/>
    <cellStyle name="SAPBEXchaText 8 7 3" xfId="15498" xr:uid="{7D18488F-313D-4007-B76F-04232F1A8C3F}"/>
    <cellStyle name="SAPBEXchaText 8 7 4" xfId="20975" xr:uid="{4CD77768-4417-4C3F-9B21-9E74CE8023F7}"/>
    <cellStyle name="SAPBEXchaText 8 8" xfId="5660" xr:uid="{7A151438-46F1-471D-8045-12DCC05153E9}"/>
    <cellStyle name="SAPBEXchaText 8 8 2" xfId="12143" xr:uid="{A03A1CC7-E2AB-49FC-A864-60D66BD0FFD9}"/>
    <cellStyle name="SAPBEXchaText 8 8 3" xfId="17709" xr:uid="{52C47997-730E-4DC8-9ED1-599AE28B370E}"/>
    <cellStyle name="SAPBEXchaText 8 8 4" xfId="23150" xr:uid="{6BF7B43C-63B6-436A-BA2B-E2E8FB8A6CF2}"/>
    <cellStyle name="SAPBEXchaText 8 9" xfId="7915" xr:uid="{C979275F-9371-44DA-B6E7-1A64E0A06C59}"/>
    <cellStyle name="SAPBEXchaText 9" xfId="1307" xr:uid="{EE9A09DA-85FD-4D8E-B2FA-ABECEE5CE3FF}"/>
    <cellStyle name="SAPBEXchaText 9 10" xfId="13589" xr:uid="{1981B7E0-D261-4E87-950D-C99D7092116A}"/>
    <cellStyle name="SAPBEXchaText 9 11" xfId="7452" xr:uid="{E0505D19-FB0A-4B7B-A0DC-62F00FD17110}"/>
    <cellStyle name="SAPBEXchaText 9 2" xfId="1308" xr:uid="{5E4AFD01-8ECB-4905-8EAA-717F20BE7E52}"/>
    <cellStyle name="SAPBEXchaText 9 2 2" xfId="1309" xr:uid="{E5895797-33B6-4D35-88E0-AD86FA9AA539}"/>
    <cellStyle name="SAPBEXchaText 9 2 2 2" xfId="3342" xr:uid="{EA2ADBC5-069C-4CC4-AF67-385CCC408BBF}"/>
    <cellStyle name="SAPBEXchaText 9 2 2 2 2" xfId="9898" xr:uid="{6A7CEB7C-7950-4B9E-9203-0BC3D5095D22}"/>
    <cellStyle name="SAPBEXchaText 9 2 2 2 3" xfId="15512" xr:uid="{22B82D36-4B9C-43F2-8508-4BDFC56805C7}"/>
    <cellStyle name="SAPBEXchaText 9 2 2 2 4" xfId="20989" xr:uid="{BC6DD5FF-7A7A-4C6D-8193-B0E7860C95AE}"/>
    <cellStyle name="SAPBEXchaText 9 2 2 3" xfId="5674" xr:uid="{24562B7A-46CB-49C5-B398-A0DF295CAF51}"/>
    <cellStyle name="SAPBEXchaText 9 2 2 3 2" xfId="12157" xr:uid="{0FC2D85D-6ACB-4126-BD91-B886E9E48627}"/>
    <cellStyle name="SAPBEXchaText 9 2 2 3 3" xfId="17723" xr:uid="{C40B4E75-1D7D-4202-B969-DC181FEA7EC7}"/>
    <cellStyle name="SAPBEXchaText 9 2 2 3 4" xfId="23164" xr:uid="{78C7BCC9-0795-4E5D-8C56-3E776E0FEFD8}"/>
    <cellStyle name="SAPBEXchaText 9 2 2 4" xfId="7929" xr:uid="{2F789CAC-BBD9-4DEE-A3FB-0F4B9D3CCC04}"/>
    <cellStyle name="SAPBEXchaText 9 2 2 5" xfId="13591" xr:uid="{76677C99-0EBF-49EF-B1D1-26C91A378B27}"/>
    <cellStyle name="SAPBEXchaText 9 2 2 6" xfId="7454" xr:uid="{36A12F2A-8C92-4347-827B-F50F54102716}"/>
    <cellStyle name="SAPBEXchaText 9 2 3" xfId="1310" xr:uid="{FFD2E82E-BBC8-44A6-ABA5-D032EBE0254B}"/>
    <cellStyle name="SAPBEXchaText 9 2 3 2" xfId="3343" xr:uid="{5B6DB7DC-6EF0-4DC1-93A6-B7094202D8C9}"/>
    <cellStyle name="SAPBEXchaText 9 2 3 2 2" xfId="9899" xr:uid="{8D96CDD7-058E-4887-81C6-03032F1BD611}"/>
    <cellStyle name="SAPBEXchaText 9 2 3 2 3" xfId="15513" xr:uid="{12EDB9CB-3A9C-4210-89B2-D54D040DD8C3}"/>
    <cellStyle name="SAPBEXchaText 9 2 3 2 4" xfId="20990" xr:uid="{C8A5030B-E6B0-4794-9F9A-CC1BEBE0BA32}"/>
    <cellStyle name="SAPBEXchaText 9 2 3 3" xfId="5675" xr:uid="{DF246E49-6247-4E5D-BED7-19C02D8F044A}"/>
    <cellStyle name="SAPBEXchaText 9 2 3 3 2" xfId="12158" xr:uid="{95DCC645-1E67-4BC8-9C6B-6DD2A088E115}"/>
    <cellStyle name="SAPBEXchaText 9 2 3 3 3" xfId="17724" xr:uid="{85B42CC0-D49F-40FC-A667-876F165F774A}"/>
    <cellStyle name="SAPBEXchaText 9 2 3 3 4" xfId="23165" xr:uid="{960291B9-BAE3-4C74-A76A-19A9EB11C0E4}"/>
    <cellStyle name="SAPBEXchaText 9 2 3 4" xfId="7930" xr:uid="{C743B9C2-AC31-4F87-A70E-641BFAC985D8}"/>
    <cellStyle name="SAPBEXchaText 9 2 3 5" xfId="13592" xr:uid="{CD7F401D-600E-4286-AA71-06C9DF8E6C43}"/>
    <cellStyle name="SAPBEXchaText 9 2 3 6" xfId="7445" xr:uid="{ED06E46C-D59F-4437-B45D-633DB969A894}"/>
    <cellStyle name="SAPBEXchaText 9 2 4" xfId="3341" xr:uid="{AB7CC330-4761-479D-AF98-C953BA4CBFD7}"/>
    <cellStyle name="SAPBEXchaText 9 2 4 2" xfId="9897" xr:uid="{BF59B8EB-A054-4D41-9A1C-B0EB72A1A5BC}"/>
    <cellStyle name="SAPBEXchaText 9 2 4 3" xfId="15511" xr:uid="{4B6E51A4-A138-4DCC-9D38-177B9D38B46B}"/>
    <cellStyle name="SAPBEXchaText 9 2 4 4" xfId="20988" xr:uid="{5DE04E48-4623-4561-B9E7-F4A4946AA9C3}"/>
    <cellStyle name="SAPBEXchaText 9 2 5" xfId="5673" xr:uid="{7FD9BC8A-14CB-487A-9A67-278C9DAB65A0}"/>
    <cellStyle name="SAPBEXchaText 9 2 5 2" xfId="12156" xr:uid="{84D70C76-CC86-45FA-A556-95EA67A49CD7}"/>
    <cellStyle name="SAPBEXchaText 9 2 5 3" xfId="17722" xr:uid="{F57FCE6F-613B-4F21-A159-907AE759F67D}"/>
    <cellStyle name="SAPBEXchaText 9 2 5 4" xfId="23163" xr:uid="{ACC10548-826E-4717-ADE2-4591F1BD9100}"/>
    <cellStyle name="SAPBEXchaText 9 2 6" xfId="7928" xr:uid="{EDCB51BC-FC5B-45AB-BF7E-D500850FE135}"/>
    <cellStyle name="SAPBEXchaText 9 2 7" xfId="13590" xr:uid="{CCF35796-28D7-4070-A5A5-AA80BBFF31E2}"/>
    <cellStyle name="SAPBEXchaText 9 2 8" xfId="7453" xr:uid="{6AB54373-EE03-4EC3-8D63-27AEA9DE6729}"/>
    <cellStyle name="SAPBEXchaText 9 3" xfId="1311" xr:uid="{328190CE-926F-48E5-984E-0F608F559D33}"/>
    <cellStyle name="SAPBEXchaText 9 3 2" xfId="1312" xr:uid="{8E33D46B-3A9B-40F0-A9E2-7C9BA88EA45F}"/>
    <cellStyle name="SAPBEXchaText 9 3 2 2" xfId="3345" xr:uid="{CAA2EDC5-77C6-42B1-8188-6F595BAED216}"/>
    <cellStyle name="SAPBEXchaText 9 3 2 2 2" xfId="9901" xr:uid="{BDA3DDEE-E7BB-4AF9-856C-5DEBD4188B88}"/>
    <cellStyle name="SAPBEXchaText 9 3 2 2 3" xfId="15515" xr:uid="{998A3510-8566-4AF3-9EF7-623062692197}"/>
    <cellStyle name="SAPBEXchaText 9 3 2 2 4" xfId="20992" xr:uid="{5CAB2402-5493-410C-8AD9-D458284090C8}"/>
    <cellStyle name="SAPBEXchaText 9 3 2 3" xfId="5677" xr:uid="{0C2C2593-C69C-45AD-A0D1-6C366AA45971}"/>
    <cellStyle name="SAPBEXchaText 9 3 2 3 2" xfId="12160" xr:uid="{D1E06A1F-990A-495E-A1ED-C2CFCBAF6D04}"/>
    <cellStyle name="SAPBEXchaText 9 3 2 3 3" xfId="17726" xr:uid="{25B10E36-9C70-464E-B84E-F60D63F925D4}"/>
    <cellStyle name="SAPBEXchaText 9 3 2 3 4" xfId="23167" xr:uid="{6FA26AC4-DCFF-499B-8939-F2BC6E2E8DD0}"/>
    <cellStyle name="SAPBEXchaText 9 3 2 4" xfId="7932" xr:uid="{3C5F5950-5B4A-4EF7-BFE8-F30F3F0998FF}"/>
    <cellStyle name="SAPBEXchaText 9 3 2 5" xfId="13594" xr:uid="{5033CBD0-D713-4659-8AE8-D94758D88E6B}"/>
    <cellStyle name="SAPBEXchaText 9 3 2 6" xfId="9706" xr:uid="{9AA9CFB0-0BD7-45E6-8036-F40BEE64F4F2}"/>
    <cellStyle name="SAPBEXchaText 9 3 3" xfId="1313" xr:uid="{327AD627-9615-4F5A-AA86-53AE54B07074}"/>
    <cellStyle name="SAPBEXchaText 9 3 3 2" xfId="3346" xr:uid="{F5E56093-4E2D-4F0D-8E8B-AC32D977DF2E}"/>
    <cellStyle name="SAPBEXchaText 9 3 3 2 2" xfId="9902" xr:uid="{283D4AEC-8A1C-403F-86DD-01F71EDEBAEA}"/>
    <cellStyle name="SAPBEXchaText 9 3 3 2 3" xfId="15516" xr:uid="{A40CA966-4FF5-4C39-9722-4A81668C9E19}"/>
    <cellStyle name="SAPBEXchaText 9 3 3 2 4" xfId="20993" xr:uid="{0E14D9B8-7C46-4294-9928-164955629653}"/>
    <cellStyle name="SAPBEXchaText 9 3 3 3" xfId="5678" xr:uid="{2385F58E-5164-4938-867D-91CEFE9B6208}"/>
    <cellStyle name="SAPBEXchaText 9 3 3 3 2" xfId="12161" xr:uid="{E4FE4BF1-8BB0-401B-AC01-83E0ADFA48B2}"/>
    <cellStyle name="SAPBEXchaText 9 3 3 3 3" xfId="17727" xr:uid="{A3945F47-7C79-4F40-89BE-53726E2B9596}"/>
    <cellStyle name="SAPBEXchaText 9 3 3 3 4" xfId="23168" xr:uid="{338E50A1-79A9-4ADC-92FB-0ED9EA460563}"/>
    <cellStyle name="SAPBEXchaText 9 3 3 4" xfId="7933" xr:uid="{FCA721DC-8836-4E7B-846E-4E3C436DB356}"/>
    <cellStyle name="SAPBEXchaText 9 3 3 5" xfId="13595" xr:uid="{F331ED8A-2B66-4BF0-9891-E3BEACF57D7C}"/>
    <cellStyle name="SAPBEXchaText 9 3 3 6" xfId="7446" xr:uid="{96E08046-CA07-4C1D-8587-F23A28DFFAEB}"/>
    <cellStyle name="SAPBEXchaText 9 3 4" xfId="3344" xr:uid="{5F2E66E7-0CF6-4E71-BBE1-E2C7131DE7E9}"/>
    <cellStyle name="SAPBEXchaText 9 3 4 2" xfId="9900" xr:uid="{CE804077-5324-4C80-A8BC-2CA4B3C82609}"/>
    <cellStyle name="SAPBEXchaText 9 3 4 3" xfId="15514" xr:uid="{CD3BFAF4-497B-43F4-BB1F-A169F8DBB07B}"/>
    <cellStyle name="SAPBEXchaText 9 3 4 4" xfId="20991" xr:uid="{EEEB70A1-E6F2-4390-83C8-995DC1A299D1}"/>
    <cellStyle name="SAPBEXchaText 9 3 5" xfId="5676" xr:uid="{07A5E240-7063-4069-96D8-EE403E4FE3D8}"/>
    <cellStyle name="SAPBEXchaText 9 3 5 2" xfId="12159" xr:uid="{615FE60C-8166-4091-85FA-80D5EE597668}"/>
    <cellStyle name="SAPBEXchaText 9 3 5 3" xfId="17725" xr:uid="{40F2E7EE-865B-4489-BF79-FBC4065A9A38}"/>
    <cellStyle name="SAPBEXchaText 9 3 5 4" xfId="23166" xr:uid="{4054BFCE-B4F0-49D9-83C9-63BD703CC1A8}"/>
    <cellStyle name="SAPBEXchaText 9 3 6" xfId="7931" xr:uid="{95AB65B2-F23C-455D-AEBA-4CE2B1AEF0FA}"/>
    <cellStyle name="SAPBEXchaText 9 3 7" xfId="13593" xr:uid="{082533BE-5A1C-4D4E-870F-591464CB6903}"/>
    <cellStyle name="SAPBEXchaText 9 3 8" xfId="17464" xr:uid="{E82ED2AE-F386-4D8D-B504-DEA36146EB35}"/>
    <cellStyle name="SAPBEXchaText 9 4" xfId="1314" xr:uid="{1EEDC468-B446-4F1A-AB03-8138424A1849}"/>
    <cellStyle name="SAPBEXchaText 9 4 2" xfId="1315" xr:uid="{B9BB2ABF-8C63-44DF-9771-1CCE0FD964FE}"/>
    <cellStyle name="SAPBEXchaText 9 4 2 2" xfId="3348" xr:uid="{98451DC3-857F-416C-9002-F118353EBE7D}"/>
    <cellStyle name="SAPBEXchaText 9 4 2 2 2" xfId="9904" xr:uid="{69D38B57-7A92-4966-AEA5-177B2433D060}"/>
    <cellStyle name="SAPBEXchaText 9 4 2 2 3" xfId="15518" xr:uid="{417E487A-A126-40DD-82B0-5BF594091835}"/>
    <cellStyle name="SAPBEXchaText 9 4 2 2 4" xfId="20995" xr:uid="{5A56B575-CAE2-48B6-8ED2-8341C5C9028D}"/>
    <cellStyle name="SAPBEXchaText 9 4 2 3" xfId="5680" xr:uid="{03013625-B70A-49BC-AD30-4CC1762DE829}"/>
    <cellStyle name="SAPBEXchaText 9 4 2 3 2" xfId="12163" xr:uid="{91CD525B-165E-4B05-B6D4-34B580FCDDDA}"/>
    <cellStyle name="SAPBEXchaText 9 4 2 3 3" xfId="17729" xr:uid="{ED0C6B93-7BE4-4766-9055-7742E1F65421}"/>
    <cellStyle name="SAPBEXchaText 9 4 2 3 4" xfId="23170" xr:uid="{4BAF3562-189B-4EB2-8243-BFC0B1FCEB6A}"/>
    <cellStyle name="SAPBEXchaText 9 4 2 4" xfId="7935" xr:uid="{193CDC0B-10E8-42CB-94DD-4D8E54286E4A}"/>
    <cellStyle name="SAPBEXchaText 9 4 2 5" xfId="13597" xr:uid="{027544DD-AB42-4462-891C-FD4D8CFE9F66}"/>
    <cellStyle name="SAPBEXchaText 9 4 2 6" xfId="19117" xr:uid="{87D50260-E665-49B5-B933-64D567A6C721}"/>
    <cellStyle name="SAPBEXchaText 9 4 3" xfId="1316" xr:uid="{62ED3C63-ACD4-439A-A9F5-A35B1720B272}"/>
    <cellStyle name="SAPBEXchaText 9 4 3 2" xfId="3349" xr:uid="{B7E9573C-0D26-49ED-995A-8F9EA8AB6663}"/>
    <cellStyle name="SAPBEXchaText 9 4 3 2 2" xfId="9905" xr:uid="{33EA037E-3E85-4339-9395-DEF7551CDBE8}"/>
    <cellStyle name="SAPBEXchaText 9 4 3 2 3" xfId="15519" xr:uid="{B544EE8F-0086-4881-836A-84BDD68E73B3}"/>
    <cellStyle name="SAPBEXchaText 9 4 3 2 4" xfId="20996" xr:uid="{F95C8A54-B1D3-4E35-9587-CE8F7818008D}"/>
    <cellStyle name="SAPBEXchaText 9 4 3 3" xfId="5681" xr:uid="{A7E3CECA-FA2D-437A-BD2C-731DC3BFF857}"/>
    <cellStyle name="SAPBEXchaText 9 4 3 3 2" xfId="12164" xr:uid="{8473ADF0-E445-4BDD-86CC-981D38284F13}"/>
    <cellStyle name="SAPBEXchaText 9 4 3 3 3" xfId="17730" xr:uid="{1B5F3569-6378-41A1-A87F-C006C6B64CC3}"/>
    <cellStyle name="SAPBEXchaText 9 4 3 3 4" xfId="23171" xr:uid="{FF08B59E-D6B4-431C-BE52-A7B47CBA4E9A}"/>
    <cellStyle name="SAPBEXchaText 9 4 3 4" xfId="7936" xr:uid="{8136991F-A054-4C1A-9B70-BF13E102A26E}"/>
    <cellStyle name="SAPBEXchaText 9 4 3 5" xfId="13598" xr:uid="{5D5BDDDD-0DDE-4FE0-9D33-90ADC72B1592}"/>
    <cellStyle name="SAPBEXchaText 9 4 3 6" xfId="19118" xr:uid="{BCF89CC3-9B05-4BA9-9291-91D6EAB2354B}"/>
    <cellStyle name="SAPBEXchaText 9 4 4" xfId="3347" xr:uid="{02EAD819-F91B-4E96-B694-D50B2859C5D9}"/>
    <cellStyle name="SAPBEXchaText 9 4 4 2" xfId="9903" xr:uid="{BF9447EE-877F-4FD3-9D1A-FD54876D7196}"/>
    <cellStyle name="SAPBEXchaText 9 4 4 3" xfId="15517" xr:uid="{409F0CB9-1DA9-41CC-889F-762B8B338E1C}"/>
    <cellStyle name="SAPBEXchaText 9 4 4 4" xfId="20994" xr:uid="{E4895CC0-BB14-4934-A87C-F14D233684B6}"/>
    <cellStyle name="SAPBEXchaText 9 4 5" xfId="5679" xr:uid="{96ECAB3D-D8D1-4D1B-81EE-570B8A1B1EE2}"/>
    <cellStyle name="SAPBEXchaText 9 4 5 2" xfId="12162" xr:uid="{F8914431-CC59-414D-B99B-29A9949FF37E}"/>
    <cellStyle name="SAPBEXchaText 9 4 5 3" xfId="17728" xr:uid="{F73E00A0-4F47-413F-862A-1F0A9A12808F}"/>
    <cellStyle name="SAPBEXchaText 9 4 5 4" xfId="23169" xr:uid="{072739EC-C4E3-40B6-AAE1-B14728788C45}"/>
    <cellStyle name="SAPBEXchaText 9 4 6" xfId="7934" xr:uid="{4CB57D8E-E885-4BDE-B4ED-F218FE162EB4}"/>
    <cellStyle name="SAPBEXchaText 9 4 7" xfId="13596" xr:uid="{9DFFE498-6B37-4BFD-8DAD-FF8B5D541386}"/>
    <cellStyle name="SAPBEXchaText 9 4 8" xfId="17465" xr:uid="{D89C2E78-847F-44ED-B235-61F9A0C3B73B}"/>
    <cellStyle name="SAPBEXchaText 9 5" xfId="1317" xr:uid="{B3606DE6-9CEE-45FD-937C-18721C617122}"/>
    <cellStyle name="SAPBEXchaText 9 5 2" xfId="3350" xr:uid="{D4AFB524-72DE-40C4-9AA1-5961BC615412}"/>
    <cellStyle name="SAPBEXchaText 9 5 2 2" xfId="9906" xr:uid="{E23760F0-3471-4D86-9F89-2AB35221B6A2}"/>
    <cellStyle name="SAPBEXchaText 9 5 2 3" xfId="15520" xr:uid="{057B52A0-1A7A-49BB-8472-697119F1A922}"/>
    <cellStyle name="SAPBEXchaText 9 5 2 4" xfId="20997" xr:uid="{4C547C01-3105-4C27-90D4-CBFA0A1D6713}"/>
    <cellStyle name="SAPBEXchaText 9 5 3" xfId="5682" xr:uid="{22D52D9A-7F94-49E1-97B5-D4863FB26C02}"/>
    <cellStyle name="SAPBEXchaText 9 5 3 2" xfId="12165" xr:uid="{E13A5365-E6F6-496A-8955-6564971FA77C}"/>
    <cellStyle name="SAPBEXchaText 9 5 3 3" xfId="17731" xr:uid="{0A3F6549-908D-4D67-951E-060D046F2E77}"/>
    <cellStyle name="SAPBEXchaText 9 5 3 4" xfId="23172" xr:uid="{C14B190B-2A8A-4B93-9D0D-8A0A701616D2}"/>
    <cellStyle name="SAPBEXchaText 9 5 4" xfId="7937" xr:uid="{E3DE8C6B-5129-4627-B319-27F1E212C99C}"/>
    <cellStyle name="SAPBEXchaText 9 5 5" xfId="13599" xr:uid="{E184A182-97DD-4795-8DE9-80E46D2A8C8C}"/>
    <cellStyle name="SAPBEXchaText 9 5 6" xfId="19119" xr:uid="{6C4929A5-6CA1-492C-8BC2-7D454CA84C02}"/>
    <cellStyle name="SAPBEXchaText 9 6" xfId="1318" xr:uid="{28EA0E09-E757-4F50-ADF9-F45F5A39AEED}"/>
    <cellStyle name="SAPBEXchaText 9 6 2" xfId="3351" xr:uid="{8E507D22-BE2D-455E-9514-E693527AFE2C}"/>
    <cellStyle name="SAPBEXchaText 9 6 2 2" xfId="9907" xr:uid="{198203EE-378C-415E-B735-8FBB3600CC07}"/>
    <cellStyle name="SAPBEXchaText 9 6 2 3" xfId="15521" xr:uid="{26E13C73-2F31-4D1B-AD2F-64F11D717FAA}"/>
    <cellStyle name="SAPBEXchaText 9 6 2 4" xfId="20998" xr:uid="{90F2CA20-7A86-406C-B890-B6ADA18C2036}"/>
    <cellStyle name="SAPBEXchaText 9 6 3" xfId="5683" xr:uid="{A59058F6-6BAE-4F32-9E2F-F49F6260A03D}"/>
    <cellStyle name="SAPBEXchaText 9 6 3 2" xfId="12166" xr:uid="{A3E3B45B-C410-4116-85AB-5524B4290034}"/>
    <cellStyle name="SAPBEXchaText 9 6 3 3" xfId="17732" xr:uid="{164166AA-44C3-4890-B9C3-F32FA31A8B93}"/>
    <cellStyle name="SAPBEXchaText 9 6 3 4" xfId="23173" xr:uid="{AEC2B8A8-628C-4DE7-8732-6CAA40B7C364}"/>
    <cellStyle name="SAPBEXchaText 9 6 4" xfId="7938" xr:uid="{83649299-9A12-4AEF-BCCB-1D53CD80D62F}"/>
    <cellStyle name="SAPBEXchaText 9 6 5" xfId="13600" xr:uid="{9FF985F2-D407-4E47-A055-AF3531CB70FC}"/>
    <cellStyle name="SAPBEXchaText 9 6 6" xfId="19120" xr:uid="{593D2A16-745F-48D7-BA10-A7FE8CF3055C}"/>
    <cellStyle name="SAPBEXchaText 9 7" xfId="3340" xr:uid="{BC4FD4AE-061F-4610-8F46-5AF7E8DA4F59}"/>
    <cellStyle name="SAPBEXchaText 9 7 2" xfId="9896" xr:uid="{6B5F053A-3DA1-497F-B58C-904AC02BFE93}"/>
    <cellStyle name="SAPBEXchaText 9 7 3" xfId="15510" xr:uid="{AD51DFBB-B0F8-4B01-B2C6-BA9AE7FB75C9}"/>
    <cellStyle name="SAPBEXchaText 9 7 4" xfId="20987" xr:uid="{D6E37F33-659C-4C5C-8567-52F994211DD5}"/>
    <cellStyle name="SAPBEXchaText 9 8" xfId="5672" xr:uid="{265BEB5A-76F1-44D7-8472-D1A4805F7480}"/>
    <cellStyle name="SAPBEXchaText 9 8 2" xfId="12155" xr:uid="{3AB85669-F9D7-4A97-8C45-929D8364AD0A}"/>
    <cellStyle name="SAPBEXchaText 9 8 3" xfId="17721" xr:uid="{0D9F2C49-DD41-4098-AE85-E62DB34CDE9E}"/>
    <cellStyle name="SAPBEXchaText 9 8 4" xfId="23162" xr:uid="{FE61CBD1-4441-41D3-BA4D-EB59694884AB}"/>
    <cellStyle name="SAPBEXchaText 9 9" xfId="7927" xr:uid="{64A55B78-14D6-4DF6-B9FB-30225F2EDEAE}"/>
    <cellStyle name="SAPBEXexcBad7" xfId="537" xr:uid="{A978EE25-F2C1-4D04-9758-E314D8805A52}"/>
    <cellStyle name="SAPBEXexcBad7 2" xfId="538" xr:uid="{8ED8AA28-9436-4E5E-8397-875B08A1D89B}"/>
    <cellStyle name="SAPBEXexcBad7 2 2" xfId="539" xr:uid="{7D409FAD-34F3-4894-A51B-8512ECBEA1E0}"/>
    <cellStyle name="SAPBEXexcBad7 2 2 2" xfId="9736" xr:uid="{50E113B4-1050-4E3A-9F51-4D0CD1539FA2}"/>
    <cellStyle name="SAPBEXexcBad7 2 2 3" xfId="7448" xr:uid="{CB7A78BB-9425-4C38-AE75-FAA2D5086330}"/>
    <cellStyle name="SAPBEXexcBad7 2 3" xfId="7317" xr:uid="{DE7D75D3-D618-4A6D-8486-DF54E087C114}"/>
    <cellStyle name="SAPBEXexcBad7 2 4" xfId="7755" xr:uid="{1C49CCD9-924C-4760-A775-3FBD9ED1F2E6}"/>
    <cellStyle name="SAPBEXexcBad7 3" xfId="540" xr:uid="{79DE3841-32A9-4D50-83BC-4649134AE653}"/>
    <cellStyle name="SAPBEXexcBad7 3 2" xfId="7316" xr:uid="{CDE63455-55E8-4CC9-99F8-611A7093C669}"/>
    <cellStyle name="SAPBEXexcBad7 3 3" xfId="9734" xr:uid="{BCCE6D64-A2EE-4C25-B34D-E23E70DE1FFF}"/>
    <cellStyle name="SAPBEXexcBad7 4" xfId="7090" xr:uid="{0879E06F-EC7D-4E61-AF82-D42940E53C9C}"/>
    <cellStyle name="SAPBEXexcBad7 5" xfId="7173" xr:uid="{13E5E482-7351-4D2C-BE21-7C7BA179E079}"/>
    <cellStyle name="SAPBEXexcBad8" xfId="541" xr:uid="{4DCEA47C-63CE-4F2B-A6D4-10A8162D63ED}"/>
    <cellStyle name="SAPBEXexcBad8 2" xfId="542" xr:uid="{FF00B77D-D428-455F-B0FD-101679005A23}"/>
    <cellStyle name="SAPBEXexcBad8 2 2" xfId="543" xr:uid="{2807D036-8C3B-483F-AB1C-DED311178AAB}"/>
    <cellStyle name="SAPBEXexcBad8 2 2 2" xfId="7742" xr:uid="{D3223483-FC5E-414C-B682-3F0A6EBB0735}"/>
    <cellStyle name="SAPBEXexcBad8 2 2 3" xfId="7175" xr:uid="{DA2BCB88-08A5-415E-A564-E8A8FF9E3CCB}"/>
    <cellStyle name="SAPBEXexcBad8 2 3" xfId="11934" xr:uid="{5BA263A1-FD4E-445A-86AB-57C5485EB7C7}"/>
    <cellStyle name="SAPBEXexcBad8 2 4" xfId="7756" xr:uid="{1E49767E-B4C1-49DC-927A-A09D1F5888BD}"/>
    <cellStyle name="SAPBEXexcBad8 3" xfId="544" xr:uid="{2516653A-DF91-4505-9935-3313DE062758}"/>
    <cellStyle name="SAPBEXexcBad8 3 2" xfId="7315" xr:uid="{3EE9E0F9-58D1-43AD-911C-FDDDD398A625}"/>
    <cellStyle name="SAPBEXexcBad8 3 3" xfId="7757" xr:uid="{B50B8989-1B63-42AB-9B95-02ED4CDF8772}"/>
    <cellStyle name="SAPBEXexcBad8 4" xfId="11929" xr:uid="{949127FC-63D3-4305-A452-206D76901FFB}"/>
    <cellStyle name="SAPBEXexcBad8 5" xfId="7174" xr:uid="{B0E25501-7C19-4FE7-BF2E-4C823A7B8190}"/>
    <cellStyle name="SAPBEXexcBad9" xfId="545" xr:uid="{31786052-B0AA-46AB-A199-C5001A0CFE54}"/>
    <cellStyle name="SAPBEXexcBad9 2" xfId="546" xr:uid="{774C2A0C-A166-4750-8070-14AC3C9A39D7}"/>
    <cellStyle name="SAPBEXexcBad9 2 2" xfId="547" xr:uid="{350C68C2-A712-4455-BFB3-AC52B0AD84EF}"/>
    <cellStyle name="SAPBEXexcBad9 2 2 2" xfId="108" xr:uid="{2FF07986-4553-45DE-9CFA-BB1DAB188CD3}"/>
    <cellStyle name="SAPBEXexcBad9 2 2 3" xfId="15354" xr:uid="{68BE5F58-D6E8-4354-88B6-7740201B504D}"/>
    <cellStyle name="SAPBEXexcBad9 2 3" xfId="107" xr:uid="{0A0B1C3E-B190-4B58-8A2E-DE7F39C984D5}"/>
    <cellStyle name="SAPBEXexcBad9 2 4" xfId="11925" xr:uid="{FEAC0DD0-8BFA-423F-BA5A-E6A02547498A}"/>
    <cellStyle name="SAPBEXexcBad9 3" xfId="548" xr:uid="{BB1F112C-70B3-4836-890B-8B3085F52C27}"/>
    <cellStyle name="SAPBEXexcBad9 3 2" xfId="7314" xr:uid="{EC928DDE-3008-40B5-8229-A7F93C1B0CEE}"/>
    <cellStyle name="SAPBEXexcBad9 3 3" xfId="15294" xr:uid="{6BD39CFB-712F-4910-8D15-DC5C129226D7}"/>
    <cellStyle name="SAPBEXexcBad9 4" xfId="155" xr:uid="{9C5624E4-09AA-480A-BCA1-0706E5B5642C}"/>
    <cellStyle name="SAPBEXexcBad9 5" xfId="11927" xr:uid="{C9FDB8DB-BFE8-4346-9985-C02445B0284F}"/>
    <cellStyle name="SAPBEXexcCritical4" xfId="549" xr:uid="{EE3A54C8-D227-4C02-87AE-4E12BF310230}"/>
    <cellStyle name="SAPBEXexcCritical4 2" xfId="550" xr:uid="{E19F3694-A17E-4780-A018-B5D743181B50}"/>
    <cellStyle name="SAPBEXexcCritical4 2 2" xfId="551" xr:uid="{DE21DFF3-8914-423F-94C3-20F521040AC6}"/>
    <cellStyle name="SAPBEXexcCritical4 2 2 2" xfId="11928" xr:uid="{EFE5123C-54BF-4364-97F7-82245AB368BD}"/>
    <cellStyle name="SAPBEXexcCritical4 2 2 3" xfId="13537" xr:uid="{67514698-0672-4B89-8D9F-AA8E0333218B}"/>
    <cellStyle name="SAPBEXexcCritical4 2 3" xfId="7312" xr:uid="{C9A64534-817C-45F0-B855-AFC2D7671A44}"/>
    <cellStyle name="SAPBEXexcCritical4 2 4" xfId="9735" xr:uid="{A418DF6E-E574-44E7-8E18-3AED1E1647A3}"/>
    <cellStyle name="SAPBEXexcCritical4 3" xfId="552" xr:uid="{4455439F-538E-4514-9FFD-96B5CD2FDFAF}"/>
    <cellStyle name="SAPBEXexcCritical4 3 2" xfId="11933" xr:uid="{2FF0571C-DCA5-4139-A830-C142716938AC}"/>
    <cellStyle name="SAPBEXexcCritical4 3 3" xfId="7177" xr:uid="{58D6A214-2B3E-4E13-A94F-00015FF7E8B5}"/>
    <cellStyle name="SAPBEXexcCritical4 4" xfId="7313" xr:uid="{1C43D1C8-F983-4A33-8E51-5AE4AFF25D57}"/>
    <cellStyle name="SAPBEXexcCritical4 5" xfId="7176" xr:uid="{09F46E07-10FE-4E95-A5DC-23215D3C60D2}"/>
    <cellStyle name="SAPBEXexcCritical5" xfId="553" xr:uid="{39278AEA-FDF6-4048-B76D-CEBF52F6C756}"/>
    <cellStyle name="SAPBEXexcCritical5 2" xfId="554" xr:uid="{99082AB0-9531-47B1-983C-65DF89B32B57}"/>
    <cellStyle name="SAPBEXexcCritical5 2 2" xfId="555" xr:uid="{E0590F4C-1194-4B54-AA26-7A0DC6EDA780}"/>
    <cellStyle name="SAPBEXexcCritical5 2 2 2" xfId="109" xr:uid="{BA0D5237-83FA-4EE1-9035-9A7F731F97C8}"/>
    <cellStyle name="SAPBEXexcCritical5 2 2 3" xfId="7093" xr:uid="{F1A68BD3-6B63-41B8-B7E6-B5F37776DC9D}"/>
    <cellStyle name="SAPBEXexcCritical5 2 3" xfId="7310" xr:uid="{0BBC2E63-9070-4C4E-8081-B74861FABD86}"/>
    <cellStyle name="SAPBEXexcCritical5 2 4" xfId="15352" xr:uid="{92F37AAD-E864-4E65-92A1-BB3542EA04BF}"/>
    <cellStyle name="SAPBEXexcCritical5 3" xfId="556" xr:uid="{740452F0-F0E9-47AA-BE04-EC900E61615C}"/>
    <cellStyle name="SAPBEXexcCritical5 3 2" xfId="110" xr:uid="{0475303C-12FF-485B-930E-BFFD680C396D}"/>
    <cellStyle name="SAPBEXexcCritical5 3 3" xfId="15353" xr:uid="{D6E5456D-77A1-42C6-BC19-8BDCEC2427AA}"/>
    <cellStyle name="SAPBEXexcCritical5 4" xfId="7311" xr:uid="{AF281089-FF06-4268-A17D-EE6CCAD66EDF}"/>
    <cellStyle name="SAPBEXexcCritical5 5" xfId="13572" xr:uid="{DE6B4D2C-DEC3-4816-A970-EA9453D2518C}"/>
    <cellStyle name="SAPBEXexcCritical6" xfId="557" xr:uid="{67577DE1-A16A-49C2-AFAF-B639A3005679}"/>
    <cellStyle name="SAPBEXexcCritical6 2" xfId="558" xr:uid="{087CBEAB-EB34-40FC-AD4C-505336B523DA}"/>
    <cellStyle name="SAPBEXexcCritical6 2 2" xfId="559" xr:uid="{961E8A74-CC99-4717-8080-DB27DA8CE032}"/>
    <cellStyle name="SAPBEXexcCritical6 2 2 2" xfId="7739" xr:uid="{77D2CB53-F050-4518-A7C9-8A3D5F3C2767}"/>
    <cellStyle name="SAPBEXexcCritical6 2 2 3" xfId="7094" xr:uid="{2F90AF05-BE6B-43EC-B6B1-D46BCAED308B}"/>
    <cellStyle name="SAPBEXexcCritical6 2 3" xfId="10916" xr:uid="{DF5E51AE-FB3A-4C31-B8A6-FFB73EA3B5FC}"/>
    <cellStyle name="SAPBEXexcCritical6 2 4" xfId="15295" xr:uid="{A5122CBB-C686-4272-91C6-3B601BA3D297}"/>
    <cellStyle name="SAPBEXexcCritical6 3" xfId="560" xr:uid="{B1E9BE98-854A-4951-A1D6-76187E2E880B}"/>
    <cellStyle name="SAPBEXexcCritical6 3 2" xfId="7738" xr:uid="{7BC5874B-5803-455F-8513-21A744DBD43E}"/>
    <cellStyle name="SAPBEXexcCritical6 3 3" xfId="7759" xr:uid="{65249D58-9273-4C64-89A1-F0FC8413B8D7}"/>
    <cellStyle name="SAPBEXexcCritical6 4" xfId="7309" xr:uid="{750A1087-0766-4D46-AE64-66AEBE81CE22}"/>
    <cellStyle name="SAPBEXexcCritical6 5" xfId="7758" xr:uid="{7C24AF80-7394-42EF-A5E9-A7BA0FA0F853}"/>
    <cellStyle name="SAPBEXexcGood1" xfId="561" xr:uid="{3AC9EDAC-56D8-44E0-8AC1-59B5977D8B1A}"/>
    <cellStyle name="SAPBEXexcGood1 2" xfId="562" xr:uid="{1D03998C-9333-4C07-8B32-6410A8EB660A}"/>
    <cellStyle name="SAPBEXexcGood1 2 2" xfId="563" xr:uid="{722A48B0-F5F3-497A-AEC1-97CEA5A66D6D}"/>
    <cellStyle name="SAPBEXexcGood1 2 2 2" xfId="7307" xr:uid="{AA11FE89-1A6E-4C77-8E8B-5038040E3CFF}"/>
    <cellStyle name="SAPBEXexcGood1 2 2 3" xfId="7760" xr:uid="{D3D8D0C5-32D1-436A-AE0B-9C7D9E547319}"/>
    <cellStyle name="SAPBEXexcGood1 2 3" xfId="7737" xr:uid="{8D1FE6FE-99B3-469B-B075-D44A5AFA8411}"/>
    <cellStyle name="SAPBEXexcGood1 2 4" xfId="9714" xr:uid="{108EB64D-1E39-4C11-995F-DA037141F82A}"/>
    <cellStyle name="SAPBEXexcGood1 3" xfId="564" xr:uid="{CEAFA757-D428-4D7F-8384-3371807F7531}"/>
    <cellStyle name="SAPBEXexcGood1 3 2" xfId="11909" xr:uid="{3F73F822-787A-4189-8F5C-781BF12BA07D}"/>
    <cellStyle name="SAPBEXexcGood1 3 3" xfId="7096" xr:uid="{31B7E82C-6541-4E9C-8B68-087BEF7866AF}"/>
    <cellStyle name="SAPBEXexcGood1 4" xfId="7308" xr:uid="{28906CC4-75C5-4541-AE57-E23F31AECABF}"/>
    <cellStyle name="SAPBEXexcGood1 5" xfId="7095" xr:uid="{3015DFDE-BC29-44AC-896F-DEF3445F6106}"/>
    <cellStyle name="SAPBEXexcGood2" xfId="565" xr:uid="{26F80296-2DAE-4D61-B5A6-66DAB45C029F}"/>
    <cellStyle name="SAPBEXexcGood2 2" xfId="566" xr:uid="{25B72ADB-D22B-4CC7-B19E-DB1E49C31D9A}"/>
    <cellStyle name="SAPBEXexcGood2 2 2" xfId="567" xr:uid="{F7A31B13-AFA3-4AD9-9CE3-5A324066CFC6}"/>
    <cellStyle name="SAPBEXexcGood2 2 2 2" xfId="7734" xr:uid="{D8443EEE-3A25-4417-BF0D-E44DE6949936}"/>
    <cellStyle name="SAPBEXexcGood2 2 2 3" xfId="7449" xr:uid="{DC7C92CD-6329-4D09-A677-27947E1831CF}"/>
    <cellStyle name="SAPBEXexcGood2 2 3" xfId="7735" xr:uid="{A506CE05-53F1-4A56-87BA-09DB9B2782AD}"/>
    <cellStyle name="SAPBEXexcGood2 2 4" xfId="7097" xr:uid="{F3E8EA55-113D-4792-AA8E-81E33EA97483}"/>
    <cellStyle name="SAPBEXexcGood2 3" xfId="568" xr:uid="{6F381D23-E881-48C7-B1AC-FAA423BC4DBE}"/>
    <cellStyle name="SAPBEXexcGood2 3 2" xfId="7306" xr:uid="{C2C4E1B3-3068-4DF4-BE7C-9B0EA873BF30}"/>
    <cellStyle name="SAPBEXexcGood2 3 3" xfId="7761" xr:uid="{E9BD3EAB-B284-4812-A5E1-7A4F08084848}"/>
    <cellStyle name="SAPBEXexcGood2 4" xfId="7736" xr:uid="{E9730D61-A80E-4569-B5F0-6DD086C9D352}"/>
    <cellStyle name="SAPBEXexcGood2 5" xfId="7447" xr:uid="{2E5A66DA-6D65-4961-AC17-14A911F38944}"/>
    <cellStyle name="SAPBEXexcGood3" xfId="569" xr:uid="{FCA53012-7BAC-422B-BD9F-692D80C7683B}"/>
    <cellStyle name="SAPBEXexcGood3 2" xfId="570" xr:uid="{1E9CC518-C158-44F2-AE8A-47DCD798D7A7}"/>
    <cellStyle name="SAPBEXexcGood3 2 2" xfId="571" xr:uid="{BED3FB87-2B94-4526-8BF8-7F1EF0EA1106}"/>
    <cellStyle name="SAPBEXexcGood3 2 2 2" xfId="7304" xr:uid="{F269B76B-4105-4EBB-9564-5EF98C51283C}"/>
    <cellStyle name="SAPBEXexcGood3 2 2 3" xfId="16535" xr:uid="{EDA692BA-737D-4B76-BACD-DECED816345A}"/>
    <cellStyle name="SAPBEXexcGood3 2 3" xfId="7305" xr:uid="{37FCE947-AC00-44CA-90AF-2E741953707F}"/>
    <cellStyle name="SAPBEXexcGood3 2 4" xfId="11926" xr:uid="{D13381E3-0123-416A-B22C-B4D01CA1EFB9}"/>
    <cellStyle name="SAPBEXexcGood3 3" xfId="572" xr:uid="{F72C29A2-4D6A-49E2-AD67-D9670A43172F}"/>
    <cellStyle name="SAPBEXexcGood3 3 2" xfId="7303" xr:uid="{6EFFB618-54B3-46A8-B9AE-2BE42E640585}"/>
    <cellStyle name="SAPBEXexcGood3 3 3" xfId="7326" xr:uid="{F2E50CA3-C34A-4B96-B809-4AB0859080DF}"/>
    <cellStyle name="SAPBEXexcGood3 4" xfId="11908" xr:uid="{6D54AD69-16C4-4834-97F3-9A6893F8BC36}"/>
    <cellStyle name="SAPBEXexcGood3 5" xfId="7098" xr:uid="{16FB9FD3-4E7E-43B1-85DD-6A192FD4E5B1}"/>
    <cellStyle name="SAPBEXfilterDrill" xfId="573" xr:uid="{2385F555-97BA-417D-A85C-55555FF4C03E}"/>
    <cellStyle name="SAPBEXfilterDrill 10" xfId="1319" xr:uid="{0A14BAEF-9566-496D-BD83-23A30F60FE51}"/>
    <cellStyle name="SAPBEXfilterDrill 10 10" xfId="13601" xr:uid="{FD060876-1985-424C-BF79-1D94BB8500D4}"/>
    <cellStyle name="SAPBEXfilterDrill 10 11" xfId="19121" xr:uid="{1110FF1F-7806-4C5B-A6D1-1ABA7FEE0318}"/>
    <cellStyle name="SAPBEXfilterDrill 10 2" xfId="1320" xr:uid="{4D44F4A8-8901-41FF-8277-C287A6209AFC}"/>
    <cellStyle name="SAPBEXfilterDrill 10 2 2" xfId="1321" xr:uid="{085E56E5-A2E6-4230-9185-172267F4571B}"/>
    <cellStyle name="SAPBEXfilterDrill 10 2 2 2" xfId="3354" xr:uid="{E30DA16C-7154-40C2-AF44-3A8B11F59944}"/>
    <cellStyle name="SAPBEXfilterDrill 10 2 2 2 2" xfId="9910" xr:uid="{78671637-FAFB-400A-8FE3-74E7B59F1686}"/>
    <cellStyle name="SAPBEXfilterDrill 10 2 2 2 3" xfId="15524" xr:uid="{79C393D8-26B5-4901-8CCB-7ACFF7665527}"/>
    <cellStyle name="SAPBEXfilterDrill 10 2 2 2 4" xfId="21001" xr:uid="{807C4738-6790-462B-9C89-38521A5E8A81}"/>
    <cellStyle name="SAPBEXfilterDrill 10 2 2 3" xfId="5686" xr:uid="{918BE86E-554A-4963-A219-ABE8F326C1BB}"/>
    <cellStyle name="SAPBEXfilterDrill 10 2 2 3 2" xfId="12169" xr:uid="{0BE515CC-F918-4CBB-B741-27A630A33C9B}"/>
    <cellStyle name="SAPBEXfilterDrill 10 2 2 3 3" xfId="17735" xr:uid="{5E7BEE7B-04AD-4BD2-841C-61AAEF4BCB56}"/>
    <cellStyle name="SAPBEXfilterDrill 10 2 2 3 4" xfId="23176" xr:uid="{1799ED64-66C8-4E5A-B6F4-A90AD909A8E3}"/>
    <cellStyle name="SAPBEXfilterDrill 10 2 2 4" xfId="7941" xr:uid="{D615095E-2AF2-49C5-8637-E72F7658F2CC}"/>
    <cellStyle name="SAPBEXfilterDrill 10 2 2 5" xfId="13603" xr:uid="{67E164AB-03E8-4808-A809-632BECE93CCB}"/>
    <cellStyle name="SAPBEXfilterDrill 10 2 2 6" xfId="19123" xr:uid="{6FDAF964-48E6-4B51-8D19-5054273F774A}"/>
    <cellStyle name="SAPBEXfilterDrill 10 2 3" xfId="1322" xr:uid="{6D855ADA-6FA5-4272-8910-59E71353DA1F}"/>
    <cellStyle name="SAPBEXfilterDrill 10 2 3 2" xfId="3355" xr:uid="{117B5CC4-5AE2-4C5C-A895-964430578A6C}"/>
    <cellStyle name="SAPBEXfilterDrill 10 2 3 2 2" xfId="9911" xr:uid="{B7482362-CF32-4D3E-8354-2123C2EBC667}"/>
    <cellStyle name="SAPBEXfilterDrill 10 2 3 2 3" xfId="15525" xr:uid="{66B6152A-9DAE-49C5-BB2B-740A65800D58}"/>
    <cellStyle name="SAPBEXfilterDrill 10 2 3 2 4" xfId="21002" xr:uid="{4AB74812-7FF4-4739-BF62-567829D9F6C1}"/>
    <cellStyle name="SAPBEXfilterDrill 10 2 3 3" xfId="5687" xr:uid="{CCB53FA8-5C72-4254-81EA-45F1B4125255}"/>
    <cellStyle name="SAPBEXfilterDrill 10 2 3 3 2" xfId="12170" xr:uid="{3542F38A-1180-4419-83D6-D3CE9126772D}"/>
    <cellStyle name="SAPBEXfilterDrill 10 2 3 3 3" xfId="17736" xr:uid="{11077A98-3644-4206-9041-3EA01883F9FE}"/>
    <cellStyle name="SAPBEXfilterDrill 10 2 3 3 4" xfId="23177" xr:uid="{E4E381E6-A454-44C6-A1A1-A1E492000D16}"/>
    <cellStyle name="SAPBEXfilterDrill 10 2 3 4" xfId="7942" xr:uid="{4EF33FB5-4B11-4621-9329-5968C89B4701}"/>
    <cellStyle name="SAPBEXfilterDrill 10 2 3 5" xfId="13604" xr:uid="{F139C3DB-9072-4016-8C1D-8CA12634EAED}"/>
    <cellStyle name="SAPBEXfilterDrill 10 2 3 6" xfId="19124" xr:uid="{08E5B3F8-68F2-407C-832D-A8FC03B0CE3D}"/>
    <cellStyle name="SAPBEXfilterDrill 10 2 4" xfId="3353" xr:uid="{9F04BD0D-825E-43B0-8642-06AD9023D88B}"/>
    <cellStyle name="SAPBEXfilterDrill 10 2 4 2" xfId="9909" xr:uid="{B1F3D741-F166-42A7-8C89-7ECC54BE9957}"/>
    <cellStyle name="SAPBEXfilterDrill 10 2 4 3" xfId="15523" xr:uid="{0BD1E80E-5249-4C1C-9664-DCB66C2DDE4C}"/>
    <cellStyle name="SAPBEXfilterDrill 10 2 4 4" xfId="21000" xr:uid="{81A5D3F7-78CB-4FE5-8511-3B7C772028F3}"/>
    <cellStyle name="SAPBEXfilterDrill 10 2 5" xfId="5685" xr:uid="{4A47160F-4268-49D6-AD17-BA3E15C57668}"/>
    <cellStyle name="SAPBEXfilterDrill 10 2 5 2" xfId="12168" xr:uid="{7928FA08-3A63-4399-8547-E3FE3787AF21}"/>
    <cellStyle name="SAPBEXfilterDrill 10 2 5 3" xfId="17734" xr:uid="{3E876D99-FD26-4BED-BE8B-4DE3466899B8}"/>
    <cellStyle name="SAPBEXfilterDrill 10 2 5 4" xfId="23175" xr:uid="{8A31BE8E-356B-48A8-9A4F-203ACD6F663B}"/>
    <cellStyle name="SAPBEXfilterDrill 10 2 6" xfId="7940" xr:uid="{CCC1002B-F0C6-4440-923D-342977D85E84}"/>
    <cellStyle name="SAPBEXfilterDrill 10 2 7" xfId="13602" xr:uid="{CC05895E-32A6-43CB-9B43-AF88A7D874DF}"/>
    <cellStyle name="SAPBEXfilterDrill 10 2 8" xfId="19122" xr:uid="{2427A0C5-5A5A-4089-85B1-A60737D8541E}"/>
    <cellStyle name="SAPBEXfilterDrill 10 3" xfId="1323" xr:uid="{49403303-E261-4EF6-8C39-90FB14828EA3}"/>
    <cellStyle name="SAPBEXfilterDrill 10 3 2" xfId="1324" xr:uid="{EDC733E6-70D0-4D44-9DD3-B6D933D1AE1C}"/>
    <cellStyle name="SAPBEXfilterDrill 10 3 2 2" xfId="3357" xr:uid="{BE79B3A9-A889-4E8E-BF90-9BBA1F5A706B}"/>
    <cellStyle name="SAPBEXfilterDrill 10 3 2 2 2" xfId="9913" xr:uid="{FEE3121F-5A72-400A-A9E6-28E89863315D}"/>
    <cellStyle name="SAPBEXfilterDrill 10 3 2 2 3" xfId="15527" xr:uid="{7F11E1F7-975B-4ECD-ABEA-F95F2EE69A52}"/>
    <cellStyle name="SAPBEXfilterDrill 10 3 2 2 4" xfId="21004" xr:uid="{E41B1622-8D34-4539-851F-569C5A344057}"/>
    <cellStyle name="SAPBEXfilterDrill 10 3 2 3" xfId="5689" xr:uid="{3B42E6C8-FC7C-42ED-ADF3-30C041648A07}"/>
    <cellStyle name="SAPBEXfilterDrill 10 3 2 3 2" xfId="12172" xr:uid="{90245A14-FD0F-4CEC-B709-00FE2B2AEDD2}"/>
    <cellStyle name="SAPBEXfilterDrill 10 3 2 3 3" xfId="17738" xr:uid="{EBBA5BA9-A62B-411C-88AB-A0E6254F8267}"/>
    <cellStyle name="SAPBEXfilterDrill 10 3 2 3 4" xfId="23179" xr:uid="{3BEADC83-B808-4270-AEFB-FD10F6016CEF}"/>
    <cellStyle name="SAPBEXfilterDrill 10 3 2 4" xfId="7944" xr:uid="{89C0E501-31FA-40E8-A995-3C08465BEBB4}"/>
    <cellStyle name="SAPBEXfilterDrill 10 3 2 5" xfId="13606" xr:uid="{4EFFE64C-CC15-4710-A661-9D3125E57535}"/>
    <cellStyle name="SAPBEXfilterDrill 10 3 2 6" xfId="19126" xr:uid="{F8C611EB-141E-4752-9B77-29EDC75A5FC0}"/>
    <cellStyle name="SAPBEXfilterDrill 10 3 3" xfId="1325" xr:uid="{996963A7-972A-440B-AC49-67D80DD60A87}"/>
    <cellStyle name="SAPBEXfilterDrill 10 3 3 2" xfId="3358" xr:uid="{EC069AB9-4C3D-4E1F-AABE-CE1F06146D23}"/>
    <cellStyle name="SAPBEXfilterDrill 10 3 3 2 2" xfId="9914" xr:uid="{D2C2A3B4-8332-4341-98E4-DF12C5AD62E1}"/>
    <cellStyle name="SAPBEXfilterDrill 10 3 3 2 3" xfId="15528" xr:uid="{ED7ADD55-39C6-413A-A098-D5E04C201C41}"/>
    <cellStyle name="SAPBEXfilterDrill 10 3 3 2 4" xfId="21005" xr:uid="{2FD6C03D-B0EC-4EB0-ACA6-95222988F6ED}"/>
    <cellStyle name="SAPBEXfilterDrill 10 3 3 3" xfId="5690" xr:uid="{1C6F58EF-41DE-483F-A461-D0ABB77D37C9}"/>
    <cellStyle name="SAPBEXfilterDrill 10 3 3 3 2" xfId="12173" xr:uid="{62A347DA-D0F5-4857-A06F-36FC1AB06F93}"/>
    <cellStyle name="SAPBEXfilterDrill 10 3 3 3 3" xfId="17739" xr:uid="{371A8E66-24A3-45C7-9DD0-978C82B3A084}"/>
    <cellStyle name="SAPBEXfilterDrill 10 3 3 3 4" xfId="23180" xr:uid="{BB7ED6B8-00CC-46C3-9322-225E45345FF8}"/>
    <cellStyle name="SAPBEXfilterDrill 10 3 3 4" xfId="7945" xr:uid="{CDBDB3E4-971B-4B08-A1FD-B0BE6175F071}"/>
    <cellStyle name="SAPBEXfilterDrill 10 3 3 5" xfId="13607" xr:uid="{789E7BC2-7AD4-4EE8-97CC-857F0CAE4673}"/>
    <cellStyle name="SAPBEXfilterDrill 10 3 3 6" xfId="19127" xr:uid="{772D6266-CC1F-4965-A679-3AE911BA15DC}"/>
    <cellStyle name="SAPBEXfilterDrill 10 3 4" xfId="3356" xr:uid="{795210C9-81D9-4920-A431-8AD2BA148B10}"/>
    <cellStyle name="SAPBEXfilterDrill 10 3 4 2" xfId="9912" xr:uid="{E9AB6C48-14F4-4E36-A90F-ECB64CD3FA04}"/>
    <cellStyle name="SAPBEXfilterDrill 10 3 4 3" xfId="15526" xr:uid="{092163B0-94FB-4DF8-BED3-D796082A3E93}"/>
    <cellStyle name="SAPBEXfilterDrill 10 3 4 4" xfId="21003" xr:uid="{C5494428-2BFA-433F-A36D-3B6B733DCD17}"/>
    <cellStyle name="SAPBEXfilterDrill 10 3 5" xfId="5688" xr:uid="{D1BA3420-2774-462D-A126-3930A69C4CB2}"/>
    <cellStyle name="SAPBEXfilterDrill 10 3 5 2" xfId="12171" xr:uid="{0A12450E-2CDD-40B2-A12F-326860F26A25}"/>
    <cellStyle name="SAPBEXfilterDrill 10 3 5 3" xfId="17737" xr:uid="{31E078CD-FC2E-4824-8776-55AFAE90AD6C}"/>
    <cellStyle name="SAPBEXfilterDrill 10 3 5 4" xfId="23178" xr:uid="{0E5ACB59-7C6C-4A80-AB19-CB484D1E848E}"/>
    <cellStyle name="SAPBEXfilterDrill 10 3 6" xfId="7943" xr:uid="{67B747C0-13F1-4B6A-813A-4DB563DF1D7A}"/>
    <cellStyle name="SAPBEXfilterDrill 10 3 7" xfId="13605" xr:uid="{9666399D-0770-484E-AA9E-AB10B643398B}"/>
    <cellStyle name="SAPBEXfilterDrill 10 3 8" xfId="19125" xr:uid="{FA6E5B37-3DB2-48E5-89F3-11DAE3B928A9}"/>
    <cellStyle name="SAPBEXfilterDrill 10 4" xfId="1326" xr:uid="{EC55B626-D084-4B14-B210-E94D5A09947C}"/>
    <cellStyle name="SAPBEXfilterDrill 10 4 2" xfId="1327" xr:uid="{3837A881-2CAD-49A2-BF83-D911357FD015}"/>
    <cellStyle name="SAPBEXfilterDrill 10 4 2 2" xfId="3360" xr:uid="{60A29922-0594-4FC2-A868-C6B6013813C8}"/>
    <cellStyle name="SAPBEXfilterDrill 10 4 2 2 2" xfId="9916" xr:uid="{9C73712B-E9DA-43EB-868D-DBCCD5163717}"/>
    <cellStyle name="SAPBEXfilterDrill 10 4 2 2 3" xfId="15530" xr:uid="{CBE04246-933C-4F44-8D89-7D9C3D408F5D}"/>
    <cellStyle name="SAPBEXfilterDrill 10 4 2 2 4" xfId="21007" xr:uid="{0DB8D14F-089D-4A09-A8A2-4750D763C28A}"/>
    <cellStyle name="SAPBEXfilterDrill 10 4 2 3" xfId="5692" xr:uid="{BC9212C3-BAEC-4157-ADBB-4113CF5A7877}"/>
    <cellStyle name="SAPBEXfilterDrill 10 4 2 3 2" xfId="12175" xr:uid="{FF619F7F-89F0-4EA9-AC6E-1EC9698D4E9F}"/>
    <cellStyle name="SAPBEXfilterDrill 10 4 2 3 3" xfId="17741" xr:uid="{04D63B9F-4377-4C8C-A098-214BF9DB0ABC}"/>
    <cellStyle name="SAPBEXfilterDrill 10 4 2 3 4" xfId="23182" xr:uid="{4607CDC4-4743-4748-986C-19CC342BD227}"/>
    <cellStyle name="SAPBEXfilterDrill 10 4 2 4" xfId="7947" xr:uid="{EFE236DE-4CA6-4230-9B45-E7D0CD02CF27}"/>
    <cellStyle name="SAPBEXfilterDrill 10 4 2 5" xfId="13609" xr:uid="{DE92C9B4-9E2D-43B4-B6E9-5C806A754C11}"/>
    <cellStyle name="SAPBEXfilterDrill 10 4 2 6" xfId="19129" xr:uid="{B2595ACE-E2C5-40B9-BC31-BD2043D83D0D}"/>
    <cellStyle name="SAPBEXfilterDrill 10 4 3" xfId="1328" xr:uid="{DFA2E1D9-B523-4745-A75B-A8F1928C147D}"/>
    <cellStyle name="SAPBEXfilterDrill 10 4 3 2" xfId="3361" xr:uid="{6BADFD10-CF42-4248-9A23-DA320E7C8B9E}"/>
    <cellStyle name="SAPBEXfilterDrill 10 4 3 2 2" xfId="9917" xr:uid="{7D716968-AD49-40B3-82B0-972020CCFC20}"/>
    <cellStyle name="SAPBEXfilterDrill 10 4 3 2 3" xfId="15531" xr:uid="{660A679B-C981-4AB2-A748-5D9630D538B9}"/>
    <cellStyle name="SAPBEXfilterDrill 10 4 3 2 4" xfId="21008" xr:uid="{A50925AC-9C4D-493F-A7C3-FAA31E023C51}"/>
    <cellStyle name="SAPBEXfilterDrill 10 4 3 3" xfId="5693" xr:uid="{465FFBBF-8613-40EA-840F-F7F47FE52B1D}"/>
    <cellStyle name="SAPBEXfilterDrill 10 4 3 3 2" xfId="12176" xr:uid="{0483352A-9FE4-46B9-B143-53AA48AF659A}"/>
    <cellStyle name="SAPBEXfilterDrill 10 4 3 3 3" xfId="17742" xr:uid="{C24A253C-709E-4D43-81C8-7F24DA936060}"/>
    <cellStyle name="SAPBEXfilterDrill 10 4 3 3 4" xfId="23183" xr:uid="{519977E6-94BE-4DD0-B53E-ED66490FA762}"/>
    <cellStyle name="SAPBEXfilterDrill 10 4 3 4" xfId="7948" xr:uid="{4E73EE02-1375-4827-801C-832685EF3DC0}"/>
    <cellStyle name="SAPBEXfilterDrill 10 4 3 5" xfId="13610" xr:uid="{9F6EEB56-77D1-462A-A2BB-193F98EF8DE2}"/>
    <cellStyle name="SAPBEXfilterDrill 10 4 3 6" xfId="19130" xr:uid="{D6690EE1-6D4C-478C-840B-36DEA0790570}"/>
    <cellStyle name="SAPBEXfilterDrill 10 4 4" xfId="3359" xr:uid="{033DA8A2-818E-41BA-AB56-9FD41A508C0B}"/>
    <cellStyle name="SAPBEXfilterDrill 10 4 4 2" xfId="9915" xr:uid="{3498C5B8-A8FD-4779-8133-9A7520991939}"/>
    <cellStyle name="SAPBEXfilterDrill 10 4 4 3" xfId="15529" xr:uid="{27D632D5-8577-4CA1-8914-8FEE8F1E0119}"/>
    <cellStyle name="SAPBEXfilterDrill 10 4 4 4" xfId="21006" xr:uid="{0BB4263B-8E26-416A-B06D-CE07E9B2AFE1}"/>
    <cellStyle name="SAPBEXfilterDrill 10 4 5" xfId="5691" xr:uid="{2F4A764D-C2C8-463C-9958-085854131600}"/>
    <cellStyle name="SAPBEXfilterDrill 10 4 5 2" xfId="12174" xr:uid="{FC87F02A-36A1-4DE1-B07D-8B7F38572590}"/>
    <cellStyle name="SAPBEXfilterDrill 10 4 5 3" xfId="17740" xr:uid="{9CE34150-271E-4B6C-8909-ED2A1B9EEC3B}"/>
    <cellStyle name="SAPBEXfilterDrill 10 4 5 4" xfId="23181" xr:uid="{8CB13E5D-329D-4E75-8A04-3753CA47196F}"/>
    <cellStyle name="SAPBEXfilterDrill 10 4 6" xfId="7946" xr:uid="{2E7733E8-1408-4029-9A2E-A6720DC389E6}"/>
    <cellStyle name="SAPBEXfilterDrill 10 4 7" xfId="13608" xr:uid="{7FDC09CE-18BE-4C24-A755-D3588EE090A8}"/>
    <cellStyle name="SAPBEXfilterDrill 10 4 8" xfId="19128" xr:uid="{0645E4F7-8103-40BD-BCFF-D263879A3DBA}"/>
    <cellStyle name="SAPBEXfilterDrill 10 5" xfId="1329" xr:uid="{8BE52278-C954-4E03-9EE5-777812757E28}"/>
    <cellStyle name="SAPBEXfilterDrill 10 5 2" xfId="3362" xr:uid="{6C744E60-8EE7-46C5-BFC3-74B74D97CE5D}"/>
    <cellStyle name="SAPBEXfilterDrill 10 5 2 2" xfId="9918" xr:uid="{FBC7CC21-FF43-4E20-897A-57CE0751DFFC}"/>
    <cellStyle name="SAPBEXfilterDrill 10 5 2 3" xfId="15532" xr:uid="{98171752-2A99-43BE-ACEB-659225AAEF33}"/>
    <cellStyle name="SAPBEXfilterDrill 10 5 2 4" xfId="21009" xr:uid="{70B65FA3-BC7B-4A7C-96DC-459FDFA59298}"/>
    <cellStyle name="SAPBEXfilterDrill 10 5 3" xfId="5694" xr:uid="{A3BEE025-063E-4928-A808-DF1F005F3FDF}"/>
    <cellStyle name="SAPBEXfilterDrill 10 5 3 2" xfId="12177" xr:uid="{9CC14912-AEF0-40BE-9C8F-64F964AA89DF}"/>
    <cellStyle name="SAPBEXfilterDrill 10 5 3 3" xfId="17743" xr:uid="{916D5D9E-A105-435A-BEA3-38316123C1F3}"/>
    <cellStyle name="SAPBEXfilterDrill 10 5 3 4" xfId="23184" xr:uid="{D8A373C4-C9DB-4BAF-B05B-B2D392B7CDD9}"/>
    <cellStyle name="SAPBEXfilterDrill 10 5 4" xfId="7949" xr:uid="{48B7D65C-15E9-405C-838C-9230DE328B04}"/>
    <cellStyle name="SAPBEXfilterDrill 10 5 5" xfId="13611" xr:uid="{9AD9D99B-6C0A-47E8-A037-376CC47C98DC}"/>
    <cellStyle name="SAPBEXfilterDrill 10 5 6" xfId="19131" xr:uid="{A2AAA112-AF2F-4535-8FC4-506633BB1461}"/>
    <cellStyle name="SAPBEXfilterDrill 10 6" xfId="1330" xr:uid="{D89FEB9D-847A-432B-9AD8-5BD1D49F48C7}"/>
    <cellStyle name="SAPBEXfilterDrill 10 6 2" xfId="3363" xr:uid="{AF4A1BB3-0FDB-45B0-90EE-C33F386C5CBA}"/>
    <cellStyle name="SAPBEXfilterDrill 10 6 2 2" xfId="9919" xr:uid="{401F84E0-9B14-4602-A899-8B108632D7DD}"/>
    <cellStyle name="SAPBEXfilterDrill 10 6 2 3" xfId="15533" xr:uid="{BCF9D106-7F66-4DAC-99C9-5782509439E2}"/>
    <cellStyle name="SAPBEXfilterDrill 10 6 2 4" xfId="21010" xr:uid="{2ACD70A9-D834-4DAB-AB57-158E3C903F09}"/>
    <cellStyle name="SAPBEXfilterDrill 10 6 3" xfId="5695" xr:uid="{FE84619D-9312-432D-AB02-2E80DBB7ADED}"/>
    <cellStyle name="SAPBEXfilterDrill 10 6 3 2" xfId="12178" xr:uid="{679845DC-BFEC-4310-9104-719D8F230D21}"/>
    <cellStyle name="SAPBEXfilterDrill 10 6 3 3" xfId="17744" xr:uid="{975FC4C6-A17C-4CED-958E-B92E8990AF41}"/>
    <cellStyle name="SAPBEXfilterDrill 10 6 3 4" xfId="23185" xr:uid="{D396701F-0A95-4C0F-9E52-72782411A801}"/>
    <cellStyle name="SAPBEXfilterDrill 10 6 4" xfId="7950" xr:uid="{DFCE9F8E-ACFD-48C9-AACB-9C5C862A649C}"/>
    <cellStyle name="SAPBEXfilterDrill 10 6 5" xfId="13612" xr:uid="{E05967EB-85C7-4D98-A5CA-F94F35121DBC}"/>
    <cellStyle name="SAPBEXfilterDrill 10 6 6" xfId="19132" xr:uid="{A7A339A1-E371-4279-BA32-FE46D5B0E034}"/>
    <cellStyle name="SAPBEXfilterDrill 10 7" xfId="3352" xr:uid="{A4F11271-A9E4-4C80-AEBB-D0E33D0D6002}"/>
    <cellStyle name="SAPBEXfilterDrill 10 7 2" xfId="9908" xr:uid="{632A965D-A341-4F27-9E9F-70F8D8B4B40A}"/>
    <cellStyle name="SAPBEXfilterDrill 10 7 3" xfId="15522" xr:uid="{5DE4168A-08B3-4899-A88D-AA204A32B5A4}"/>
    <cellStyle name="SAPBEXfilterDrill 10 7 4" xfId="20999" xr:uid="{2AE4E4A3-A9F8-4911-AF5C-8543A874B8E1}"/>
    <cellStyle name="SAPBEXfilterDrill 10 8" xfId="5684" xr:uid="{1FADF3A0-B197-4F41-8760-A2A2795674F0}"/>
    <cellStyle name="SAPBEXfilterDrill 10 8 2" xfId="12167" xr:uid="{82F36447-B051-49C9-99A5-9B56B1AF05A9}"/>
    <cellStyle name="SAPBEXfilterDrill 10 8 3" xfId="17733" xr:uid="{18FD6CCE-C57B-4EC4-A2BA-6BD16907DB79}"/>
    <cellStyle name="SAPBEXfilterDrill 10 8 4" xfId="23174" xr:uid="{06E04F73-D691-46B0-8337-4CC873C3076D}"/>
    <cellStyle name="SAPBEXfilterDrill 10 9" xfId="7939" xr:uid="{AC5EE143-680F-4A36-9D8C-8D2DD96A5C66}"/>
    <cellStyle name="SAPBEXfilterDrill 11" xfId="1331" xr:uid="{2A1A462D-65A3-496B-8C30-29DA66F18C5B}"/>
    <cellStyle name="SAPBEXfilterDrill 11 10" xfId="13613" xr:uid="{2D3F5DAB-920F-4E98-86CD-343156941676}"/>
    <cellStyle name="SAPBEXfilterDrill 11 11" xfId="19133" xr:uid="{9F1D22F7-90FD-4087-9064-0372DD64F541}"/>
    <cellStyle name="SAPBEXfilterDrill 11 2" xfId="1332" xr:uid="{FF51D146-04CF-4EA1-9992-01D82B152CC2}"/>
    <cellStyle name="SAPBEXfilterDrill 11 2 2" xfId="1333" xr:uid="{C892EAE5-2AA1-497D-8757-678A86C5D485}"/>
    <cellStyle name="SAPBEXfilterDrill 11 2 2 2" xfId="3366" xr:uid="{99B340F5-470E-49AD-8163-4FF9CE8A4EF1}"/>
    <cellStyle name="SAPBEXfilterDrill 11 2 2 2 2" xfId="9922" xr:uid="{B50FF306-62A0-459F-9ADB-21E74B300DA9}"/>
    <cellStyle name="SAPBEXfilterDrill 11 2 2 2 3" xfId="15536" xr:uid="{1F4CC177-49A8-47B0-8605-6947BC8AC396}"/>
    <cellStyle name="SAPBEXfilterDrill 11 2 2 2 4" xfId="21013" xr:uid="{79602ED8-D6D8-4B05-B43F-E1F9D69F1CD9}"/>
    <cellStyle name="SAPBEXfilterDrill 11 2 2 3" xfId="5698" xr:uid="{C88EF82A-53A0-4B27-9FE9-8AA433D02954}"/>
    <cellStyle name="SAPBEXfilterDrill 11 2 2 3 2" xfId="12181" xr:uid="{248397F2-4A03-4682-B1CE-EB22DEAEE4C5}"/>
    <cellStyle name="SAPBEXfilterDrill 11 2 2 3 3" xfId="17747" xr:uid="{AEFE0D9A-3490-42EB-927B-E65C46AE701A}"/>
    <cellStyle name="SAPBEXfilterDrill 11 2 2 3 4" xfId="23188" xr:uid="{1E5A2AC3-6685-4984-8156-E2269D1FC490}"/>
    <cellStyle name="SAPBEXfilterDrill 11 2 2 4" xfId="7953" xr:uid="{10DB4022-0F0A-45C7-B478-42559E7B94B7}"/>
    <cellStyle name="SAPBEXfilterDrill 11 2 2 5" xfId="13615" xr:uid="{48E961CC-3180-48B5-A7B9-326DDECA154E}"/>
    <cellStyle name="SAPBEXfilterDrill 11 2 2 6" xfId="19135" xr:uid="{647DE6CD-52EF-4B24-8AD4-5F88D2A783AA}"/>
    <cellStyle name="SAPBEXfilterDrill 11 2 3" xfId="1334" xr:uid="{ECD0C16C-2F5F-410D-9DEA-81351672FD69}"/>
    <cellStyle name="SAPBEXfilterDrill 11 2 3 2" xfId="3367" xr:uid="{D3932C02-025E-4F9F-9FCF-B440F9AE10DC}"/>
    <cellStyle name="SAPBEXfilterDrill 11 2 3 2 2" xfId="9923" xr:uid="{D0BE0F1F-EE5C-41A6-ABD8-41E603F6D564}"/>
    <cellStyle name="SAPBEXfilterDrill 11 2 3 2 3" xfId="15537" xr:uid="{11D3A317-CFB9-45C9-B1DB-95E6674D27F2}"/>
    <cellStyle name="SAPBEXfilterDrill 11 2 3 2 4" xfId="21014" xr:uid="{AB98E66B-CC92-42FB-9CDB-4F71489B21E8}"/>
    <cellStyle name="SAPBEXfilterDrill 11 2 3 3" xfId="5699" xr:uid="{6FA3DC17-17A2-4583-8FD6-31BD9FC14EF2}"/>
    <cellStyle name="SAPBEXfilterDrill 11 2 3 3 2" xfId="12182" xr:uid="{3B9CD076-CD75-4266-B179-F5E140175532}"/>
    <cellStyle name="SAPBEXfilterDrill 11 2 3 3 3" xfId="17748" xr:uid="{5FC0FC3C-77F4-476F-A955-BB1686095E34}"/>
    <cellStyle name="SAPBEXfilterDrill 11 2 3 3 4" xfId="23189" xr:uid="{11DB5A7E-A12E-4C55-B718-F980D6FF5BD5}"/>
    <cellStyle name="SAPBEXfilterDrill 11 2 3 4" xfId="7954" xr:uid="{0D045A31-2E18-4F3F-AFF5-15A6E8E51B0F}"/>
    <cellStyle name="SAPBEXfilterDrill 11 2 3 5" xfId="13616" xr:uid="{CE14B312-6808-4B23-B4E8-6DAA2819A133}"/>
    <cellStyle name="SAPBEXfilterDrill 11 2 3 6" xfId="19136" xr:uid="{91000AFF-879F-4131-B51B-45E26FB7873C}"/>
    <cellStyle name="SAPBEXfilterDrill 11 2 4" xfId="3365" xr:uid="{1B266B85-39BE-4053-876C-524810015214}"/>
    <cellStyle name="SAPBEXfilterDrill 11 2 4 2" xfId="9921" xr:uid="{18E5C395-2738-4E1C-B042-C32540FB3C6C}"/>
    <cellStyle name="SAPBEXfilterDrill 11 2 4 3" xfId="15535" xr:uid="{24A3A360-E32E-430A-A3A3-E97E22FA6924}"/>
    <cellStyle name="SAPBEXfilterDrill 11 2 4 4" xfId="21012" xr:uid="{5961E62E-0C29-45FB-9958-0485214857C7}"/>
    <cellStyle name="SAPBEXfilterDrill 11 2 5" xfId="5697" xr:uid="{227AFFA8-D36F-4B3E-AB14-B8AF169CD899}"/>
    <cellStyle name="SAPBEXfilterDrill 11 2 5 2" xfId="12180" xr:uid="{5BEEFEB1-C6E3-4000-AC14-16382C6DF8E9}"/>
    <cellStyle name="SAPBEXfilterDrill 11 2 5 3" xfId="17746" xr:uid="{0D4C8CAF-01F3-4494-8F45-FA2CE2FE40F5}"/>
    <cellStyle name="SAPBEXfilterDrill 11 2 5 4" xfId="23187" xr:uid="{1C570C1B-1500-4B2A-8F00-19341AEDAA12}"/>
    <cellStyle name="SAPBEXfilterDrill 11 2 6" xfId="7952" xr:uid="{2D1BB3E3-7CC4-4309-B7CE-7C8AC278B5FA}"/>
    <cellStyle name="SAPBEXfilterDrill 11 2 7" xfId="13614" xr:uid="{5F5B61E6-2934-4FF2-9D60-1C05AD543CF6}"/>
    <cellStyle name="SAPBEXfilterDrill 11 2 8" xfId="19134" xr:uid="{2FC34DA0-0A56-48EB-AD8C-29FFF068D319}"/>
    <cellStyle name="SAPBEXfilterDrill 11 3" xfId="1335" xr:uid="{FB067D8E-EAAC-4546-94DA-66863085A042}"/>
    <cellStyle name="SAPBEXfilterDrill 11 3 2" xfId="1336" xr:uid="{EC2B8342-881C-4144-AD45-B190B5F2B6E1}"/>
    <cellStyle name="SAPBEXfilterDrill 11 3 2 2" xfId="3369" xr:uid="{DDA7B784-F582-49A6-9F15-A55CBC63B95C}"/>
    <cellStyle name="SAPBEXfilterDrill 11 3 2 2 2" xfId="9925" xr:uid="{17DBA69E-9424-4022-B83D-CA61A6400599}"/>
    <cellStyle name="SAPBEXfilterDrill 11 3 2 2 3" xfId="15539" xr:uid="{B13B91E4-B345-4C29-9CE5-3F9F0AE386DC}"/>
    <cellStyle name="SAPBEXfilterDrill 11 3 2 2 4" xfId="21016" xr:uid="{A9711DD1-36B4-4DE7-8ECF-C6DEB6D45747}"/>
    <cellStyle name="SAPBEXfilterDrill 11 3 2 3" xfId="5701" xr:uid="{22E690EE-D742-463A-988C-981EEEE0BD77}"/>
    <cellStyle name="SAPBEXfilterDrill 11 3 2 3 2" xfId="12184" xr:uid="{147A32DA-854F-42A3-B471-E4107D1BE278}"/>
    <cellStyle name="SAPBEXfilterDrill 11 3 2 3 3" xfId="17750" xr:uid="{3A153CA3-EA8B-45E5-9AC4-48954C6C9322}"/>
    <cellStyle name="SAPBEXfilterDrill 11 3 2 3 4" xfId="23191" xr:uid="{832D59CD-C8F5-4BA9-8B2F-1421126E5665}"/>
    <cellStyle name="SAPBEXfilterDrill 11 3 2 4" xfId="7956" xr:uid="{07CC2572-CBFB-4412-ABA9-73067AC6F6DD}"/>
    <cellStyle name="SAPBEXfilterDrill 11 3 2 5" xfId="13618" xr:uid="{1987C19D-4217-4481-9FB6-28B0B7D3EF61}"/>
    <cellStyle name="SAPBEXfilterDrill 11 3 2 6" xfId="19138" xr:uid="{976B8DF5-C11E-4C24-A6EC-569FE86E14C9}"/>
    <cellStyle name="SAPBEXfilterDrill 11 3 3" xfId="1337" xr:uid="{2D942872-FACF-4A4F-BDEF-D797668B76AB}"/>
    <cellStyle name="SAPBEXfilterDrill 11 3 3 2" xfId="3370" xr:uid="{53B3659A-A97D-4658-BF77-D3CCFD3B5A55}"/>
    <cellStyle name="SAPBEXfilterDrill 11 3 3 2 2" xfId="9926" xr:uid="{9A65FB7D-23FC-4481-9FF5-073DC63D71A5}"/>
    <cellStyle name="SAPBEXfilterDrill 11 3 3 2 3" xfId="15540" xr:uid="{11F1B710-5FCE-4999-9CC7-46D0ECEA429C}"/>
    <cellStyle name="SAPBEXfilterDrill 11 3 3 2 4" xfId="21017" xr:uid="{BB619775-16EB-4CC3-B3B0-6D9E3B04F85E}"/>
    <cellStyle name="SAPBEXfilterDrill 11 3 3 3" xfId="5702" xr:uid="{30D8FE6D-18FE-4AEB-B3C2-A285259C91CA}"/>
    <cellStyle name="SAPBEXfilterDrill 11 3 3 3 2" xfId="12185" xr:uid="{E5903C94-2E8B-453F-B516-A922132101A3}"/>
    <cellStyle name="SAPBEXfilterDrill 11 3 3 3 3" xfId="17751" xr:uid="{C2509E78-4E92-472A-BD7A-0199B29D8C2A}"/>
    <cellStyle name="SAPBEXfilterDrill 11 3 3 3 4" xfId="23192" xr:uid="{3A67781A-D8CB-4283-B891-8665451C649B}"/>
    <cellStyle name="SAPBEXfilterDrill 11 3 3 4" xfId="7957" xr:uid="{FD1C0D46-B0BD-414C-A482-B06CA0FBDDDB}"/>
    <cellStyle name="SAPBEXfilterDrill 11 3 3 5" xfId="13619" xr:uid="{1FF0D7F1-3216-4C79-B023-CB77D36391B7}"/>
    <cellStyle name="SAPBEXfilterDrill 11 3 3 6" xfId="19139" xr:uid="{10E3DB07-D14E-4CAF-91B8-1D037F2F2285}"/>
    <cellStyle name="SAPBEXfilterDrill 11 3 4" xfId="3368" xr:uid="{6B4EFF7A-2924-4286-BEEB-ECF8C1BA4BAC}"/>
    <cellStyle name="SAPBEXfilterDrill 11 3 4 2" xfId="9924" xr:uid="{4889E1B0-3ED4-489C-B450-2460D8347411}"/>
    <cellStyle name="SAPBEXfilterDrill 11 3 4 3" xfId="15538" xr:uid="{3943144F-D702-4A13-92D8-7F81FD16F9DD}"/>
    <cellStyle name="SAPBEXfilterDrill 11 3 4 4" xfId="21015" xr:uid="{3ED76B86-5A66-45B3-8F21-6CFEB24B24C2}"/>
    <cellStyle name="SAPBEXfilterDrill 11 3 5" xfId="5700" xr:uid="{6F33A2D5-3F5F-4D1D-85B7-817BBFB11C2B}"/>
    <cellStyle name="SAPBEXfilterDrill 11 3 5 2" xfId="12183" xr:uid="{1CE8B73C-0500-45A8-9427-89534A1ED090}"/>
    <cellStyle name="SAPBEXfilterDrill 11 3 5 3" xfId="17749" xr:uid="{8B5BF002-9B13-4226-9B8A-D6088C536C59}"/>
    <cellStyle name="SAPBEXfilterDrill 11 3 5 4" xfId="23190" xr:uid="{732EB9B9-DE15-4F92-8E11-174775A61670}"/>
    <cellStyle name="SAPBEXfilterDrill 11 3 6" xfId="7955" xr:uid="{78617BB6-3163-4AC1-A977-8EBB403F4CBB}"/>
    <cellStyle name="SAPBEXfilterDrill 11 3 7" xfId="13617" xr:uid="{A5F182DF-72FB-4155-B0FC-A0483C721A22}"/>
    <cellStyle name="SAPBEXfilterDrill 11 3 8" xfId="19137" xr:uid="{36C1FAA5-4905-4F7C-839D-AA46F80C1EFB}"/>
    <cellStyle name="SAPBEXfilterDrill 11 4" xfId="1338" xr:uid="{258A255C-2081-4D3B-B4A1-DA4A7F84FF81}"/>
    <cellStyle name="SAPBEXfilterDrill 11 4 2" xfId="1339" xr:uid="{236F206B-326B-4B1E-BCF1-BEF068F8E268}"/>
    <cellStyle name="SAPBEXfilterDrill 11 4 2 2" xfId="3372" xr:uid="{3DACEF1C-AD95-434A-B89A-EBADD7D9C508}"/>
    <cellStyle name="SAPBEXfilterDrill 11 4 2 2 2" xfId="9928" xr:uid="{E888C501-D1FA-4112-84FB-B8DC61EA0C76}"/>
    <cellStyle name="SAPBEXfilterDrill 11 4 2 2 3" xfId="15542" xr:uid="{444828DB-B1C6-44AD-AF18-7A709131F3D0}"/>
    <cellStyle name="SAPBEXfilterDrill 11 4 2 2 4" xfId="21019" xr:uid="{1C22121A-EABC-41CC-BBF2-49A1C0CCFE96}"/>
    <cellStyle name="SAPBEXfilterDrill 11 4 2 3" xfId="5704" xr:uid="{D6418204-E1CF-4A80-B913-504CFD11C582}"/>
    <cellStyle name="SAPBEXfilterDrill 11 4 2 3 2" xfId="12187" xr:uid="{8D507074-82D9-46BA-8A33-F3FEEE941B6C}"/>
    <cellStyle name="SAPBEXfilterDrill 11 4 2 3 3" xfId="17753" xr:uid="{28F56F39-8E27-4266-ADE1-938539842C12}"/>
    <cellStyle name="SAPBEXfilterDrill 11 4 2 3 4" xfId="23194" xr:uid="{C5578C65-9164-4379-B779-DE48350F8A41}"/>
    <cellStyle name="SAPBEXfilterDrill 11 4 2 4" xfId="7959" xr:uid="{C56C8F44-C8E3-4D84-A956-312ACAD86215}"/>
    <cellStyle name="SAPBEXfilterDrill 11 4 2 5" xfId="13621" xr:uid="{7F11519B-A837-4463-83C5-DD1C5A2F810C}"/>
    <cellStyle name="SAPBEXfilterDrill 11 4 2 6" xfId="19141" xr:uid="{A1AF6880-674A-4BC6-9F79-BFE0693F219B}"/>
    <cellStyle name="SAPBEXfilterDrill 11 4 3" xfId="1340" xr:uid="{820AA986-9D04-4CC2-A2A2-52B3497F6D6D}"/>
    <cellStyle name="SAPBEXfilterDrill 11 4 3 2" xfId="3373" xr:uid="{A30E567F-DF35-4135-9035-970822DD4AEB}"/>
    <cellStyle name="SAPBEXfilterDrill 11 4 3 2 2" xfId="9929" xr:uid="{7E20CECE-35CA-4E79-A18C-FD41E9A0463C}"/>
    <cellStyle name="SAPBEXfilterDrill 11 4 3 2 3" xfId="15543" xr:uid="{3A980CBB-430B-4A21-B2D2-267265591D86}"/>
    <cellStyle name="SAPBEXfilterDrill 11 4 3 2 4" xfId="21020" xr:uid="{D9902A43-AE33-4230-AEFD-9FF864E9FDCE}"/>
    <cellStyle name="SAPBEXfilterDrill 11 4 3 3" xfId="5705" xr:uid="{2CE25A18-EF53-4B08-B4B5-ACB7BA6DE203}"/>
    <cellStyle name="SAPBEXfilterDrill 11 4 3 3 2" xfId="12188" xr:uid="{121BDEB9-FEAC-45D3-8E30-0AAB1FCE2E57}"/>
    <cellStyle name="SAPBEXfilterDrill 11 4 3 3 3" xfId="17754" xr:uid="{4DD3742F-7342-4FEF-87D4-60D5F49A1216}"/>
    <cellStyle name="SAPBEXfilterDrill 11 4 3 3 4" xfId="23195" xr:uid="{39D5FA6F-B401-43E8-8195-450184446483}"/>
    <cellStyle name="SAPBEXfilterDrill 11 4 3 4" xfId="7960" xr:uid="{FA2EE441-F512-4B22-990B-1496DFFE3CCF}"/>
    <cellStyle name="SAPBEXfilterDrill 11 4 3 5" xfId="13622" xr:uid="{5D1C73C1-4053-4482-8B64-185F07A4F852}"/>
    <cellStyle name="SAPBEXfilterDrill 11 4 3 6" xfId="19142" xr:uid="{55047282-7874-4FE6-A870-14FD2DBC3898}"/>
    <cellStyle name="SAPBEXfilterDrill 11 4 4" xfId="3371" xr:uid="{971A41B8-720D-4E94-9B2E-4A278DC2D5CA}"/>
    <cellStyle name="SAPBEXfilterDrill 11 4 4 2" xfId="9927" xr:uid="{E08D7E51-7613-4EF5-ADB7-DFF80DE58B42}"/>
    <cellStyle name="SAPBEXfilterDrill 11 4 4 3" xfId="15541" xr:uid="{0089EDD9-E9FD-4E95-BAAF-44A3E289F32C}"/>
    <cellStyle name="SAPBEXfilterDrill 11 4 4 4" xfId="21018" xr:uid="{4BF28E99-3EBB-470A-B4D0-4D7BBA5AA877}"/>
    <cellStyle name="SAPBEXfilterDrill 11 4 5" xfId="5703" xr:uid="{6868969D-4E67-48D3-B909-8466A1A72F5E}"/>
    <cellStyle name="SAPBEXfilterDrill 11 4 5 2" xfId="12186" xr:uid="{9434326E-6302-4529-9B39-9CBD28C1A197}"/>
    <cellStyle name="SAPBEXfilterDrill 11 4 5 3" xfId="17752" xr:uid="{92CC2042-0707-416D-8D56-34F3D5A4973C}"/>
    <cellStyle name="SAPBEXfilterDrill 11 4 5 4" xfId="23193" xr:uid="{D3C77129-8831-4D6B-9832-EA7C4607485C}"/>
    <cellStyle name="SAPBEXfilterDrill 11 4 6" xfId="7958" xr:uid="{1FD630EB-7E9A-44C4-B787-A0045DE07AF3}"/>
    <cellStyle name="SAPBEXfilterDrill 11 4 7" xfId="13620" xr:uid="{7424DBCC-8845-4C00-A111-BB1462C0F7E2}"/>
    <cellStyle name="SAPBEXfilterDrill 11 4 8" xfId="19140" xr:uid="{2642CAA5-2BC6-4825-B1EA-C585D1896EC6}"/>
    <cellStyle name="SAPBEXfilterDrill 11 5" xfId="1341" xr:uid="{DB9535E3-E87F-4B69-A0CE-A664F97757C7}"/>
    <cellStyle name="SAPBEXfilterDrill 11 5 2" xfId="3374" xr:uid="{E0607DC9-73EE-4D40-8356-8BC627A32C9C}"/>
    <cellStyle name="SAPBEXfilterDrill 11 5 2 2" xfId="9930" xr:uid="{498F6591-F9D8-4D82-9A61-847E663477E3}"/>
    <cellStyle name="SAPBEXfilterDrill 11 5 2 3" xfId="15544" xr:uid="{7572D72F-0274-4F56-B5DE-D5A9C535D094}"/>
    <cellStyle name="SAPBEXfilterDrill 11 5 2 4" xfId="21021" xr:uid="{D1B73C4A-FBFD-4DB3-AA5E-E96A7525D10E}"/>
    <cellStyle name="SAPBEXfilterDrill 11 5 3" xfId="5706" xr:uid="{AF0CD15B-F58B-4F2A-9DC9-8E0FB54F80B9}"/>
    <cellStyle name="SAPBEXfilterDrill 11 5 3 2" xfId="12189" xr:uid="{1B65CAF6-880B-4845-9486-002715B33A0B}"/>
    <cellStyle name="SAPBEXfilterDrill 11 5 3 3" xfId="17755" xr:uid="{9B5F6C52-EE8B-4882-AF2C-F507694E4070}"/>
    <cellStyle name="SAPBEXfilterDrill 11 5 3 4" xfId="23196" xr:uid="{B9307918-5E23-4554-870C-3B847EDCFE04}"/>
    <cellStyle name="SAPBEXfilterDrill 11 5 4" xfId="7961" xr:uid="{6ACC4E0C-73BD-450C-B59A-697F15B89962}"/>
    <cellStyle name="SAPBEXfilterDrill 11 5 5" xfId="13623" xr:uid="{264D62A9-36E6-46FF-853B-C9BD0797B642}"/>
    <cellStyle name="SAPBEXfilterDrill 11 5 6" xfId="19143" xr:uid="{947D5820-D602-4EA9-B01E-74895DD2714F}"/>
    <cellStyle name="SAPBEXfilterDrill 11 6" xfId="1342" xr:uid="{1134E6DD-5C4F-49E6-8206-BB7B17669EC2}"/>
    <cellStyle name="SAPBEXfilterDrill 11 6 2" xfId="3375" xr:uid="{14F7A30F-C3E9-4D35-B319-78F6A9FF5C65}"/>
    <cellStyle name="SAPBEXfilterDrill 11 6 2 2" xfId="9931" xr:uid="{7AB3E1B6-492C-4CAF-90FA-E9CCA8268C1B}"/>
    <cellStyle name="SAPBEXfilterDrill 11 6 2 3" xfId="15545" xr:uid="{BA7C3DC3-6FFB-42AB-9437-6EF084F9A1AC}"/>
    <cellStyle name="SAPBEXfilterDrill 11 6 2 4" xfId="21022" xr:uid="{7F3FC569-994A-4985-9BBB-65AA16BD4090}"/>
    <cellStyle name="SAPBEXfilterDrill 11 6 3" xfId="5707" xr:uid="{848C88D8-7FA3-450D-B2D0-CD905F5D8F7D}"/>
    <cellStyle name="SAPBEXfilterDrill 11 6 3 2" xfId="12190" xr:uid="{B03576D6-28FD-4A1F-BEB0-4495DC1712D2}"/>
    <cellStyle name="SAPBEXfilterDrill 11 6 3 3" xfId="17756" xr:uid="{580417A8-872F-4A49-8B2A-1AC2672D53AC}"/>
    <cellStyle name="SAPBEXfilterDrill 11 6 3 4" xfId="23197" xr:uid="{DE4D98F3-B6D1-42E5-8D38-947D907E4237}"/>
    <cellStyle name="SAPBEXfilterDrill 11 6 4" xfId="7962" xr:uid="{1CEDB5EC-86FC-4D0D-9362-FCDFF671B345}"/>
    <cellStyle name="SAPBEXfilterDrill 11 6 5" xfId="13624" xr:uid="{FECFD362-C932-428E-A652-E3A48CC6D95B}"/>
    <cellStyle name="SAPBEXfilterDrill 11 6 6" xfId="19144" xr:uid="{307CE976-5812-4CD7-8FC4-4E2A667931C9}"/>
    <cellStyle name="SAPBEXfilterDrill 11 7" xfId="3364" xr:uid="{9043D440-B27D-429A-8647-64ADED59BDA1}"/>
    <cellStyle name="SAPBEXfilterDrill 11 7 2" xfId="9920" xr:uid="{905D1F47-85C1-4E68-98CB-3115EA9C1762}"/>
    <cellStyle name="SAPBEXfilterDrill 11 7 3" xfId="15534" xr:uid="{784F0173-2281-40CC-9162-4356FB2005BA}"/>
    <cellStyle name="SAPBEXfilterDrill 11 7 4" xfId="21011" xr:uid="{6C21B33D-8B6C-443A-9D73-3C53887BC578}"/>
    <cellStyle name="SAPBEXfilterDrill 11 8" xfId="5696" xr:uid="{49C67CE8-E52A-4176-9B47-E1297961352F}"/>
    <cellStyle name="SAPBEXfilterDrill 11 8 2" xfId="12179" xr:uid="{F7B48607-D824-4CE7-A7E9-A113967AC643}"/>
    <cellStyle name="SAPBEXfilterDrill 11 8 3" xfId="17745" xr:uid="{77F042ED-63A2-41B1-88DE-9323784557B0}"/>
    <cellStyle name="SAPBEXfilterDrill 11 8 4" xfId="23186" xr:uid="{C2EF4807-E94B-4CEE-9390-446542753F68}"/>
    <cellStyle name="SAPBEXfilterDrill 11 9" xfId="7951" xr:uid="{F445C5E0-966F-4BA7-AFB5-7F26D5F4414F}"/>
    <cellStyle name="SAPBEXfilterDrill 12" xfId="1343" xr:uid="{3F5B7E2B-95D0-46A7-8137-1C92DC1D06FD}"/>
    <cellStyle name="SAPBEXfilterDrill 12 10" xfId="13625" xr:uid="{6F9BB20E-D5D0-4D0B-A433-8EDB85E8BEA1}"/>
    <cellStyle name="SAPBEXfilterDrill 12 11" xfId="19145" xr:uid="{3EA637B6-F310-4AB5-A0CF-D0D7ECFB75B8}"/>
    <cellStyle name="SAPBEXfilterDrill 12 2" xfId="1344" xr:uid="{AF73202C-A455-4679-9441-00A26B420AC8}"/>
    <cellStyle name="SAPBEXfilterDrill 12 2 2" xfId="1345" xr:uid="{C465AEA8-3320-4E9E-BACA-2A75701455B2}"/>
    <cellStyle name="SAPBEXfilterDrill 12 2 2 2" xfId="3378" xr:uid="{292D6636-15AF-499B-A8E2-EFDDD10F7462}"/>
    <cellStyle name="SAPBEXfilterDrill 12 2 2 2 2" xfId="9934" xr:uid="{EFB4ED4B-3AC9-489D-A962-399215F82222}"/>
    <cellStyle name="SAPBEXfilterDrill 12 2 2 2 3" xfId="15548" xr:uid="{E0EC0353-C7C5-4DCC-8C6A-D8037DCC99AF}"/>
    <cellStyle name="SAPBEXfilterDrill 12 2 2 2 4" xfId="21025" xr:uid="{20C67976-7D7E-4DB9-93BD-64245D3C22CE}"/>
    <cellStyle name="SAPBEXfilterDrill 12 2 2 3" xfId="5710" xr:uid="{0B6D3E66-D048-4DE7-8268-365960D29951}"/>
    <cellStyle name="SAPBEXfilterDrill 12 2 2 3 2" xfId="12193" xr:uid="{68D598C6-909D-4C5B-8A25-B215E74CF5A9}"/>
    <cellStyle name="SAPBEXfilterDrill 12 2 2 3 3" xfId="17759" xr:uid="{33540792-278B-49A8-A9CD-263EC8C00060}"/>
    <cellStyle name="SAPBEXfilterDrill 12 2 2 3 4" xfId="23200" xr:uid="{4C15BB4C-BB3F-4E33-A66C-C74CD91E491C}"/>
    <cellStyle name="SAPBEXfilterDrill 12 2 2 4" xfId="7965" xr:uid="{0BB1F305-FE67-4855-8328-D43AEC3C080C}"/>
    <cellStyle name="SAPBEXfilterDrill 12 2 2 5" xfId="13627" xr:uid="{212D1EF5-8D67-443C-809D-F180F1B219A1}"/>
    <cellStyle name="SAPBEXfilterDrill 12 2 2 6" xfId="19147" xr:uid="{BC5D2375-F8E8-453D-ABBE-FBCA28E5F2D2}"/>
    <cellStyle name="SAPBEXfilterDrill 12 2 3" xfId="1346" xr:uid="{DA20907A-44B7-478E-9D9C-FC8E0769A3AD}"/>
    <cellStyle name="SAPBEXfilterDrill 12 2 3 2" xfId="3379" xr:uid="{9C588BF6-159D-4350-8E56-0E6474DA0AFC}"/>
    <cellStyle name="SAPBEXfilterDrill 12 2 3 2 2" xfId="9935" xr:uid="{EABF2F18-ADFD-4D7D-991B-38A8BDF5B004}"/>
    <cellStyle name="SAPBEXfilterDrill 12 2 3 2 3" xfId="15549" xr:uid="{0CD3ECDC-2435-46C2-8280-9A7BD2FE82A4}"/>
    <cellStyle name="SAPBEXfilterDrill 12 2 3 2 4" xfId="21026" xr:uid="{4F119ABF-D832-47BD-9A52-6F4B972F7267}"/>
    <cellStyle name="SAPBEXfilterDrill 12 2 3 3" xfId="5711" xr:uid="{929FDF82-9B2F-42C1-B455-EE4F3FCD491C}"/>
    <cellStyle name="SAPBEXfilterDrill 12 2 3 3 2" xfId="12194" xr:uid="{091541DE-7F76-4CA7-A76B-85AE41E7A556}"/>
    <cellStyle name="SAPBEXfilterDrill 12 2 3 3 3" xfId="17760" xr:uid="{97B7A72C-F6E7-49B3-9BC6-E964ED3A2595}"/>
    <cellStyle name="SAPBEXfilterDrill 12 2 3 3 4" xfId="23201" xr:uid="{946562FF-15F8-446C-AE7E-15E60ADE1C9A}"/>
    <cellStyle name="SAPBEXfilterDrill 12 2 3 4" xfId="7966" xr:uid="{C7E0D49B-3D34-4B40-93CD-9DA7BFF0CE45}"/>
    <cellStyle name="SAPBEXfilterDrill 12 2 3 5" xfId="13628" xr:uid="{17914104-3CB4-4951-9C7F-45F62CE93723}"/>
    <cellStyle name="SAPBEXfilterDrill 12 2 3 6" xfId="19148" xr:uid="{7107BA86-9D66-467B-BFD4-63C9DF7D4EB4}"/>
    <cellStyle name="SAPBEXfilterDrill 12 2 4" xfId="3377" xr:uid="{146DD39F-5AD4-4BBA-A1F5-C5EB2C82A145}"/>
    <cellStyle name="SAPBEXfilterDrill 12 2 4 2" xfId="9933" xr:uid="{1CEADD16-9C88-4E9E-B5B9-1EFBC766A0D9}"/>
    <cellStyle name="SAPBEXfilterDrill 12 2 4 3" xfId="15547" xr:uid="{708630BA-BEA5-4203-857C-DF738B2CAA38}"/>
    <cellStyle name="SAPBEXfilterDrill 12 2 4 4" xfId="21024" xr:uid="{BF4E8680-CA7B-4BF5-B1CC-AA8B7C87E21B}"/>
    <cellStyle name="SAPBEXfilterDrill 12 2 5" xfId="5709" xr:uid="{8186B99E-9363-437E-A29E-7D6AE37B87C8}"/>
    <cellStyle name="SAPBEXfilterDrill 12 2 5 2" xfId="12192" xr:uid="{4EA00ED1-E8E6-46EB-9C99-21030099C364}"/>
    <cellStyle name="SAPBEXfilterDrill 12 2 5 3" xfId="17758" xr:uid="{832F1D53-AE2C-44F6-A421-A4C6FDCCF8A2}"/>
    <cellStyle name="SAPBEXfilterDrill 12 2 5 4" xfId="23199" xr:uid="{1D11D626-A722-42A9-A068-E6E1DEAA4F7D}"/>
    <cellStyle name="SAPBEXfilterDrill 12 2 6" xfId="7964" xr:uid="{ED8DCDDE-13A9-4815-A25C-D47FED039F4C}"/>
    <cellStyle name="SAPBEXfilterDrill 12 2 7" xfId="13626" xr:uid="{5DC6856A-69E0-4BD9-841B-D023B48535D0}"/>
    <cellStyle name="SAPBEXfilterDrill 12 2 8" xfId="19146" xr:uid="{EA4F02C4-4BB8-433D-A536-A39269DE54A0}"/>
    <cellStyle name="SAPBEXfilterDrill 12 3" xfId="1347" xr:uid="{3884558A-4148-4F42-A3A9-5078EB279822}"/>
    <cellStyle name="SAPBEXfilterDrill 12 3 2" xfId="1348" xr:uid="{3A9E8EF0-1BF7-480C-83E5-1D88C5ABB711}"/>
    <cellStyle name="SAPBEXfilterDrill 12 3 2 2" xfId="3381" xr:uid="{77ED893E-B609-44BA-85D9-1C4AE48074C0}"/>
    <cellStyle name="SAPBEXfilterDrill 12 3 2 2 2" xfId="9937" xr:uid="{A6FD6F03-9899-44A6-B81C-967EDECFD6D1}"/>
    <cellStyle name="SAPBEXfilterDrill 12 3 2 2 3" xfId="15551" xr:uid="{A78D7D26-0DD1-44A4-B968-5181E74D88AF}"/>
    <cellStyle name="SAPBEXfilterDrill 12 3 2 2 4" xfId="21028" xr:uid="{C3B75F4F-351A-4AE3-96BF-37137FAAE069}"/>
    <cellStyle name="SAPBEXfilterDrill 12 3 2 3" xfId="5713" xr:uid="{EBDF08C4-9122-4D53-8A17-88BD1CF9D7C6}"/>
    <cellStyle name="SAPBEXfilterDrill 12 3 2 3 2" xfId="12196" xr:uid="{C25FC594-71E1-4362-9B4D-ED14A049F13E}"/>
    <cellStyle name="SAPBEXfilterDrill 12 3 2 3 3" xfId="17762" xr:uid="{A4242CFD-8999-4F8F-9FF4-A1B78B99FAEC}"/>
    <cellStyle name="SAPBEXfilterDrill 12 3 2 3 4" xfId="23203" xr:uid="{2C6DD38F-4DBF-45C9-8D64-4B0906BED391}"/>
    <cellStyle name="SAPBEXfilterDrill 12 3 2 4" xfId="7968" xr:uid="{F904A0AC-7DED-41BB-A893-445C8AE52853}"/>
    <cellStyle name="SAPBEXfilterDrill 12 3 2 5" xfId="13630" xr:uid="{ADDBCCA7-8FB5-4575-AD86-6862F218412F}"/>
    <cellStyle name="SAPBEXfilterDrill 12 3 2 6" xfId="19150" xr:uid="{0B7DDBBC-B4D1-4094-A5EB-250688E1950B}"/>
    <cellStyle name="SAPBEXfilterDrill 12 3 3" xfId="1349" xr:uid="{5A65C3A9-FAE0-47C9-83C2-A01E75C0DE6F}"/>
    <cellStyle name="SAPBEXfilterDrill 12 3 3 2" xfId="3382" xr:uid="{E3D5C264-F0BD-4677-931C-B18B0CA66C50}"/>
    <cellStyle name="SAPBEXfilterDrill 12 3 3 2 2" xfId="9938" xr:uid="{702E78E5-621D-4DE9-9620-9190EF250D33}"/>
    <cellStyle name="SAPBEXfilterDrill 12 3 3 2 3" xfId="15552" xr:uid="{2A683F5C-0B77-47D5-8AAB-72E2668A22B5}"/>
    <cellStyle name="SAPBEXfilterDrill 12 3 3 2 4" xfId="21029" xr:uid="{6FB471A3-EF2D-4E3E-9DBA-0FD1DA16C1F4}"/>
    <cellStyle name="SAPBEXfilterDrill 12 3 3 3" xfId="5714" xr:uid="{F268888E-F8E2-4E40-B6B3-BB728CD16CFF}"/>
    <cellStyle name="SAPBEXfilterDrill 12 3 3 3 2" xfId="12197" xr:uid="{04C61AC4-0414-46D1-86D0-930BA4CDC387}"/>
    <cellStyle name="SAPBEXfilterDrill 12 3 3 3 3" xfId="17763" xr:uid="{55870809-00CB-4F2F-B8DD-406B4E1C7A65}"/>
    <cellStyle name="SAPBEXfilterDrill 12 3 3 3 4" xfId="23204" xr:uid="{F082BD43-E894-4C57-9313-C561263F703F}"/>
    <cellStyle name="SAPBEXfilterDrill 12 3 3 4" xfId="7969" xr:uid="{152CCC3F-736D-4EA6-9FA8-C0BC55CA3BAC}"/>
    <cellStyle name="SAPBEXfilterDrill 12 3 3 5" xfId="13631" xr:uid="{EFE016B1-8BD1-4FAE-A432-7D53B008073C}"/>
    <cellStyle name="SAPBEXfilterDrill 12 3 3 6" xfId="19151" xr:uid="{E5ED95A8-41DF-47A7-BE29-954F2E920A6D}"/>
    <cellStyle name="SAPBEXfilterDrill 12 3 4" xfId="3380" xr:uid="{15A272CF-860E-4A9F-A57A-7B94F3E14AC5}"/>
    <cellStyle name="SAPBEXfilterDrill 12 3 4 2" xfId="9936" xr:uid="{84F6A7F7-8812-4EA4-8EF2-C3604224802B}"/>
    <cellStyle name="SAPBEXfilterDrill 12 3 4 3" xfId="15550" xr:uid="{B6BCA280-BB2B-490E-ADF9-09E5E5690B0F}"/>
    <cellStyle name="SAPBEXfilterDrill 12 3 4 4" xfId="21027" xr:uid="{3DCBA1AC-A8EE-4D41-955C-9511C13DFC63}"/>
    <cellStyle name="SAPBEXfilterDrill 12 3 5" xfId="5712" xr:uid="{DC7DC295-0970-4073-9B9F-027A613089DB}"/>
    <cellStyle name="SAPBEXfilterDrill 12 3 5 2" xfId="12195" xr:uid="{AFC9D689-29C6-41A6-ACF6-B0174AE75189}"/>
    <cellStyle name="SAPBEXfilterDrill 12 3 5 3" xfId="17761" xr:uid="{CF50B9C3-031D-4491-BC39-1905A43A714D}"/>
    <cellStyle name="SAPBEXfilterDrill 12 3 5 4" xfId="23202" xr:uid="{D3B3BFD7-0B6F-4089-BF8F-2CE80567FF1A}"/>
    <cellStyle name="SAPBEXfilterDrill 12 3 6" xfId="7967" xr:uid="{0E53A48B-B0D1-408F-8F36-297B03D5BA42}"/>
    <cellStyle name="SAPBEXfilterDrill 12 3 7" xfId="13629" xr:uid="{4AC4D374-726A-411B-BA7B-6675EA166151}"/>
    <cellStyle name="SAPBEXfilterDrill 12 3 8" xfId="19149" xr:uid="{7A29CA3F-D2FB-4EA6-BA8E-78B4E8354EF4}"/>
    <cellStyle name="SAPBEXfilterDrill 12 4" xfId="1350" xr:uid="{47AA541E-F8ED-4844-BD8D-0FB95E4A8DF4}"/>
    <cellStyle name="SAPBEXfilterDrill 12 4 2" xfId="1351" xr:uid="{D81A12AA-0213-48E0-9DB9-5BB84F8F330D}"/>
    <cellStyle name="SAPBEXfilterDrill 12 4 2 2" xfId="3384" xr:uid="{1664B2B8-0215-4C13-A099-680537E80DF1}"/>
    <cellStyle name="SAPBEXfilterDrill 12 4 2 2 2" xfId="9940" xr:uid="{E49189E6-3C48-41ED-90FE-8423BF85BBE6}"/>
    <cellStyle name="SAPBEXfilterDrill 12 4 2 2 3" xfId="15554" xr:uid="{C83B3113-B4E8-45E5-BAD5-16DDD38DB4B4}"/>
    <cellStyle name="SAPBEXfilterDrill 12 4 2 2 4" xfId="21031" xr:uid="{CAF46479-8D40-4C3F-BC07-33C627F45AE5}"/>
    <cellStyle name="SAPBEXfilterDrill 12 4 2 3" xfId="5716" xr:uid="{C65E3ED9-7D02-4D26-A185-B87024D5C728}"/>
    <cellStyle name="SAPBEXfilterDrill 12 4 2 3 2" xfId="12199" xr:uid="{1A0759F7-15A0-4DBE-B68E-20778A4F2A20}"/>
    <cellStyle name="SAPBEXfilterDrill 12 4 2 3 3" xfId="17765" xr:uid="{3B17044C-34D7-4662-A951-4B8C8A4F0617}"/>
    <cellStyle name="SAPBEXfilterDrill 12 4 2 3 4" xfId="23206" xr:uid="{CA0D36D1-F3FA-479E-8589-FB3293EA0F3A}"/>
    <cellStyle name="SAPBEXfilterDrill 12 4 2 4" xfId="7971" xr:uid="{5FE232C1-1663-45D4-A2B1-9D1B69BBAF67}"/>
    <cellStyle name="SAPBEXfilterDrill 12 4 2 5" xfId="13633" xr:uid="{7A187FC5-C08E-4A4B-86DF-7BFEA39DEDC7}"/>
    <cellStyle name="SAPBEXfilterDrill 12 4 2 6" xfId="19153" xr:uid="{F8DC5210-6AA0-4593-BC25-B9ACFDA6C547}"/>
    <cellStyle name="SAPBEXfilterDrill 12 4 3" xfId="1352" xr:uid="{9EADE0D6-DF75-4AB8-A765-CA38CB9D95B8}"/>
    <cellStyle name="SAPBEXfilterDrill 12 4 3 2" xfId="3385" xr:uid="{6DD9BB2D-11DE-42BC-9FF9-1433256CC102}"/>
    <cellStyle name="SAPBEXfilterDrill 12 4 3 2 2" xfId="9941" xr:uid="{E2B6F1A7-DF88-493F-BD9A-EE32F9D95947}"/>
    <cellStyle name="SAPBEXfilterDrill 12 4 3 2 3" xfId="15555" xr:uid="{72CE8AB0-7604-407A-AEB6-F9BD0149713F}"/>
    <cellStyle name="SAPBEXfilterDrill 12 4 3 2 4" xfId="21032" xr:uid="{956D91DF-E4F4-463E-8DB4-1CE9D1DD696B}"/>
    <cellStyle name="SAPBEXfilterDrill 12 4 3 3" xfId="5717" xr:uid="{76D4F009-DDA8-4CA7-8D26-87588D39E7FC}"/>
    <cellStyle name="SAPBEXfilterDrill 12 4 3 3 2" xfId="12200" xr:uid="{BBE9967B-467C-48C5-9BC1-7A96FC448721}"/>
    <cellStyle name="SAPBEXfilterDrill 12 4 3 3 3" xfId="17766" xr:uid="{0D9CF054-6E9C-4E59-8964-4F56074F70A7}"/>
    <cellStyle name="SAPBEXfilterDrill 12 4 3 3 4" xfId="23207" xr:uid="{01299132-0337-415B-B119-380D27717A32}"/>
    <cellStyle name="SAPBEXfilterDrill 12 4 3 4" xfId="7972" xr:uid="{73BE25ED-5C69-45AB-8452-D436CBD9CF4B}"/>
    <cellStyle name="SAPBEXfilterDrill 12 4 3 5" xfId="13634" xr:uid="{8F27FAE2-310D-49B4-BAC4-EEC27C06305D}"/>
    <cellStyle name="SAPBEXfilterDrill 12 4 3 6" xfId="19154" xr:uid="{738B980B-C728-4799-A11C-63D665E0BC28}"/>
    <cellStyle name="SAPBEXfilterDrill 12 4 4" xfId="3383" xr:uid="{95AF1C95-D169-4103-9608-019227146C50}"/>
    <cellStyle name="SAPBEXfilterDrill 12 4 4 2" xfId="9939" xr:uid="{030C8DED-AFD3-40E2-A2F5-6B530992CB84}"/>
    <cellStyle name="SAPBEXfilterDrill 12 4 4 3" xfId="15553" xr:uid="{164B5C4B-6328-4222-B09C-E59D3421B68D}"/>
    <cellStyle name="SAPBEXfilterDrill 12 4 4 4" xfId="21030" xr:uid="{D24CB812-1C41-4A77-9FD9-B4102BCE201E}"/>
    <cellStyle name="SAPBEXfilterDrill 12 4 5" xfId="5715" xr:uid="{3A09ED22-C2A8-44F1-8BA4-A4CEBE959644}"/>
    <cellStyle name="SAPBEXfilterDrill 12 4 5 2" xfId="12198" xr:uid="{781C7E2B-73C9-4DEE-A2F0-AE99BD1736F9}"/>
    <cellStyle name="SAPBEXfilterDrill 12 4 5 3" xfId="17764" xr:uid="{D02C3BA1-DAC7-4FA2-BCD6-3D4D0EF5D40B}"/>
    <cellStyle name="SAPBEXfilterDrill 12 4 5 4" xfId="23205" xr:uid="{B881361A-F2A6-438A-866E-0EE85BF9F32E}"/>
    <cellStyle name="SAPBEXfilterDrill 12 4 6" xfId="7970" xr:uid="{65CD06AC-99CC-44E8-A446-45820C1205A7}"/>
    <cellStyle name="SAPBEXfilterDrill 12 4 7" xfId="13632" xr:uid="{01A6DEE8-0574-4253-BE09-086E9349BEF0}"/>
    <cellStyle name="SAPBEXfilterDrill 12 4 8" xfId="19152" xr:uid="{7F3B624A-3EC9-4547-A443-461074F115A9}"/>
    <cellStyle name="SAPBEXfilterDrill 12 5" xfId="1353" xr:uid="{A90315CC-7090-42F4-9EFC-32B6EDBB77B9}"/>
    <cellStyle name="SAPBEXfilterDrill 12 5 2" xfId="3386" xr:uid="{99878934-3344-43FB-9263-7FAD98DABD9E}"/>
    <cellStyle name="SAPBEXfilterDrill 12 5 2 2" xfId="9942" xr:uid="{CC77BE13-EABA-445B-9190-28F62E530919}"/>
    <cellStyle name="SAPBEXfilterDrill 12 5 2 3" xfId="15556" xr:uid="{FFCEB3CB-89E5-4203-A581-F4A7FCBBFFD5}"/>
    <cellStyle name="SAPBEXfilterDrill 12 5 2 4" xfId="21033" xr:uid="{EDABB56C-673C-4CF9-B74C-033B55F2A945}"/>
    <cellStyle name="SAPBEXfilterDrill 12 5 3" xfId="5718" xr:uid="{6AEA9D41-7F26-4EDD-B02D-1359909E7FBB}"/>
    <cellStyle name="SAPBEXfilterDrill 12 5 3 2" xfId="12201" xr:uid="{6709E44E-CC77-4DE2-ABFD-E3DCA4DAE449}"/>
    <cellStyle name="SAPBEXfilterDrill 12 5 3 3" xfId="17767" xr:uid="{4439B0F6-D9F5-4661-9B5B-723CA519C541}"/>
    <cellStyle name="SAPBEXfilterDrill 12 5 3 4" xfId="23208" xr:uid="{4E248EBC-C23B-4A6B-944E-F0DBD75861C3}"/>
    <cellStyle name="SAPBEXfilterDrill 12 5 4" xfId="7973" xr:uid="{D9098F0A-59DC-4EB2-B8D2-6733C69D8D66}"/>
    <cellStyle name="SAPBEXfilterDrill 12 5 5" xfId="13635" xr:uid="{CAB03B14-F71F-467D-BB83-DEB370992538}"/>
    <cellStyle name="SAPBEXfilterDrill 12 5 6" xfId="19155" xr:uid="{B74E9C3D-47C2-4D27-84B0-155505DBE68C}"/>
    <cellStyle name="SAPBEXfilterDrill 12 6" xfId="1354" xr:uid="{0F536A98-F2AB-4F9E-A046-0E0C142796BD}"/>
    <cellStyle name="SAPBEXfilterDrill 12 6 2" xfId="3387" xr:uid="{545061AE-6F0C-445F-858C-AB530062DE51}"/>
    <cellStyle name="SAPBEXfilterDrill 12 6 2 2" xfId="9943" xr:uid="{B3DD0D6A-9D2A-4EA2-BD1E-9B56E7E8367E}"/>
    <cellStyle name="SAPBEXfilterDrill 12 6 2 3" xfId="15557" xr:uid="{F98C9674-0D05-43F8-BEE0-735FF9F41A68}"/>
    <cellStyle name="SAPBEXfilterDrill 12 6 2 4" xfId="21034" xr:uid="{38148730-1073-4E40-9283-EB69BDCF543C}"/>
    <cellStyle name="SAPBEXfilterDrill 12 6 3" xfId="5719" xr:uid="{D42C7F68-828F-4527-A21C-66DA37282474}"/>
    <cellStyle name="SAPBEXfilterDrill 12 6 3 2" xfId="12202" xr:uid="{F012E835-8DFD-42CD-95CD-D42565E86C3E}"/>
    <cellStyle name="SAPBEXfilterDrill 12 6 3 3" xfId="17768" xr:uid="{F99316D7-D93E-4AB8-AB4A-82AB544A4AA1}"/>
    <cellStyle name="SAPBEXfilterDrill 12 6 3 4" xfId="23209" xr:uid="{C8A49B17-F4A1-4371-B1B5-9677AE878C1C}"/>
    <cellStyle name="SAPBEXfilterDrill 12 6 4" xfId="7974" xr:uid="{52D5862E-020E-40B7-94AD-2383ADC4C0C7}"/>
    <cellStyle name="SAPBEXfilterDrill 12 6 5" xfId="13636" xr:uid="{A3D6334D-06B8-4B5A-BFAC-7E512B5AF788}"/>
    <cellStyle name="SAPBEXfilterDrill 12 6 6" xfId="19156" xr:uid="{B3476930-92CB-4636-85BC-CCE7BB138A25}"/>
    <cellStyle name="SAPBEXfilterDrill 12 7" xfId="3376" xr:uid="{DF7C7B1B-1EE2-4EBC-99CD-E734DF1D3345}"/>
    <cellStyle name="SAPBEXfilterDrill 12 7 2" xfId="9932" xr:uid="{38701B1A-34DA-491F-960E-FFB9FF53E00B}"/>
    <cellStyle name="SAPBEXfilterDrill 12 7 3" xfId="15546" xr:uid="{A4D71DA2-91B8-415C-B7A3-574E021684D0}"/>
    <cellStyle name="SAPBEXfilterDrill 12 7 4" xfId="21023" xr:uid="{EBB0A402-D899-4C67-A033-23DAD8C355B9}"/>
    <cellStyle name="SAPBEXfilterDrill 12 8" xfId="5708" xr:uid="{EAF01636-DDDA-4FFE-B1B4-56FD13869970}"/>
    <cellStyle name="SAPBEXfilterDrill 12 8 2" xfId="12191" xr:uid="{B8415666-6C63-448B-BF62-CE0F06F1B0E9}"/>
    <cellStyle name="SAPBEXfilterDrill 12 8 3" xfId="17757" xr:uid="{3875783D-23C0-4651-839D-EE2F82019E83}"/>
    <cellStyle name="SAPBEXfilterDrill 12 8 4" xfId="23198" xr:uid="{AAA383BD-70A2-4CA8-B1E8-0B2C866095BD}"/>
    <cellStyle name="SAPBEXfilterDrill 12 9" xfId="7963" xr:uid="{13F337CC-B66F-490E-B9DB-B1070702ABED}"/>
    <cellStyle name="SAPBEXfilterDrill 13" xfId="1355" xr:uid="{C8134513-6729-44F6-9153-95734C2885CD}"/>
    <cellStyle name="SAPBEXfilterDrill 13 10" xfId="13637" xr:uid="{DA7DD9CE-3806-424B-82F8-10E3BB8D3CC6}"/>
    <cellStyle name="SAPBEXfilterDrill 13 11" xfId="19157" xr:uid="{A219908F-8413-4DD8-9269-8EE2CC3F0D84}"/>
    <cellStyle name="SAPBEXfilterDrill 13 2" xfId="1356" xr:uid="{4EAF2BC1-9A0D-4E5C-8758-A2DEB71AC148}"/>
    <cellStyle name="SAPBEXfilterDrill 13 2 2" xfId="1357" xr:uid="{B91664C1-03B6-4C2E-91F8-068F2032C318}"/>
    <cellStyle name="SAPBEXfilterDrill 13 2 2 2" xfId="3390" xr:uid="{95DCBE1C-4C09-4A96-9C20-8B0C6389AB69}"/>
    <cellStyle name="SAPBEXfilterDrill 13 2 2 2 2" xfId="9946" xr:uid="{63B84B45-7EA5-4C8B-B516-C90A9C14F712}"/>
    <cellStyle name="SAPBEXfilterDrill 13 2 2 2 3" xfId="15560" xr:uid="{AFC7A8BF-246E-4CAB-97DB-2F02BD1C233C}"/>
    <cellStyle name="SAPBEXfilterDrill 13 2 2 2 4" xfId="21037" xr:uid="{3E114AD5-B22C-4FFD-9B5B-FC9E9E365236}"/>
    <cellStyle name="SAPBEXfilterDrill 13 2 2 3" xfId="5722" xr:uid="{1BB7615A-26DF-4628-9EFB-04262FB7272D}"/>
    <cellStyle name="SAPBEXfilterDrill 13 2 2 3 2" xfId="12205" xr:uid="{D04AD528-8014-4996-A246-889F52B81779}"/>
    <cellStyle name="SAPBEXfilterDrill 13 2 2 3 3" xfId="17771" xr:uid="{3BDE7F30-ACAB-4BD8-9B08-0A83F948DEF3}"/>
    <cellStyle name="SAPBEXfilterDrill 13 2 2 3 4" xfId="23212" xr:uid="{24FFCABA-C7D4-40B9-8D2F-6BD6C56E60FF}"/>
    <cellStyle name="SAPBEXfilterDrill 13 2 2 4" xfId="7977" xr:uid="{551B4FDA-34E3-441E-8BD7-9255EBCB71E0}"/>
    <cellStyle name="SAPBEXfilterDrill 13 2 2 5" xfId="13639" xr:uid="{D403D108-3B32-4D99-923F-1E9F12704813}"/>
    <cellStyle name="SAPBEXfilterDrill 13 2 2 6" xfId="19159" xr:uid="{202C159E-59D7-404C-9F17-D9EA4A808C98}"/>
    <cellStyle name="SAPBEXfilterDrill 13 2 3" xfId="1358" xr:uid="{21CCD777-CD2A-404F-8341-78C0F9EB7AFE}"/>
    <cellStyle name="SAPBEXfilterDrill 13 2 3 2" xfId="3391" xr:uid="{210870F2-968F-4316-858F-7C443ECAA082}"/>
    <cellStyle name="SAPBEXfilterDrill 13 2 3 2 2" xfId="9947" xr:uid="{E83DC79F-1B68-43A2-BFC0-C2CE8596FCBD}"/>
    <cellStyle name="SAPBEXfilterDrill 13 2 3 2 3" xfId="15561" xr:uid="{7DD21AE0-99FB-4966-93FA-65010213ABFF}"/>
    <cellStyle name="SAPBEXfilterDrill 13 2 3 2 4" xfId="21038" xr:uid="{92668905-1764-42BB-BB1E-A1B62099FD98}"/>
    <cellStyle name="SAPBEXfilterDrill 13 2 3 3" xfId="5723" xr:uid="{753B1310-4633-4F9F-91BC-B7ACBE00E619}"/>
    <cellStyle name="SAPBEXfilterDrill 13 2 3 3 2" xfId="12206" xr:uid="{7B123AE0-B96C-41E8-A401-485C6F800E85}"/>
    <cellStyle name="SAPBEXfilterDrill 13 2 3 3 3" xfId="17772" xr:uid="{7459A647-A6DF-4AA1-B49C-8A427B6872D2}"/>
    <cellStyle name="SAPBEXfilterDrill 13 2 3 3 4" xfId="23213" xr:uid="{2C133C73-2EDE-4D23-B94E-94CC2DB078AB}"/>
    <cellStyle name="SAPBEXfilterDrill 13 2 3 4" xfId="7978" xr:uid="{63E61FE9-9AFE-400F-818E-CEC09CFC9FF1}"/>
    <cellStyle name="SAPBEXfilterDrill 13 2 3 5" xfId="13640" xr:uid="{F5CABFC4-AE13-4835-84C1-36CA23EFF895}"/>
    <cellStyle name="SAPBEXfilterDrill 13 2 3 6" xfId="19160" xr:uid="{B3FB636B-7256-409E-BB59-7CE6F7A780D9}"/>
    <cellStyle name="SAPBEXfilterDrill 13 2 4" xfId="3389" xr:uid="{17F25EB3-63C2-4786-9750-E5DAA1FF6BB2}"/>
    <cellStyle name="SAPBEXfilterDrill 13 2 4 2" xfId="9945" xr:uid="{5ED63575-5C64-4C01-A870-B510AD2FC7D4}"/>
    <cellStyle name="SAPBEXfilterDrill 13 2 4 3" xfId="15559" xr:uid="{D7C529A1-1129-447B-BFD1-8585CAB2C1CE}"/>
    <cellStyle name="SAPBEXfilterDrill 13 2 4 4" xfId="21036" xr:uid="{197B8498-19CF-464D-952C-3A7777C68896}"/>
    <cellStyle name="SAPBEXfilterDrill 13 2 5" xfId="5721" xr:uid="{117898FA-DAFE-41EA-8968-271A3632BCD2}"/>
    <cellStyle name="SAPBEXfilterDrill 13 2 5 2" xfId="12204" xr:uid="{B8921B17-E2F8-495A-B5FE-25B1FFAA9E99}"/>
    <cellStyle name="SAPBEXfilterDrill 13 2 5 3" xfId="17770" xr:uid="{2143FA29-C2E6-4BBA-97D7-D5079AE14262}"/>
    <cellStyle name="SAPBEXfilterDrill 13 2 5 4" xfId="23211" xr:uid="{B09AA761-9B48-4EC1-8B7F-8FF7BFC15D0A}"/>
    <cellStyle name="SAPBEXfilterDrill 13 2 6" xfId="7976" xr:uid="{A99C8573-CDA5-4079-9D21-149E287DFAAB}"/>
    <cellStyle name="SAPBEXfilterDrill 13 2 7" xfId="13638" xr:uid="{093764FA-113D-4356-9524-B04ABABCAD49}"/>
    <cellStyle name="SAPBEXfilterDrill 13 2 8" xfId="19158" xr:uid="{8CB3294F-D04D-423A-B4E1-2D53DB51AE69}"/>
    <cellStyle name="SAPBEXfilterDrill 13 3" xfId="1359" xr:uid="{F27D3C96-2A63-478B-BE23-6C61F6E14E4A}"/>
    <cellStyle name="SAPBEXfilterDrill 13 3 2" xfId="1360" xr:uid="{D28310E0-18B0-4A93-A82D-5DC5118D236A}"/>
    <cellStyle name="SAPBEXfilterDrill 13 3 2 2" xfId="3393" xr:uid="{50048C24-1EE4-417C-8CFB-F044C80F8C7B}"/>
    <cellStyle name="SAPBEXfilterDrill 13 3 2 2 2" xfId="9949" xr:uid="{BBF65BFD-3EF4-4F7C-A60F-DC3575F02726}"/>
    <cellStyle name="SAPBEXfilterDrill 13 3 2 2 3" xfId="15563" xr:uid="{F134896A-A5CC-413F-9FEE-FA98AABEAF6F}"/>
    <cellStyle name="SAPBEXfilterDrill 13 3 2 2 4" xfId="21040" xr:uid="{CB7C03A9-9A5D-48B1-9C25-A8EB0CDAD5E3}"/>
    <cellStyle name="SAPBEXfilterDrill 13 3 2 3" xfId="5725" xr:uid="{ECD191DB-8471-4F00-8AD2-AFF94CD3B65F}"/>
    <cellStyle name="SAPBEXfilterDrill 13 3 2 3 2" xfId="12208" xr:uid="{8D8E32E0-3946-4B05-B681-CA7A5F6EC220}"/>
    <cellStyle name="SAPBEXfilterDrill 13 3 2 3 3" xfId="17774" xr:uid="{0781B7C7-6EA3-4B91-ABCE-18C2D3851270}"/>
    <cellStyle name="SAPBEXfilterDrill 13 3 2 3 4" xfId="23215" xr:uid="{69B4D158-ACBD-4946-A86D-4E925E04FE02}"/>
    <cellStyle name="SAPBEXfilterDrill 13 3 2 4" xfId="7980" xr:uid="{915F30C6-5D67-496A-AD29-411175F3D07B}"/>
    <cellStyle name="SAPBEXfilterDrill 13 3 2 5" xfId="13642" xr:uid="{89DB05B8-8E41-445A-B8A4-57E96964045C}"/>
    <cellStyle name="SAPBEXfilterDrill 13 3 2 6" xfId="19162" xr:uid="{DBCCD319-5B20-422A-86FA-31BB90A52812}"/>
    <cellStyle name="SAPBEXfilterDrill 13 3 3" xfId="1361" xr:uid="{7733CDF0-5D9A-4723-A01F-60E9274140DC}"/>
    <cellStyle name="SAPBEXfilterDrill 13 3 3 2" xfId="3394" xr:uid="{8EDFC58E-238C-4F98-A693-FCCBA1BEA79A}"/>
    <cellStyle name="SAPBEXfilterDrill 13 3 3 2 2" xfId="9950" xr:uid="{43E6DA9E-5AC0-417A-8751-4903FCE16670}"/>
    <cellStyle name="SAPBEXfilterDrill 13 3 3 2 3" xfId="15564" xr:uid="{5F09D0A3-092C-4519-B2EA-69B4A64356ED}"/>
    <cellStyle name="SAPBEXfilterDrill 13 3 3 2 4" xfId="21041" xr:uid="{B44BD1CF-2285-4714-B7C7-2095C17C5669}"/>
    <cellStyle name="SAPBEXfilterDrill 13 3 3 3" xfId="5726" xr:uid="{3E21A9C5-CDD5-4661-84FB-BBEEDC313673}"/>
    <cellStyle name="SAPBEXfilterDrill 13 3 3 3 2" xfId="12209" xr:uid="{4D844D37-8646-4106-A924-01EC16D243EB}"/>
    <cellStyle name="SAPBEXfilterDrill 13 3 3 3 3" xfId="17775" xr:uid="{8CAA8CF0-CDBE-491E-8CD9-0C9D4EE82DC9}"/>
    <cellStyle name="SAPBEXfilterDrill 13 3 3 3 4" xfId="23216" xr:uid="{F5389214-D920-46FB-9A65-129D7DC28D7D}"/>
    <cellStyle name="SAPBEXfilterDrill 13 3 3 4" xfId="7981" xr:uid="{9194BC7C-B764-4F61-AEE1-927CDD119F74}"/>
    <cellStyle name="SAPBEXfilterDrill 13 3 3 5" xfId="13643" xr:uid="{E88A510C-218D-456D-9A62-EB23DA15B57F}"/>
    <cellStyle name="SAPBEXfilterDrill 13 3 3 6" xfId="19163" xr:uid="{2EBBA7B9-81ED-492A-B834-20A1B33510E6}"/>
    <cellStyle name="SAPBEXfilterDrill 13 3 4" xfId="3392" xr:uid="{EB65CBF5-B4C9-4F72-AF5A-59BEC1161D40}"/>
    <cellStyle name="SAPBEXfilterDrill 13 3 4 2" xfId="9948" xr:uid="{6FC4847F-ACBC-46FE-885E-57438C452AF7}"/>
    <cellStyle name="SAPBEXfilterDrill 13 3 4 3" xfId="15562" xr:uid="{E988D382-BCB3-49E3-B976-48416E534BAF}"/>
    <cellStyle name="SAPBEXfilterDrill 13 3 4 4" xfId="21039" xr:uid="{727721A3-3754-4BDF-AA61-1BC4AF363509}"/>
    <cellStyle name="SAPBEXfilterDrill 13 3 5" xfId="5724" xr:uid="{DC3323C1-34F7-4D01-9ED6-50881D522B10}"/>
    <cellStyle name="SAPBEXfilterDrill 13 3 5 2" xfId="12207" xr:uid="{E74FA623-4809-46F6-B7D4-F571A4D81AE7}"/>
    <cellStyle name="SAPBEXfilterDrill 13 3 5 3" xfId="17773" xr:uid="{60661C84-0FA0-47D5-AF3F-9DDB9187AFA7}"/>
    <cellStyle name="SAPBEXfilterDrill 13 3 5 4" xfId="23214" xr:uid="{FAB06D73-F997-46A2-998F-5C4CFBBDF0D4}"/>
    <cellStyle name="SAPBEXfilterDrill 13 3 6" xfId="7979" xr:uid="{462A39C1-AAC5-4B84-AF22-3A26033D0C22}"/>
    <cellStyle name="SAPBEXfilterDrill 13 3 7" xfId="13641" xr:uid="{72683E1C-66E0-4C5A-B3BC-FF07C16DCF15}"/>
    <cellStyle name="SAPBEXfilterDrill 13 3 8" xfId="19161" xr:uid="{AA5015CB-8FCB-4F9A-AB4D-69051B57C0BC}"/>
    <cellStyle name="SAPBEXfilterDrill 13 4" xfId="1362" xr:uid="{3C56F078-4D15-46D0-A90A-CC9B250C13AD}"/>
    <cellStyle name="SAPBEXfilterDrill 13 4 2" xfId="1363" xr:uid="{90663553-414D-4420-A6A7-B8557DA83792}"/>
    <cellStyle name="SAPBEXfilterDrill 13 4 2 2" xfId="3396" xr:uid="{C35251D4-F34A-44DA-9066-C0A51D5EC269}"/>
    <cellStyle name="SAPBEXfilterDrill 13 4 2 2 2" xfId="9952" xr:uid="{23D98518-A805-4DED-B40D-A0A7C969C6F6}"/>
    <cellStyle name="SAPBEXfilterDrill 13 4 2 2 3" xfId="15566" xr:uid="{8B5EE479-EF86-4E32-ACF4-377D8511CF07}"/>
    <cellStyle name="SAPBEXfilterDrill 13 4 2 2 4" xfId="21043" xr:uid="{88E76C8E-C135-43DF-A601-388E1C10158F}"/>
    <cellStyle name="SAPBEXfilterDrill 13 4 2 3" xfId="5728" xr:uid="{23B41FC2-B046-4FA1-AF18-68445BC616EA}"/>
    <cellStyle name="SAPBEXfilterDrill 13 4 2 3 2" xfId="12211" xr:uid="{5771A82B-A4FD-4746-BCE1-ACBFB9EC7E21}"/>
    <cellStyle name="SAPBEXfilterDrill 13 4 2 3 3" xfId="17777" xr:uid="{7E176E45-390E-4258-9689-C5B6D5078BD7}"/>
    <cellStyle name="SAPBEXfilterDrill 13 4 2 3 4" xfId="23218" xr:uid="{0943302C-61A9-44E6-B825-4A76C9A073E2}"/>
    <cellStyle name="SAPBEXfilterDrill 13 4 2 4" xfId="7983" xr:uid="{64001330-6487-43A0-B926-7EBAF7EA7C9F}"/>
    <cellStyle name="SAPBEXfilterDrill 13 4 2 5" xfId="13645" xr:uid="{71A33C2E-A30B-418B-AE12-1136350544EF}"/>
    <cellStyle name="SAPBEXfilterDrill 13 4 2 6" xfId="19165" xr:uid="{A4434221-4300-401E-A0B2-ADB663905B07}"/>
    <cellStyle name="SAPBEXfilterDrill 13 4 3" xfId="1364" xr:uid="{6708C62D-9C44-4A84-8B68-C37F9A2CD5A2}"/>
    <cellStyle name="SAPBEXfilterDrill 13 4 3 2" xfId="3397" xr:uid="{F92CFA18-48C8-480F-87B4-B28053DA764C}"/>
    <cellStyle name="SAPBEXfilterDrill 13 4 3 2 2" xfId="9953" xr:uid="{3EE7C691-E26C-4839-BC92-431A0DF46FF5}"/>
    <cellStyle name="SAPBEXfilterDrill 13 4 3 2 3" xfId="15567" xr:uid="{EF78B4AD-37D0-468A-9258-14754A71ED07}"/>
    <cellStyle name="SAPBEXfilterDrill 13 4 3 2 4" xfId="21044" xr:uid="{43E92020-38B3-4050-9970-98C9425BB772}"/>
    <cellStyle name="SAPBEXfilterDrill 13 4 3 3" xfId="5729" xr:uid="{9F1E26DA-B7C7-4FE5-A1AF-099197B92BBC}"/>
    <cellStyle name="SAPBEXfilterDrill 13 4 3 3 2" xfId="12212" xr:uid="{06ACEA83-FC11-436E-A8B3-A88FA893CCB6}"/>
    <cellStyle name="SAPBEXfilterDrill 13 4 3 3 3" xfId="17778" xr:uid="{CCF44E5C-9943-4336-B820-3CD654E7C552}"/>
    <cellStyle name="SAPBEXfilterDrill 13 4 3 3 4" xfId="23219" xr:uid="{CBE1AA5E-8684-4D68-BCE8-69DA5FA4A80B}"/>
    <cellStyle name="SAPBEXfilterDrill 13 4 3 4" xfId="7984" xr:uid="{AA41B160-4844-4BEB-B46E-140E1DBB70F2}"/>
    <cellStyle name="SAPBEXfilterDrill 13 4 3 5" xfId="13646" xr:uid="{D3ACD741-63E6-499C-B487-AE6E1D6BA848}"/>
    <cellStyle name="SAPBEXfilterDrill 13 4 3 6" xfId="19166" xr:uid="{92EB5605-6C75-4B4B-A233-B6D1C43EF813}"/>
    <cellStyle name="SAPBEXfilterDrill 13 4 4" xfId="3395" xr:uid="{95FBFF96-93FC-4E81-883F-5E8342B3E660}"/>
    <cellStyle name="SAPBEXfilterDrill 13 4 4 2" xfId="9951" xr:uid="{BD307529-5E76-4487-A676-4778153CB901}"/>
    <cellStyle name="SAPBEXfilterDrill 13 4 4 3" xfId="15565" xr:uid="{B4A9F839-C8EB-45FA-BECD-BBFA1D948E56}"/>
    <cellStyle name="SAPBEXfilterDrill 13 4 4 4" xfId="21042" xr:uid="{1909FACE-8011-4419-8C3E-72D572CC641F}"/>
    <cellStyle name="SAPBEXfilterDrill 13 4 5" xfId="5727" xr:uid="{93A4DEFE-02F3-40F5-B9E5-D0FA6830313D}"/>
    <cellStyle name="SAPBEXfilterDrill 13 4 5 2" xfId="12210" xr:uid="{BD96D37B-EB18-4575-AA08-505F7234C3E3}"/>
    <cellStyle name="SAPBEXfilterDrill 13 4 5 3" xfId="17776" xr:uid="{ACE356AE-A37C-4346-AEF5-897D2892339F}"/>
    <cellStyle name="SAPBEXfilterDrill 13 4 5 4" xfId="23217" xr:uid="{62049C61-51D9-4A91-97EB-F617D21105D1}"/>
    <cellStyle name="SAPBEXfilterDrill 13 4 6" xfId="7982" xr:uid="{2DA782DE-C241-41B8-99C3-353A1F460AE7}"/>
    <cellStyle name="SAPBEXfilterDrill 13 4 7" xfId="13644" xr:uid="{5F32EB9D-A7E3-4345-BE7D-0C5EA7462A2B}"/>
    <cellStyle name="SAPBEXfilterDrill 13 4 8" xfId="19164" xr:uid="{06ECE88F-0124-4A65-8167-1777B0C6D891}"/>
    <cellStyle name="SAPBEXfilterDrill 13 5" xfId="1365" xr:uid="{B0567EC7-F4D1-4471-BFA9-CDE72FC53EAD}"/>
    <cellStyle name="SAPBEXfilterDrill 13 5 2" xfId="3398" xr:uid="{5F8017BF-2DC9-43AD-AB6B-A77EC005F3F9}"/>
    <cellStyle name="SAPBEXfilterDrill 13 5 2 2" xfId="9954" xr:uid="{031ABCAF-2999-4A62-8D32-985AA15EDDE9}"/>
    <cellStyle name="SAPBEXfilterDrill 13 5 2 3" xfId="15568" xr:uid="{66809266-3BE5-4C2A-86FF-683C3D62D18D}"/>
    <cellStyle name="SAPBEXfilterDrill 13 5 2 4" xfId="21045" xr:uid="{6671ED6D-FE36-4BDC-A067-DE29F49536A0}"/>
    <cellStyle name="SAPBEXfilterDrill 13 5 3" xfId="5730" xr:uid="{62813066-1B32-42AD-8F8C-4EB67DBD4E77}"/>
    <cellStyle name="SAPBEXfilterDrill 13 5 3 2" xfId="12213" xr:uid="{32D521DA-0158-44E2-9DA4-D1FE81E7FF82}"/>
    <cellStyle name="SAPBEXfilterDrill 13 5 3 3" xfId="17779" xr:uid="{9C2AEAFC-1A01-48A7-967D-0E3DF1D353C4}"/>
    <cellStyle name="SAPBEXfilterDrill 13 5 3 4" xfId="23220" xr:uid="{2EFA3B8A-28D4-45BA-A910-2CD9874E06B5}"/>
    <cellStyle name="SAPBEXfilterDrill 13 5 4" xfId="7985" xr:uid="{DC8BB830-DD47-44BB-A1D0-62A43DCA9BBF}"/>
    <cellStyle name="SAPBEXfilterDrill 13 5 5" xfId="13647" xr:uid="{71B0A2C4-5163-4BB3-90D4-41AA80EFC1F1}"/>
    <cellStyle name="SAPBEXfilterDrill 13 5 6" xfId="19167" xr:uid="{666D7FD9-96D4-4830-A4E2-418E9CB17BD9}"/>
    <cellStyle name="SAPBEXfilterDrill 13 6" xfId="1366" xr:uid="{AD40CA1D-091A-433D-ACDE-1153EE1187A9}"/>
    <cellStyle name="SAPBEXfilterDrill 13 6 2" xfId="3399" xr:uid="{BC4CBD4B-C7B2-478E-9D14-80284C7D3A13}"/>
    <cellStyle name="SAPBEXfilterDrill 13 6 2 2" xfId="9955" xr:uid="{68601D91-780F-4392-95E6-C171936E972B}"/>
    <cellStyle name="SAPBEXfilterDrill 13 6 2 3" xfId="15569" xr:uid="{1114E1B9-48AE-4D5A-A4D3-D20B1E1BE63F}"/>
    <cellStyle name="SAPBEXfilterDrill 13 6 2 4" xfId="21046" xr:uid="{D2937A94-0DFA-4B9F-B2A8-96F088DB0B0E}"/>
    <cellStyle name="SAPBEXfilterDrill 13 6 3" xfId="5731" xr:uid="{F2337A36-F857-406D-B767-BF0BE55C1BFB}"/>
    <cellStyle name="SAPBEXfilterDrill 13 6 3 2" xfId="12214" xr:uid="{1F910968-ACB7-4948-A3DC-6F146D340A2B}"/>
    <cellStyle name="SAPBEXfilterDrill 13 6 3 3" xfId="17780" xr:uid="{F07910FB-E949-4B8F-A36E-A97E60DD0B9A}"/>
    <cellStyle name="SAPBEXfilterDrill 13 6 3 4" xfId="23221" xr:uid="{1100C663-165A-45B8-A811-3DF59019D451}"/>
    <cellStyle name="SAPBEXfilterDrill 13 6 4" xfId="7986" xr:uid="{CB8CF841-675F-48A2-8299-F678091DF103}"/>
    <cellStyle name="SAPBEXfilterDrill 13 6 5" xfId="13648" xr:uid="{23463E39-0649-4474-969B-777A3CDF13AA}"/>
    <cellStyle name="SAPBEXfilterDrill 13 6 6" xfId="19168" xr:uid="{26FB1C90-B7D5-4254-B990-DAF198606282}"/>
    <cellStyle name="SAPBEXfilterDrill 13 7" xfId="3388" xr:uid="{2AA83645-D3F8-41C4-A05D-078E0449EFB5}"/>
    <cellStyle name="SAPBEXfilterDrill 13 7 2" xfId="9944" xr:uid="{4215BD33-F8B4-4BCE-813B-C924B9DDAA5B}"/>
    <cellStyle name="SAPBEXfilterDrill 13 7 3" xfId="15558" xr:uid="{00DCF2DA-BABA-4BF6-BDFE-C74EDF5D6DCB}"/>
    <cellStyle name="SAPBEXfilterDrill 13 7 4" xfId="21035" xr:uid="{4BAC0834-122F-4BB9-88C1-94F973CA63BA}"/>
    <cellStyle name="SAPBEXfilterDrill 13 8" xfId="5720" xr:uid="{A9108E1F-DAD2-4D06-A8DF-4EA426EF4E4A}"/>
    <cellStyle name="SAPBEXfilterDrill 13 8 2" xfId="12203" xr:uid="{7FD3BA06-31EC-475D-B078-9894DDAC5A0D}"/>
    <cellStyle name="SAPBEXfilterDrill 13 8 3" xfId="17769" xr:uid="{B14BAEAB-516C-4CEE-9F6F-51BEB1AA591F}"/>
    <cellStyle name="SAPBEXfilterDrill 13 8 4" xfId="23210" xr:uid="{684816EC-A5DA-4853-8025-3AE46DB2EB2C}"/>
    <cellStyle name="SAPBEXfilterDrill 13 9" xfId="7975" xr:uid="{DB68A205-D44E-44FE-930B-48BEE014CCF3}"/>
    <cellStyle name="SAPBEXfilterDrill 14" xfId="1367" xr:uid="{2F8C70C7-08A5-437E-832E-BBBF5103ED1A}"/>
    <cellStyle name="SAPBEXfilterDrill 14 10" xfId="13649" xr:uid="{2C2AEEAC-97DD-445B-BD29-C949A51C287A}"/>
    <cellStyle name="SAPBEXfilterDrill 14 11" xfId="19169" xr:uid="{24E088B4-75DF-4DF5-9663-6ACDD090186B}"/>
    <cellStyle name="SAPBEXfilterDrill 14 2" xfId="1368" xr:uid="{8D7B8071-1FCE-4324-9409-80792234A3A8}"/>
    <cellStyle name="SAPBEXfilterDrill 14 2 2" xfId="1369" xr:uid="{45811956-4AAD-405D-93C4-9E7BE16B8818}"/>
    <cellStyle name="SAPBEXfilterDrill 14 2 2 2" xfId="3402" xr:uid="{F4344FF8-8EC4-4734-8A3F-3DDA777C4248}"/>
    <cellStyle name="SAPBEXfilterDrill 14 2 2 2 2" xfId="9958" xr:uid="{34C4CBC6-B42A-4939-A3DB-3EFA6F7E93D7}"/>
    <cellStyle name="SAPBEXfilterDrill 14 2 2 2 3" xfId="15572" xr:uid="{DD833D15-5FF1-4E58-9D1D-5F13E8ECAAA3}"/>
    <cellStyle name="SAPBEXfilterDrill 14 2 2 2 4" xfId="21049" xr:uid="{322B7AF8-C21E-42F2-87B2-E81DFC6737D3}"/>
    <cellStyle name="SAPBEXfilterDrill 14 2 2 3" xfId="5734" xr:uid="{DF581B57-A1CF-4F0C-B9BB-2DB263BC9F52}"/>
    <cellStyle name="SAPBEXfilterDrill 14 2 2 3 2" xfId="12217" xr:uid="{2B56390F-1BFF-467C-A994-F2EA12558EBE}"/>
    <cellStyle name="SAPBEXfilterDrill 14 2 2 3 3" xfId="17783" xr:uid="{829541DA-A685-4482-8DB3-D0FAAB85594F}"/>
    <cellStyle name="SAPBEXfilterDrill 14 2 2 3 4" xfId="23224" xr:uid="{0CC8F34F-4B6A-43C1-8BEE-828E4A0C0DC2}"/>
    <cellStyle name="SAPBEXfilterDrill 14 2 2 4" xfId="7989" xr:uid="{FC428796-E7AA-4002-9028-91F8BD7B2C4B}"/>
    <cellStyle name="SAPBEXfilterDrill 14 2 2 5" xfId="13651" xr:uid="{FE33CD93-389D-438D-8138-22C457AF8BBF}"/>
    <cellStyle name="SAPBEXfilterDrill 14 2 2 6" xfId="19171" xr:uid="{C5F91C34-17B4-477A-B586-37D8C856B3C4}"/>
    <cellStyle name="SAPBEXfilterDrill 14 2 3" xfId="1370" xr:uid="{1FB50B37-573C-4241-8F4A-3129618BD0BC}"/>
    <cellStyle name="SAPBEXfilterDrill 14 2 3 2" xfId="3403" xr:uid="{C3B37907-D010-4482-9D17-049683709F18}"/>
    <cellStyle name="SAPBEXfilterDrill 14 2 3 2 2" xfId="9959" xr:uid="{ACD461C0-729C-456C-84F9-A53767B3B618}"/>
    <cellStyle name="SAPBEXfilterDrill 14 2 3 2 3" xfId="15573" xr:uid="{2B3B0461-6B9D-425D-A404-1942FD6F9DC4}"/>
    <cellStyle name="SAPBEXfilterDrill 14 2 3 2 4" xfId="21050" xr:uid="{428A79EB-9253-4CCF-983F-0F331B67CF77}"/>
    <cellStyle name="SAPBEXfilterDrill 14 2 3 3" xfId="5735" xr:uid="{167C4038-CD52-49B8-9447-73227F46F8F9}"/>
    <cellStyle name="SAPBEXfilterDrill 14 2 3 3 2" xfId="12218" xr:uid="{2429671C-1415-42BC-BAE7-4CA6D61E5454}"/>
    <cellStyle name="SAPBEXfilterDrill 14 2 3 3 3" xfId="17784" xr:uid="{E6FE0E30-8265-4F4F-9B74-EDC13DC78BEC}"/>
    <cellStyle name="SAPBEXfilterDrill 14 2 3 3 4" xfId="23225" xr:uid="{BAE7C95E-7B32-4DB0-8EED-2ECCDEC7C5EB}"/>
    <cellStyle name="SAPBEXfilterDrill 14 2 3 4" xfId="7990" xr:uid="{F19CD2A8-00A7-4C91-A119-2509F7234AD2}"/>
    <cellStyle name="SAPBEXfilterDrill 14 2 3 5" xfId="13652" xr:uid="{9315235B-4CA1-4F7D-97FE-E50ECF13C1BD}"/>
    <cellStyle name="SAPBEXfilterDrill 14 2 3 6" xfId="19172" xr:uid="{A50B8C5B-593A-4389-9AA4-0FA6B74A582B}"/>
    <cellStyle name="SAPBEXfilterDrill 14 2 4" xfId="3401" xr:uid="{F5504DAD-5027-4758-AEF4-FDF827423E03}"/>
    <cellStyle name="SAPBEXfilterDrill 14 2 4 2" xfId="9957" xr:uid="{F5391F22-6F57-4FAE-83E1-47541958E8E2}"/>
    <cellStyle name="SAPBEXfilterDrill 14 2 4 3" xfId="15571" xr:uid="{60B720E6-1FD9-4E99-8C87-B8669AF164BD}"/>
    <cellStyle name="SAPBEXfilterDrill 14 2 4 4" xfId="21048" xr:uid="{A0266712-6FFF-44BA-ADC3-C7D7284F031E}"/>
    <cellStyle name="SAPBEXfilterDrill 14 2 5" xfId="5733" xr:uid="{9786DC9D-DA73-48ED-AEA8-B75E751877F5}"/>
    <cellStyle name="SAPBEXfilterDrill 14 2 5 2" xfId="12216" xr:uid="{47429C1C-2164-4943-A803-8A63BE89DCBE}"/>
    <cellStyle name="SAPBEXfilterDrill 14 2 5 3" xfId="17782" xr:uid="{12399417-18CB-42A8-8849-0F1CDB91E680}"/>
    <cellStyle name="SAPBEXfilterDrill 14 2 5 4" xfId="23223" xr:uid="{D2975C65-75D9-484D-B324-074C0E3BE48B}"/>
    <cellStyle name="SAPBEXfilterDrill 14 2 6" xfId="7988" xr:uid="{8386DB3B-2885-46E6-84AA-4EB526B6EE98}"/>
    <cellStyle name="SAPBEXfilterDrill 14 2 7" xfId="13650" xr:uid="{B20F0B78-8944-4B8D-A9F8-C45FF217C5EF}"/>
    <cellStyle name="SAPBEXfilterDrill 14 2 8" xfId="19170" xr:uid="{C9FD73C2-A99F-4CFD-B86E-69D12052E79A}"/>
    <cellStyle name="SAPBEXfilterDrill 14 3" xfId="1371" xr:uid="{76551F1C-6DDA-4572-B58D-06C2D9198EA8}"/>
    <cellStyle name="SAPBEXfilterDrill 14 3 2" xfId="1372" xr:uid="{6DF32CF3-C4D6-45E4-BB05-F52D52C17131}"/>
    <cellStyle name="SAPBEXfilterDrill 14 3 2 2" xfId="3405" xr:uid="{3FC7FDC1-2C25-44A1-B430-54222E2FAD1F}"/>
    <cellStyle name="SAPBEXfilterDrill 14 3 2 2 2" xfId="9961" xr:uid="{DD6263D4-DF98-4A65-A165-4B6704286900}"/>
    <cellStyle name="SAPBEXfilterDrill 14 3 2 2 3" xfId="15575" xr:uid="{1B6BE7AD-606B-408B-807D-DF19AC13B15D}"/>
    <cellStyle name="SAPBEXfilterDrill 14 3 2 2 4" xfId="21052" xr:uid="{FE86D4BE-7BDF-4242-A3B8-F01B443ECDEA}"/>
    <cellStyle name="SAPBEXfilterDrill 14 3 2 3" xfId="5737" xr:uid="{2DE70603-9EBA-4EA0-B188-BEA0F92ED492}"/>
    <cellStyle name="SAPBEXfilterDrill 14 3 2 3 2" xfId="12220" xr:uid="{FC3ABD70-DF68-475F-A026-703273CB8B63}"/>
    <cellStyle name="SAPBEXfilterDrill 14 3 2 3 3" xfId="17786" xr:uid="{4969C3B1-59B2-4352-8EA1-2B0F19C7E393}"/>
    <cellStyle name="SAPBEXfilterDrill 14 3 2 3 4" xfId="23227" xr:uid="{D01D6256-DC1F-492F-BC43-A40726BB8159}"/>
    <cellStyle name="SAPBEXfilterDrill 14 3 2 4" xfId="7992" xr:uid="{A5CA665E-877D-49EE-BCD3-CFAC05C69A20}"/>
    <cellStyle name="SAPBEXfilterDrill 14 3 2 5" xfId="13654" xr:uid="{A4697CE0-DC6D-40FD-B7E9-6E8AD112337E}"/>
    <cellStyle name="SAPBEXfilterDrill 14 3 2 6" xfId="19174" xr:uid="{29102ECE-31D3-43D1-B306-6ACCD4B4C763}"/>
    <cellStyle name="SAPBEXfilterDrill 14 3 3" xfId="1373" xr:uid="{5ED82E17-1F0E-4842-AF6D-EAFE27D8BAEB}"/>
    <cellStyle name="SAPBEXfilterDrill 14 3 3 2" xfId="3406" xr:uid="{88840C85-AA17-4CA0-9C64-CEC26B047A9F}"/>
    <cellStyle name="SAPBEXfilterDrill 14 3 3 2 2" xfId="9962" xr:uid="{BF0747EF-82B8-4AE3-953F-DF42DB336F9C}"/>
    <cellStyle name="SAPBEXfilterDrill 14 3 3 2 3" xfId="15576" xr:uid="{057476AC-362E-4960-BA74-ADCF7562EBB0}"/>
    <cellStyle name="SAPBEXfilterDrill 14 3 3 2 4" xfId="21053" xr:uid="{98879985-C8B7-4118-90EC-713B5D7A512D}"/>
    <cellStyle name="SAPBEXfilterDrill 14 3 3 3" xfId="5738" xr:uid="{0E0CB3E0-4AD0-4159-A16E-C09711620159}"/>
    <cellStyle name="SAPBEXfilterDrill 14 3 3 3 2" xfId="12221" xr:uid="{02F2E5F1-C670-4E20-AD16-B152341C6E51}"/>
    <cellStyle name="SAPBEXfilterDrill 14 3 3 3 3" xfId="17787" xr:uid="{7EFC13A6-B8C9-4294-BC05-01F62F5FF29E}"/>
    <cellStyle name="SAPBEXfilterDrill 14 3 3 3 4" xfId="23228" xr:uid="{E4847283-3764-4DC7-A770-E793C20B9581}"/>
    <cellStyle name="SAPBEXfilterDrill 14 3 3 4" xfId="7993" xr:uid="{514D041B-7E75-408D-9AA1-D716288AAA55}"/>
    <cellStyle name="SAPBEXfilterDrill 14 3 3 5" xfId="13655" xr:uid="{F5D4B178-38E0-4F2C-9216-C2FF815288E8}"/>
    <cellStyle name="SAPBEXfilterDrill 14 3 3 6" xfId="19175" xr:uid="{C5927CC8-E09D-4F7F-8A24-84AF72A76D5F}"/>
    <cellStyle name="SAPBEXfilterDrill 14 3 4" xfId="3404" xr:uid="{FB912734-71F4-4659-A301-822C231219C8}"/>
    <cellStyle name="SAPBEXfilterDrill 14 3 4 2" xfId="9960" xr:uid="{042EA9BC-F61B-4203-A123-D85F0DC0F57C}"/>
    <cellStyle name="SAPBEXfilterDrill 14 3 4 3" xfId="15574" xr:uid="{8E86338A-6612-4606-BD88-C3FDF36A0215}"/>
    <cellStyle name="SAPBEXfilterDrill 14 3 4 4" xfId="21051" xr:uid="{62A25AD4-1519-45A5-87C0-81F34D316CCA}"/>
    <cellStyle name="SAPBEXfilterDrill 14 3 5" xfId="5736" xr:uid="{5CF3238B-7B28-4FF4-BDB8-44FA9CF2CDFE}"/>
    <cellStyle name="SAPBEXfilterDrill 14 3 5 2" xfId="12219" xr:uid="{0424C7CE-0330-4DBC-AA0E-73C79565F4B4}"/>
    <cellStyle name="SAPBEXfilterDrill 14 3 5 3" xfId="17785" xr:uid="{5F9F0DCE-2816-4C54-98C0-13E419836D3E}"/>
    <cellStyle name="SAPBEXfilterDrill 14 3 5 4" xfId="23226" xr:uid="{EE981378-7828-411E-ADB4-8F978FFE44C6}"/>
    <cellStyle name="SAPBEXfilterDrill 14 3 6" xfId="7991" xr:uid="{8BC22D86-87CF-47DB-821B-5C0F01D9A9AD}"/>
    <cellStyle name="SAPBEXfilterDrill 14 3 7" xfId="13653" xr:uid="{9F2BBDB8-1E40-4871-B95B-17E46E046158}"/>
    <cellStyle name="SAPBEXfilterDrill 14 3 8" xfId="19173" xr:uid="{A0CD7723-10F6-46D9-8418-11668ECB6F0C}"/>
    <cellStyle name="SAPBEXfilterDrill 14 4" xfId="1374" xr:uid="{240B6B93-A77A-4371-B114-4602445533F1}"/>
    <cellStyle name="SAPBEXfilterDrill 14 4 2" xfId="1375" xr:uid="{68837E3D-8DA2-4B0A-A17E-55D45E243496}"/>
    <cellStyle name="SAPBEXfilterDrill 14 4 2 2" xfId="3408" xr:uid="{F487BF6C-D188-4A82-822F-3A1E264AB18C}"/>
    <cellStyle name="SAPBEXfilterDrill 14 4 2 2 2" xfId="9964" xr:uid="{3B01C236-38CD-4154-A338-C96029EB8260}"/>
    <cellStyle name="SAPBEXfilterDrill 14 4 2 2 3" xfId="15578" xr:uid="{3C2AC0B3-7F3D-4979-80D0-1C4B8B9FAB1D}"/>
    <cellStyle name="SAPBEXfilterDrill 14 4 2 2 4" xfId="21055" xr:uid="{35428A18-C47C-455B-B93D-F1DBF4ED1980}"/>
    <cellStyle name="SAPBEXfilterDrill 14 4 2 3" xfId="5740" xr:uid="{252DA7A1-329B-4218-80B0-C91D1FD92208}"/>
    <cellStyle name="SAPBEXfilterDrill 14 4 2 3 2" xfId="12223" xr:uid="{DAB9ACCA-F076-42EC-B39C-3CB4A9119B90}"/>
    <cellStyle name="SAPBEXfilterDrill 14 4 2 3 3" xfId="17789" xr:uid="{9A14F8F5-FB66-453A-8BDD-72520F0D9FB3}"/>
    <cellStyle name="SAPBEXfilterDrill 14 4 2 3 4" xfId="23230" xr:uid="{EE733BF5-7405-4A8F-BF69-AC32BB8D063E}"/>
    <cellStyle name="SAPBEXfilterDrill 14 4 2 4" xfId="7995" xr:uid="{63EB290E-710D-4CB1-905D-FE956A9AF22E}"/>
    <cellStyle name="SAPBEXfilterDrill 14 4 2 5" xfId="13657" xr:uid="{4982DAA6-0485-4B7F-88EE-2F0C47F81AC6}"/>
    <cellStyle name="SAPBEXfilterDrill 14 4 2 6" xfId="19177" xr:uid="{311CF203-6EDC-4FE4-BCE2-E7E5CD8DC6E8}"/>
    <cellStyle name="SAPBEXfilterDrill 14 4 3" xfId="1376" xr:uid="{EA76B8D3-9561-428A-A11B-3F535A75C68C}"/>
    <cellStyle name="SAPBEXfilterDrill 14 4 3 2" xfId="3409" xr:uid="{25873620-4659-49DE-959E-8C8C0DD48A86}"/>
    <cellStyle name="SAPBEXfilterDrill 14 4 3 2 2" xfId="9965" xr:uid="{DC850E17-C291-4AFA-89F8-55C78B17E29E}"/>
    <cellStyle name="SAPBEXfilterDrill 14 4 3 2 3" xfId="15579" xr:uid="{44943B34-D529-4894-B4D0-7E2F27DA6A20}"/>
    <cellStyle name="SAPBEXfilterDrill 14 4 3 2 4" xfId="21056" xr:uid="{12B5977B-54BA-4060-A5F8-4497FD7899BC}"/>
    <cellStyle name="SAPBEXfilterDrill 14 4 3 3" xfId="5741" xr:uid="{D785EC79-4036-4D6E-9241-DDA33C29D380}"/>
    <cellStyle name="SAPBEXfilterDrill 14 4 3 3 2" xfId="12224" xr:uid="{82D4E8B3-9FEA-4C6C-99B2-64F3816F68BA}"/>
    <cellStyle name="SAPBEXfilterDrill 14 4 3 3 3" xfId="17790" xr:uid="{424A8F81-8263-4BD5-A819-BA8EFA9D3F82}"/>
    <cellStyle name="SAPBEXfilterDrill 14 4 3 3 4" xfId="23231" xr:uid="{F335CE37-02C6-4137-AEC3-6DCAB90B6608}"/>
    <cellStyle name="SAPBEXfilterDrill 14 4 3 4" xfId="7996" xr:uid="{AC994773-6B64-431D-929E-5C89E0975403}"/>
    <cellStyle name="SAPBEXfilterDrill 14 4 3 5" xfId="13658" xr:uid="{E64B362A-28C4-4239-B64A-DE2F5D405E24}"/>
    <cellStyle name="SAPBEXfilterDrill 14 4 3 6" xfId="19178" xr:uid="{BADEB44A-A9DE-4208-8A62-F8F39884A7DD}"/>
    <cellStyle name="SAPBEXfilterDrill 14 4 4" xfId="3407" xr:uid="{319170E0-4A10-4438-A4C6-69662D217E8B}"/>
    <cellStyle name="SAPBEXfilterDrill 14 4 4 2" xfId="9963" xr:uid="{40050E5F-DAB2-4989-80A8-38D07D98EB98}"/>
    <cellStyle name="SAPBEXfilterDrill 14 4 4 3" xfId="15577" xr:uid="{64FF95D3-A9CE-4793-A9D5-857DCDAC87DB}"/>
    <cellStyle name="SAPBEXfilterDrill 14 4 4 4" xfId="21054" xr:uid="{3213368C-E642-4542-BDA1-09530B9E50B6}"/>
    <cellStyle name="SAPBEXfilterDrill 14 4 5" xfId="5739" xr:uid="{7CA2ED53-2C0B-41FE-B471-F3F16C99DEEA}"/>
    <cellStyle name="SAPBEXfilterDrill 14 4 5 2" xfId="12222" xr:uid="{29228DBD-FBDE-4D3D-A1CF-F7B3F67574A8}"/>
    <cellStyle name="SAPBEXfilterDrill 14 4 5 3" xfId="17788" xr:uid="{BC2E8715-B2C8-4164-B6D0-1EAB41F91DD5}"/>
    <cellStyle name="SAPBEXfilterDrill 14 4 5 4" xfId="23229" xr:uid="{E6670B3B-23F8-4CA0-AFEC-956C486CF651}"/>
    <cellStyle name="SAPBEXfilterDrill 14 4 6" xfId="7994" xr:uid="{D6AD24DE-4C47-4B20-8972-EA14DE99DE01}"/>
    <cellStyle name="SAPBEXfilterDrill 14 4 7" xfId="13656" xr:uid="{71F6098D-8208-42D6-818C-56B8FCAF9BD2}"/>
    <cellStyle name="SAPBEXfilterDrill 14 4 8" xfId="19176" xr:uid="{E40DA2CE-BBBB-4927-BA91-E43F8B2928F1}"/>
    <cellStyle name="SAPBEXfilterDrill 14 5" xfId="1377" xr:uid="{65AD147D-6F09-4F15-A74D-7CABC1038DDC}"/>
    <cellStyle name="SAPBEXfilterDrill 14 5 2" xfId="3410" xr:uid="{9F3DF33F-B0B7-482A-AB0B-EE7F123E225E}"/>
    <cellStyle name="SAPBEXfilterDrill 14 5 2 2" xfId="9966" xr:uid="{FC851D34-526E-4A8E-B4D0-65053FF47851}"/>
    <cellStyle name="SAPBEXfilterDrill 14 5 2 3" xfId="15580" xr:uid="{2BCAF77D-3462-4C6F-BF45-1DF819DF1486}"/>
    <cellStyle name="SAPBEXfilterDrill 14 5 2 4" xfId="21057" xr:uid="{7D2051E5-4EF5-450A-B859-1686D3EB6A5A}"/>
    <cellStyle name="SAPBEXfilterDrill 14 5 3" xfId="5742" xr:uid="{95FDC0CD-F966-4D77-8FEA-7C2D54877C56}"/>
    <cellStyle name="SAPBEXfilterDrill 14 5 3 2" xfId="12225" xr:uid="{EEB8A726-D003-4E88-8AAD-5E7FFF608053}"/>
    <cellStyle name="SAPBEXfilterDrill 14 5 3 3" xfId="17791" xr:uid="{B6620E34-E937-4488-A4E3-E36474D4654B}"/>
    <cellStyle name="SAPBEXfilterDrill 14 5 3 4" xfId="23232" xr:uid="{70200E2C-6F08-4776-87B2-00B96722215E}"/>
    <cellStyle name="SAPBEXfilterDrill 14 5 4" xfId="7997" xr:uid="{3A8A8532-A9EA-4F0A-99FE-E7A0E7FBB49C}"/>
    <cellStyle name="SAPBEXfilterDrill 14 5 5" xfId="13659" xr:uid="{ED955FE4-849E-4D14-960E-A52F7729AB4B}"/>
    <cellStyle name="SAPBEXfilterDrill 14 5 6" xfId="19179" xr:uid="{481A9D45-8F87-4067-89A6-E8F0387F3F79}"/>
    <cellStyle name="SAPBEXfilterDrill 14 6" xfId="1378" xr:uid="{E302C926-6260-418A-B626-492F33FAE212}"/>
    <cellStyle name="SAPBEXfilterDrill 14 6 2" xfId="3411" xr:uid="{D2CBC91E-6C3D-4F0B-AEA8-F2B7AB3CF41A}"/>
    <cellStyle name="SAPBEXfilterDrill 14 6 2 2" xfId="9967" xr:uid="{314930AF-21B5-40C0-A54E-056471421AC6}"/>
    <cellStyle name="SAPBEXfilterDrill 14 6 2 3" xfId="15581" xr:uid="{2DD5C386-E1F1-4061-882F-F7829F50EC59}"/>
    <cellStyle name="SAPBEXfilterDrill 14 6 2 4" xfId="21058" xr:uid="{B90C4734-AB0F-4301-A3BC-A08BC81A52C2}"/>
    <cellStyle name="SAPBEXfilterDrill 14 6 3" xfId="5743" xr:uid="{B3D21800-3491-42B5-B56C-AB8082DE5598}"/>
    <cellStyle name="SAPBEXfilterDrill 14 6 3 2" xfId="12226" xr:uid="{090C0F17-A293-4EA0-8318-54CEB1F4410E}"/>
    <cellStyle name="SAPBEXfilterDrill 14 6 3 3" xfId="17792" xr:uid="{6ABD7A2F-0841-45D7-9625-88245221D74D}"/>
    <cellStyle name="SAPBEXfilterDrill 14 6 3 4" xfId="23233" xr:uid="{63984711-70B3-4146-9337-836C026C81B5}"/>
    <cellStyle name="SAPBEXfilterDrill 14 6 4" xfId="7998" xr:uid="{A87594D9-F26F-40D1-AEF9-85A5FF5BA1FA}"/>
    <cellStyle name="SAPBEXfilterDrill 14 6 5" xfId="13660" xr:uid="{400EA434-160F-4215-8DC4-68F68B59FC8D}"/>
    <cellStyle name="SAPBEXfilterDrill 14 6 6" xfId="19180" xr:uid="{5B16777E-4AF5-4B76-992C-779A6C888290}"/>
    <cellStyle name="SAPBEXfilterDrill 14 7" xfId="3400" xr:uid="{2E060DE0-2CC3-45E1-BED2-AD62538992D8}"/>
    <cellStyle name="SAPBEXfilterDrill 14 7 2" xfId="9956" xr:uid="{FA4F9039-C0E6-4E9A-85B1-09316A3F121B}"/>
    <cellStyle name="SAPBEXfilterDrill 14 7 3" xfId="15570" xr:uid="{FE6F1140-FD0C-41C4-B253-D844F958B230}"/>
    <cellStyle name="SAPBEXfilterDrill 14 7 4" xfId="21047" xr:uid="{314F2AAD-4691-4236-A3CD-065CB78919FF}"/>
    <cellStyle name="SAPBEXfilterDrill 14 8" xfId="5732" xr:uid="{80C3126A-BAC7-4C33-AB02-041F12C801F6}"/>
    <cellStyle name="SAPBEXfilterDrill 14 8 2" xfId="12215" xr:uid="{23D3B8BA-8B2D-4950-8763-13C953EA7AA3}"/>
    <cellStyle name="SAPBEXfilterDrill 14 8 3" xfId="17781" xr:uid="{BB49C354-168B-4896-AD92-862FAF19EE57}"/>
    <cellStyle name="SAPBEXfilterDrill 14 8 4" xfId="23222" xr:uid="{9A83B8BE-97C2-4558-B2D2-7A1FA69813B3}"/>
    <cellStyle name="SAPBEXfilterDrill 14 9" xfId="7987" xr:uid="{5A6A7600-568D-4153-97E1-764BB210A253}"/>
    <cellStyle name="SAPBEXfilterDrill 15" xfId="1379" xr:uid="{683F5F55-D824-4250-9ABF-707D960FD63E}"/>
    <cellStyle name="SAPBEXfilterDrill 15 2" xfId="1380" xr:uid="{C8E44FBF-C867-4BC5-8021-E9B55AB13B50}"/>
    <cellStyle name="SAPBEXfilterDrill 15 2 2" xfId="3413" xr:uid="{114831C2-FF90-4024-BDC2-70554F7AFFE5}"/>
    <cellStyle name="SAPBEXfilterDrill 15 2 2 2" xfId="9969" xr:uid="{9FF093A7-39F7-4354-97FC-BAF0112CFB98}"/>
    <cellStyle name="SAPBEXfilterDrill 15 2 2 3" xfId="15583" xr:uid="{3410BA1D-6896-4E08-A876-E6ACA6BB5D55}"/>
    <cellStyle name="SAPBEXfilterDrill 15 2 2 4" xfId="21060" xr:uid="{72D2594F-B053-4D1B-BE77-CD2F2CC52DDB}"/>
    <cellStyle name="SAPBEXfilterDrill 15 2 3" xfId="5745" xr:uid="{906BCF6B-F870-4966-961C-E708205B743B}"/>
    <cellStyle name="SAPBEXfilterDrill 15 2 3 2" xfId="12228" xr:uid="{6D3FC763-081A-4ADD-907B-BFAA3DEC81FA}"/>
    <cellStyle name="SAPBEXfilterDrill 15 2 3 3" xfId="17794" xr:uid="{4B4E3081-7A28-4649-ADB2-FF692222FD8F}"/>
    <cellStyle name="SAPBEXfilterDrill 15 2 3 4" xfId="23235" xr:uid="{247CBB6D-1BF0-4D95-B816-C5395A3AC7E7}"/>
    <cellStyle name="SAPBEXfilterDrill 15 2 4" xfId="8000" xr:uid="{DCFC4446-83A2-48D5-9F60-AECA94E1F427}"/>
    <cellStyle name="SAPBEXfilterDrill 15 2 5" xfId="13662" xr:uid="{B43449B2-F7F7-40EF-AE32-F390FAF232A9}"/>
    <cellStyle name="SAPBEXfilterDrill 15 2 6" xfId="19182" xr:uid="{372CF321-02EA-4F14-8B0B-74CC26D99C41}"/>
    <cellStyle name="SAPBEXfilterDrill 15 3" xfId="1381" xr:uid="{40F8390F-7F1B-4E49-B273-B3C433282548}"/>
    <cellStyle name="SAPBEXfilterDrill 15 3 2" xfId="3414" xr:uid="{74BAE9B6-ADFC-44AC-AFA5-3030FCB9BA75}"/>
    <cellStyle name="SAPBEXfilterDrill 15 3 2 2" xfId="9970" xr:uid="{5FAC8BC3-8DDC-4774-BD9A-E28EDDFFFAE7}"/>
    <cellStyle name="SAPBEXfilterDrill 15 3 2 3" xfId="15584" xr:uid="{69F55E98-682F-479C-89BD-899E7BDC8AF8}"/>
    <cellStyle name="SAPBEXfilterDrill 15 3 2 4" xfId="21061" xr:uid="{1548417C-BD1E-4083-8C4D-D3330FE87BD0}"/>
    <cellStyle name="SAPBEXfilterDrill 15 3 3" xfId="5746" xr:uid="{E9F165D4-AB38-4EC8-8924-9FCA670687DA}"/>
    <cellStyle name="SAPBEXfilterDrill 15 3 3 2" xfId="12229" xr:uid="{10CFB8E2-B26D-4101-AAD7-E8BFB0816676}"/>
    <cellStyle name="SAPBEXfilterDrill 15 3 3 3" xfId="17795" xr:uid="{96C94F06-4CAD-4A6D-909B-E1C763815339}"/>
    <cellStyle name="SAPBEXfilterDrill 15 3 3 4" xfId="23236" xr:uid="{53531539-5C47-4669-B410-FF1C6229DDA6}"/>
    <cellStyle name="SAPBEXfilterDrill 15 3 4" xfId="8001" xr:uid="{4D21C1C4-14E7-437E-9B08-9E256485242D}"/>
    <cellStyle name="SAPBEXfilterDrill 15 3 5" xfId="13663" xr:uid="{5F3F9AA3-2F9F-4D58-B2D2-6EDA3DF9BC82}"/>
    <cellStyle name="SAPBEXfilterDrill 15 3 6" xfId="19183" xr:uid="{87E6559D-A4A5-4CFF-841D-5C650ECA3DBB}"/>
    <cellStyle name="SAPBEXfilterDrill 15 4" xfId="3412" xr:uid="{F0E9C500-D956-4578-B82A-F9653A0D9244}"/>
    <cellStyle name="SAPBEXfilterDrill 15 4 2" xfId="9968" xr:uid="{BF1998D6-ADA8-49C2-9152-44E846B0E16D}"/>
    <cellStyle name="SAPBEXfilterDrill 15 4 3" xfId="15582" xr:uid="{27015D25-3F6A-4D74-A4EC-FB5CDCA5434A}"/>
    <cellStyle name="SAPBEXfilterDrill 15 4 4" xfId="21059" xr:uid="{3EFEC0B4-DE71-42EA-8D26-3649DBA450D1}"/>
    <cellStyle name="SAPBEXfilterDrill 15 5" xfId="5744" xr:uid="{4622F51B-DBDE-49DA-AE59-9135A5E0271E}"/>
    <cellStyle name="SAPBEXfilterDrill 15 5 2" xfId="12227" xr:uid="{A03DF4EE-54D9-4507-82BC-27314E36B59E}"/>
    <cellStyle name="SAPBEXfilterDrill 15 5 3" xfId="17793" xr:uid="{71B41DED-EB9B-4A21-B5BA-4943C35DB9FB}"/>
    <cellStyle name="SAPBEXfilterDrill 15 5 4" xfId="23234" xr:uid="{D5C00441-D67A-4A5C-BF8D-CA5074DE3D29}"/>
    <cellStyle name="SAPBEXfilterDrill 15 6" xfId="7999" xr:uid="{2D049657-BECE-44F4-BDB4-01E3B6936B14}"/>
    <cellStyle name="SAPBEXfilterDrill 15 7" xfId="13661" xr:uid="{0D8D417A-6B51-4B74-9AC3-CB4005A995FE}"/>
    <cellStyle name="SAPBEXfilterDrill 15 8" xfId="19181" xr:uid="{E2B5B8DF-93ED-4814-9E97-57ACD5F6269F}"/>
    <cellStyle name="SAPBEXfilterDrill 16" xfId="1382" xr:uid="{F79F8905-5E9C-4B78-BF7A-C79C1DAC4BB3}"/>
    <cellStyle name="SAPBEXfilterDrill 16 2" xfId="1383" xr:uid="{CB58250D-8722-4A42-9BA9-1743B0B7B5C7}"/>
    <cellStyle name="SAPBEXfilterDrill 16 2 2" xfId="3416" xr:uid="{6BCF0D48-61B5-4CC5-A3E1-BE9546629B34}"/>
    <cellStyle name="SAPBEXfilterDrill 16 2 2 2" xfId="9972" xr:uid="{0D186D51-5ABA-4F55-9F91-A6E270420A48}"/>
    <cellStyle name="SAPBEXfilterDrill 16 2 2 3" xfId="15586" xr:uid="{84AD45A8-006C-49AD-A997-B9336E21C3F6}"/>
    <cellStyle name="SAPBEXfilterDrill 16 2 2 4" xfId="21063" xr:uid="{DFF7DC6D-86A9-40AB-A960-C9597EA6EE1C}"/>
    <cellStyle name="SAPBEXfilterDrill 16 2 3" xfId="5748" xr:uid="{8BB7FD73-2C03-492F-A2BE-2C6480871155}"/>
    <cellStyle name="SAPBEXfilterDrill 16 2 3 2" xfId="12231" xr:uid="{B909FF0D-B160-411B-93C0-B3E93696FE7D}"/>
    <cellStyle name="SAPBEXfilterDrill 16 2 3 3" xfId="17797" xr:uid="{63E316E5-FD6F-4E10-A5FC-63A93F077EE5}"/>
    <cellStyle name="SAPBEXfilterDrill 16 2 3 4" xfId="23238" xr:uid="{A2A235E0-07BE-4442-80C6-D8C8B1F38D16}"/>
    <cellStyle name="SAPBEXfilterDrill 16 2 4" xfId="8003" xr:uid="{3022E5A9-2ABF-424D-8661-D568E1E9E672}"/>
    <cellStyle name="SAPBEXfilterDrill 16 2 5" xfId="13665" xr:uid="{4B1B4B36-8ABF-41DB-A322-5AAB9E40E49A}"/>
    <cellStyle name="SAPBEXfilterDrill 16 2 6" xfId="19185" xr:uid="{0938F320-E574-4B15-85ED-4D7C587A2209}"/>
    <cellStyle name="SAPBEXfilterDrill 16 3" xfId="1384" xr:uid="{909E447E-6AF5-41B2-8570-0567DE37714A}"/>
    <cellStyle name="SAPBEXfilterDrill 16 3 2" xfId="3417" xr:uid="{2EBB29A0-530A-4DBB-88ED-D7560A92D234}"/>
    <cellStyle name="SAPBEXfilterDrill 16 3 2 2" xfId="9973" xr:uid="{88B817AC-48CA-426D-BACE-BACCCFFE9E6B}"/>
    <cellStyle name="SAPBEXfilterDrill 16 3 2 3" xfId="15587" xr:uid="{AE571AE4-2DF4-4408-B904-82A902BE3DAF}"/>
    <cellStyle name="SAPBEXfilterDrill 16 3 2 4" xfId="21064" xr:uid="{22589B07-46C4-4CAD-92B1-47B26DF6F594}"/>
    <cellStyle name="SAPBEXfilterDrill 16 3 3" xfId="5749" xr:uid="{A63B865A-616E-4337-8C14-4AE7182D24F8}"/>
    <cellStyle name="SAPBEXfilterDrill 16 3 3 2" xfId="12232" xr:uid="{F57CAC69-254E-42B3-975E-4564D427E01E}"/>
    <cellStyle name="SAPBEXfilterDrill 16 3 3 3" xfId="17798" xr:uid="{C8FE59CC-64AB-4DA6-92CF-3E5BB284C175}"/>
    <cellStyle name="SAPBEXfilterDrill 16 3 3 4" xfId="23239" xr:uid="{E6DE391F-F03D-4915-B976-1E4DC80DD0B9}"/>
    <cellStyle name="SAPBEXfilterDrill 16 3 4" xfId="8004" xr:uid="{64D45B7E-C35A-4C58-A3D2-0F5C5A3FC1F8}"/>
    <cellStyle name="SAPBEXfilterDrill 16 3 5" xfId="13666" xr:uid="{43A6074A-2447-443F-A70B-4458534529DA}"/>
    <cellStyle name="SAPBEXfilterDrill 16 3 6" xfId="19186" xr:uid="{AC94A970-AF8F-449C-BE80-C145370BC3A5}"/>
    <cellStyle name="SAPBEXfilterDrill 16 4" xfId="3415" xr:uid="{90E0FCA5-F372-4650-9F4D-DCA0E7894784}"/>
    <cellStyle name="SAPBEXfilterDrill 16 4 2" xfId="9971" xr:uid="{2AF9752C-46B6-45C7-9EE3-3F4AE6CB456F}"/>
    <cellStyle name="SAPBEXfilterDrill 16 4 3" xfId="15585" xr:uid="{657F8720-EA7F-4E7E-8C67-6D7FFD983D9A}"/>
    <cellStyle name="SAPBEXfilterDrill 16 4 4" xfId="21062" xr:uid="{12F4896E-94CA-4884-8DD0-1917389262BA}"/>
    <cellStyle name="SAPBEXfilterDrill 16 5" xfId="5747" xr:uid="{6C6D9CCB-B3E1-4C9E-9675-0CC52DEB40EC}"/>
    <cellStyle name="SAPBEXfilterDrill 16 5 2" xfId="12230" xr:uid="{E5BD3765-EA77-483E-8371-047C7EE0CAF9}"/>
    <cellStyle name="SAPBEXfilterDrill 16 5 3" xfId="17796" xr:uid="{4D01C637-F416-4825-B9DD-C19A35B856B0}"/>
    <cellStyle name="SAPBEXfilterDrill 16 5 4" xfId="23237" xr:uid="{9E448281-D1D9-48DE-8397-6EA56D61B731}"/>
    <cellStyle name="SAPBEXfilterDrill 16 6" xfId="8002" xr:uid="{CD688CF2-95AE-4E56-912F-43C7DCAD4667}"/>
    <cellStyle name="SAPBEXfilterDrill 16 7" xfId="13664" xr:uid="{FFD3A9B4-A079-4EA5-B511-91F963C9BCDE}"/>
    <cellStyle name="SAPBEXfilterDrill 16 8" xfId="19184" xr:uid="{EC5893BD-FB3B-489F-9BAE-24FEDD3B22B0}"/>
    <cellStyle name="SAPBEXfilterDrill 17" xfId="1385" xr:uid="{760496EA-B6AB-4E20-9593-FAE1A31B78F0}"/>
    <cellStyle name="SAPBEXfilterDrill 17 2" xfId="3418" xr:uid="{D83225EC-27DC-4840-9825-807F1567B4AE}"/>
    <cellStyle name="SAPBEXfilterDrill 17 2 2" xfId="9974" xr:uid="{6BA42900-D504-47E6-BCB2-C2BE1E2D6734}"/>
    <cellStyle name="SAPBEXfilterDrill 17 2 3" xfId="15588" xr:uid="{66D7A305-FEED-4AA9-B2BC-F53E9B9392AF}"/>
    <cellStyle name="SAPBEXfilterDrill 17 2 4" xfId="21065" xr:uid="{DBCF9FB2-6DC0-4541-811F-A275A84F53CA}"/>
    <cellStyle name="SAPBEXfilterDrill 17 3" xfId="5750" xr:uid="{388CF3F1-BFA4-44F9-9FE4-CE5B444CDA41}"/>
    <cellStyle name="SAPBEXfilterDrill 17 3 2" xfId="12233" xr:uid="{341F5336-E400-4B57-951A-4157FACF260C}"/>
    <cellStyle name="SAPBEXfilterDrill 17 3 3" xfId="17799" xr:uid="{60594492-84D6-4A13-A5CD-348959D609D2}"/>
    <cellStyle name="SAPBEXfilterDrill 17 3 4" xfId="23240" xr:uid="{41F2AEA6-F17D-4998-A68B-F763B4CA6712}"/>
    <cellStyle name="SAPBEXfilterDrill 17 4" xfId="8005" xr:uid="{6104CCDB-E42A-43B9-BD00-B5CDFFA18690}"/>
    <cellStyle name="SAPBEXfilterDrill 17 5" xfId="13667" xr:uid="{9492EA2E-3344-427F-AE41-1D1FA296A008}"/>
    <cellStyle name="SAPBEXfilterDrill 17 6" xfId="19187" xr:uid="{48226FFD-563F-4D29-954F-3C011E32EC12}"/>
    <cellStyle name="SAPBEXfilterDrill 18" xfId="1386" xr:uid="{16DDF167-2B52-4EA9-877D-D0BEAE8C794E}"/>
    <cellStyle name="SAPBEXfilterDrill 18 2" xfId="3419" xr:uid="{3B147103-22F9-43C7-9CF0-25471447D969}"/>
    <cellStyle name="SAPBEXfilterDrill 18 2 2" xfId="9975" xr:uid="{85E941DF-A7CD-4CE4-9C53-1E527BD60431}"/>
    <cellStyle name="SAPBEXfilterDrill 18 2 3" xfId="15589" xr:uid="{55E5CB0B-2B1D-42FC-8751-EAA8F18F121C}"/>
    <cellStyle name="SAPBEXfilterDrill 18 2 4" xfId="21066" xr:uid="{B48F0B76-B692-4ABA-A277-FFAB3BA9BC62}"/>
    <cellStyle name="SAPBEXfilterDrill 18 3" xfId="5751" xr:uid="{3FB61D55-B02B-466D-9BAE-31098CC58ED5}"/>
    <cellStyle name="SAPBEXfilterDrill 18 3 2" xfId="12234" xr:uid="{86608A7E-0313-4810-8E9D-5B2E346539E0}"/>
    <cellStyle name="SAPBEXfilterDrill 18 3 3" xfId="17800" xr:uid="{0E6F580C-5890-4409-A55B-73934CF1DE64}"/>
    <cellStyle name="SAPBEXfilterDrill 18 3 4" xfId="23241" xr:uid="{8D68B8A9-F001-402B-9CB5-10D1AA85F8DE}"/>
    <cellStyle name="SAPBEXfilterDrill 18 4" xfId="8006" xr:uid="{15A2BC88-DB01-4ECF-8306-CBC2202834B4}"/>
    <cellStyle name="SAPBEXfilterDrill 18 5" xfId="13668" xr:uid="{E1315098-8AED-4EE6-9232-A1C21D254D07}"/>
    <cellStyle name="SAPBEXfilterDrill 18 6" xfId="19188" xr:uid="{A49847B9-8289-4668-A70A-CD4C73930587}"/>
    <cellStyle name="SAPBEXfilterDrill 19" xfId="779" xr:uid="{E79774A9-CC13-41C5-A427-A649AB1F2533}"/>
    <cellStyle name="SAPBEXfilterDrill 19 2" xfId="7477" xr:uid="{35D61D32-DF25-4828-884F-E6B332948752}"/>
    <cellStyle name="SAPBEXfilterDrill 19 3" xfId="9708" xr:uid="{4E795330-B337-42C9-ACD7-5E01C05AF052}"/>
    <cellStyle name="SAPBEXfilterDrill 19 4" xfId="7351" xr:uid="{88F8DBAA-7F16-47F6-B263-A365C1F578F0}"/>
    <cellStyle name="SAPBEXfilterDrill 2" xfId="574" xr:uid="{8341F3CE-D01A-4424-AC77-AE1D359AF862}"/>
    <cellStyle name="SAPBEXfilterDrill 2 2" xfId="1388" xr:uid="{867F59DF-46BF-460B-A901-6114DB842B81}"/>
    <cellStyle name="SAPBEXfilterDrill 2 2 10" xfId="19190" xr:uid="{945CEBFC-1A59-46DB-9705-F42749D59D20}"/>
    <cellStyle name="SAPBEXfilterDrill 2 2 2" xfId="1389" xr:uid="{747638D7-AD8B-4AB1-B463-74B99204F4E5}"/>
    <cellStyle name="SAPBEXfilterDrill 2 2 2 2" xfId="1390" xr:uid="{1376694C-1044-4E9C-8E7E-AFDD1F2AFA46}"/>
    <cellStyle name="SAPBEXfilterDrill 2 2 2 2 2" xfId="3423" xr:uid="{BF76B74D-BF91-497F-91BE-1DF27FF15654}"/>
    <cellStyle name="SAPBEXfilterDrill 2 2 2 2 2 2" xfId="9979" xr:uid="{8C33D657-7D3F-43ED-8701-7C208717CFDA}"/>
    <cellStyle name="SAPBEXfilterDrill 2 2 2 2 2 3" xfId="15593" xr:uid="{83471EDD-7F16-45D9-9430-FD292456B521}"/>
    <cellStyle name="SAPBEXfilterDrill 2 2 2 2 2 4" xfId="21070" xr:uid="{5740E5C8-CDF0-4D01-B22C-B38194B842ED}"/>
    <cellStyle name="SAPBEXfilterDrill 2 2 2 2 3" xfId="5755" xr:uid="{9B376661-91DC-46C3-9696-E91782B964B5}"/>
    <cellStyle name="SAPBEXfilterDrill 2 2 2 2 3 2" xfId="12238" xr:uid="{420F780A-46D6-4F88-9CD7-541A728C67C0}"/>
    <cellStyle name="SAPBEXfilterDrill 2 2 2 2 3 3" xfId="17804" xr:uid="{6C60B882-F9C2-420F-8E24-79028AF99989}"/>
    <cellStyle name="SAPBEXfilterDrill 2 2 2 2 3 4" xfId="23245" xr:uid="{DD368ACE-3ED0-49B2-8F68-DE6401526487}"/>
    <cellStyle name="SAPBEXfilterDrill 2 2 2 2 4" xfId="8010" xr:uid="{03530AA6-6956-431C-A741-9FA5781BBBC9}"/>
    <cellStyle name="SAPBEXfilterDrill 2 2 2 2 5" xfId="13672" xr:uid="{FE748296-BB18-4641-997B-2B49ED1742F3}"/>
    <cellStyle name="SAPBEXfilterDrill 2 2 2 2 6" xfId="19192" xr:uid="{C953462C-BB7B-40CD-8574-1125DDE8A62C}"/>
    <cellStyle name="SAPBEXfilterDrill 2 2 2 3" xfId="1391" xr:uid="{47BD0B87-1C7A-475E-9882-3C63354BA363}"/>
    <cellStyle name="SAPBEXfilterDrill 2 2 2 3 2" xfId="3424" xr:uid="{C0A9F81D-2F17-4557-97F5-2A84DBA2AB89}"/>
    <cellStyle name="SAPBEXfilterDrill 2 2 2 3 2 2" xfId="9980" xr:uid="{23AB3BC6-CFF1-4222-B234-EBDDDE5DBCF0}"/>
    <cellStyle name="SAPBEXfilterDrill 2 2 2 3 2 3" xfId="15594" xr:uid="{F90E3E24-2223-4E2E-8F6D-BF73EC1684F5}"/>
    <cellStyle name="SAPBEXfilterDrill 2 2 2 3 2 4" xfId="21071" xr:uid="{544B5033-D1A2-4791-B4F5-3DE71E91B71F}"/>
    <cellStyle name="SAPBEXfilterDrill 2 2 2 3 3" xfId="5756" xr:uid="{EF7DE8B2-F4EE-4694-A3B9-8A18085BDD50}"/>
    <cellStyle name="SAPBEXfilterDrill 2 2 2 3 3 2" xfId="12239" xr:uid="{F2DDEB06-6BA8-436F-A030-81ED0282B89B}"/>
    <cellStyle name="SAPBEXfilterDrill 2 2 2 3 3 3" xfId="17805" xr:uid="{F0A52BEF-385A-4182-8230-12CB7360D2F0}"/>
    <cellStyle name="SAPBEXfilterDrill 2 2 2 3 3 4" xfId="23246" xr:uid="{EA343D48-AC5E-4B62-992A-66D97E8FB7C5}"/>
    <cellStyle name="SAPBEXfilterDrill 2 2 2 3 4" xfId="8011" xr:uid="{169CA272-606A-4B1C-A74D-454A3AA0E112}"/>
    <cellStyle name="SAPBEXfilterDrill 2 2 2 3 5" xfId="13673" xr:uid="{D6A9E25F-FEF5-4B36-A5E1-C71FFF9210E5}"/>
    <cellStyle name="SAPBEXfilterDrill 2 2 2 3 6" xfId="19193" xr:uid="{EFB2DAE3-532D-4684-A220-F1458F28E978}"/>
    <cellStyle name="SAPBEXfilterDrill 2 2 2 4" xfId="3422" xr:uid="{10432E72-B526-452A-9E5D-A6DF0108FC59}"/>
    <cellStyle name="SAPBEXfilterDrill 2 2 2 4 2" xfId="9978" xr:uid="{A002EC44-BDD3-4F0A-A40A-2B10A23BCBBF}"/>
    <cellStyle name="SAPBEXfilterDrill 2 2 2 4 3" xfId="15592" xr:uid="{23796668-23F9-47AD-A9A1-400334A71EF3}"/>
    <cellStyle name="SAPBEXfilterDrill 2 2 2 4 4" xfId="21069" xr:uid="{B9322384-8C99-43C7-A5B7-B1915C3D3136}"/>
    <cellStyle name="SAPBEXfilterDrill 2 2 2 5" xfId="5754" xr:uid="{081BCB52-7826-4FF5-B953-E0AF6621A1AD}"/>
    <cellStyle name="SAPBEXfilterDrill 2 2 2 5 2" xfId="12237" xr:uid="{E0A6F23D-1D54-4B09-8A2F-C328443A84E0}"/>
    <cellStyle name="SAPBEXfilterDrill 2 2 2 5 3" xfId="17803" xr:uid="{E8C32C14-E3A6-44AB-98C9-919EADE89C22}"/>
    <cellStyle name="SAPBEXfilterDrill 2 2 2 5 4" xfId="23244" xr:uid="{7C7CAF13-01B2-45E5-A277-586A311D7659}"/>
    <cellStyle name="SAPBEXfilterDrill 2 2 2 6" xfId="8009" xr:uid="{27E157B5-A2E9-4332-8DF6-4B111AEB4BA9}"/>
    <cellStyle name="SAPBEXfilterDrill 2 2 2 7" xfId="13671" xr:uid="{5CCB9BB3-26CD-4882-A604-55795BCA0C7A}"/>
    <cellStyle name="SAPBEXfilterDrill 2 2 2 8" xfId="19191" xr:uid="{0EC3BEAA-A67A-4049-9A88-E370C0212662}"/>
    <cellStyle name="SAPBEXfilterDrill 2 2 3" xfId="1392" xr:uid="{D6FDA79C-F4FB-46F9-8EE6-4BE94E82FC2D}"/>
    <cellStyle name="SAPBEXfilterDrill 2 2 3 2" xfId="1393" xr:uid="{81EED5E3-85C1-498B-85B3-F7D7CA9431AF}"/>
    <cellStyle name="SAPBEXfilterDrill 2 2 3 2 2" xfId="3426" xr:uid="{74B8CBC5-E299-409F-BC22-289005BB3D0C}"/>
    <cellStyle name="SAPBEXfilterDrill 2 2 3 2 2 2" xfId="9982" xr:uid="{CA984834-DDBC-40DC-8354-583C94F0E7B5}"/>
    <cellStyle name="SAPBEXfilterDrill 2 2 3 2 2 3" xfId="15596" xr:uid="{FE6E8944-9A8A-4F63-8AE9-03FDC9CD8DAF}"/>
    <cellStyle name="SAPBEXfilterDrill 2 2 3 2 2 4" xfId="21073" xr:uid="{177BCF7E-9B16-447F-9FC3-B34321ED3869}"/>
    <cellStyle name="SAPBEXfilterDrill 2 2 3 2 3" xfId="5758" xr:uid="{8493B384-307D-4238-B7A1-4F7F1DEB20D5}"/>
    <cellStyle name="SAPBEXfilterDrill 2 2 3 2 3 2" xfId="12241" xr:uid="{8C587356-5FE8-4D21-B938-765AA7F1729F}"/>
    <cellStyle name="SAPBEXfilterDrill 2 2 3 2 3 3" xfId="17807" xr:uid="{AEBBF699-19A3-4C88-8CC9-AD5F65CFE84E}"/>
    <cellStyle name="SAPBEXfilterDrill 2 2 3 2 3 4" xfId="23248" xr:uid="{5F47A259-2EA4-4860-8D0D-2D4FB68B2E88}"/>
    <cellStyle name="SAPBEXfilterDrill 2 2 3 2 4" xfId="8013" xr:uid="{8BF84CED-273F-440A-B78E-4AAF5BE194FF}"/>
    <cellStyle name="SAPBEXfilterDrill 2 2 3 2 5" xfId="13675" xr:uid="{16584138-28DC-483F-AF53-454F38703DA4}"/>
    <cellStyle name="SAPBEXfilterDrill 2 2 3 2 6" xfId="19195" xr:uid="{344995FA-1A81-419D-8A6C-204071F72A7B}"/>
    <cellStyle name="SAPBEXfilterDrill 2 2 3 3" xfId="1394" xr:uid="{505B5EDB-5D74-45C6-95AE-183F98BC8C0A}"/>
    <cellStyle name="SAPBEXfilterDrill 2 2 3 3 2" xfId="3427" xr:uid="{F7E66D9E-AA64-4124-B04A-1AE8F948B590}"/>
    <cellStyle name="SAPBEXfilterDrill 2 2 3 3 2 2" xfId="9983" xr:uid="{8683F6AD-766F-49C7-A04A-567477E0EB22}"/>
    <cellStyle name="SAPBEXfilterDrill 2 2 3 3 2 3" xfId="15597" xr:uid="{EE5D8262-1F6F-41BC-8951-32A0589FE425}"/>
    <cellStyle name="SAPBEXfilterDrill 2 2 3 3 2 4" xfId="21074" xr:uid="{E81FCFE0-8EA7-4871-B2BE-34EA27F2943B}"/>
    <cellStyle name="SAPBEXfilterDrill 2 2 3 3 3" xfId="5759" xr:uid="{9C8C2946-220C-44D0-94F7-5EEC1018204B}"/>
    <cellStyle name="SAPBEXfilterDrill 2 2 3 3 3 2" xfId="12242" xr:uid="{C452505B-98E2-40B0-954D-FF9C33856D81}"/>
    <cellStyle name="SAPBEXfilterDrill 2 2 3 3 3 3" xfId="17808" xr:uid="{50E74156-ECEB-4B93-82E4-56F5FC495B40}"/>
    <cellStyle name="SAPBEXfilterDrill 2 2 3 3 3 4" xfId="23249" xr:uid="{CDCFBB25-8AE4-4CCC-BA41-F3028A7E41DC}"/>
    <cellStyle name="SAPBEXfilterDrill 2 2 3 3 4" xfId="8014" xr:uid="{688F6D80-C613-4E03-88EB-EC6AD9F61754}"/>
    <cellStyle name="SAPBEXfilterDrill 2 2 3 3 5" xfId="13676" xr:uid="{4CD87138-80F4-48B6-9760-C19106DE1328}"/>
    <cellStyle name="SAPBEXfilterDrill 2 2 3 3 6" xfId="19196" xr:uid="{C5AE9882-59DC-45A1-96F0-1BC34A07AF3B}"/>
    <cellStyle name="SAPBEXfilterDrill 2 2 3 4" xfId="3425" xr:uid="{A8A8C2EB-CC63-4ED4-9375-0BA65D005FAE}"/>
    <cellStyle name="SAPBEXfilterDrill 2 2 3 4 2" xfId="9981" xr:uid="{01BA23D7-9FEE-40BB-A97C-FFBFEF82DC8C}"/>
    <cellStyle name="SAPBEXfilterDrill 2 2 3 4 3" xfId="15595" xr:uid="{439A9926-D7E5-4A50-AB1B-142358C6D01E}"/>
    <cellStyle name="SAPBEXfilterDrill 2 2 3 4 4" xfId="21072" xr:uid="{2448084B-C8E9-45A0-8EAD-3A6A9B8D4D8F}"/>
    <cellStyle name="SAPBEXfilterDrill 2 2 3 5" xfId="5757" xr:uid="{77508AA5-BBBF-445C-A8EB-9ADF7952872E}"/>
    <cellStyle name="SAPBEXfilterDrill 2 2 3 5 2" xfId="12240" xr:uid="{810BE46F-20DC-4710-A9F0-2C059693937C}"/>
    <cellStyle name="SAPBEXfilterDrill 2 2 3 5 3" xfId="17806" xr:uid="{2665C45A-3C85-4696-B5D2-E275CDF5C201}"/>
    <cellStyle name="SAPBEXfilterDrill 2 2 3 5 4" xfId="23247" xr:uid="{283B6AA6-956A-4357-A12F-97109B054C42}"/>
    <cellStyle name="SAPBEXfilterDrill 2 2 3 6" xfId="8012" xr:uid="{7C9720A7-0D86-4C41-9905-B1810C57140B}"/>
    <cellStyle name="SAPBEXfilterDrill 2 2 3 7" xfId="13674" xr:uid="{7EE8F0DC-5460-479C-A85E-5D5A7466A1B7}"/>
    <cellStyle name="SAPBEXfilterDrill 2 2 3 8" xfId="19194" xr:uid="{8002D9BD-CD67-460A-8FFF-0D3A3202482B}"/>
    <cellStyle name="SAPBEXfilterDrill 2 2 4" xfId="1395" xr:uid="{459CD988-28AC-4593-95BD-68A743CF9207}"/>
    <cellStyle name="SAPBEXfilterDrill 2 2 4 2" xfId="3428" xr:uid="{82312FD7-FBA2-4581-BB79-76635580B20D}"/>
    <cellStyle name="SAPBEXfilterDrill 2 2 4 2 2" xfId="9984" xr:uid="{3D3EC721-5345-4FB8-9C21-2BFA68EBDA1A}"/>
    <cellStyle name="SAPBEXfilterDrill 2 2 4 2 3" xfId="15598" xr:uid="{CEC92ABA-F2C7-40D1-AD3D-0741144B73C9}"/>
    <cellStyle name="SAPBEXfilterDrill 2 2 4 2 4" xfId="21075" xr:uid="{7D6FF3EA-68A7-4B42-B06B-363079726671}"/>
    <cellStyle name="SAPBEXfilterDrill 2 2 4 3" xfId="5760" xr:uid="{6CDBE6C2-05B7-48FF-B43E-13000EED98C1}"/>
    <cellStyle name="SAPBEXfilterDrill 2 2 4 3 2" xfId="12243" xr:uid="{2C9DCFB0-3B68-49DC-9BC2-142E9926683F}"/>
    <cellStyle name="SAPBEXfilterDrill 2 2 4 3 3" xfId="17809" xr:uid="{9AF665FA-1230-4C9A-AD8F-2B94D603A927}"/>
    <cellStyle name="SAPBEXfilterDrill 2 2 4 3 4" xfId="23250" xr:uid="{50F8E03F-174D-4A8D-B0C8-6BE2324EE619}"/>
    <cellStyle name="SAPBEXfilterDrill 2 2 4 4" xfId="8015" xr:uid="{0F00581B-BFAE-4D1C-AF56-9C5E64BFAD04}"/>
    <cellStyle name="SAPBEXfilterDrill 2 2 4 5" xfId="13677" xr:uid="{F3C53E7C-67E8-4A4F-B0FD-042C09FDA243}"/>
    <cellStyle name="SAPBEXfilterDrill 2 2 4 6" xfId="19197" xr:uid="{4AF34E8F-AF5B-4894-915A-B72A2AF5818D}"/>
    <cellStyle name="SAPBEXfilterDrill 2 2 5" xfId="1396" xr:uid="{1F4FBBEA-6AA5-49A8-AA5A-ADA29E11577D}"/>
    <cellStyle name="SAPBEXfilterDrill 2 2 5 2" xfId="3429" xr:uid="{6A0A9399-B834-4A6A-AE8F-1927591A6FEE}"/>
    <cellStyle name="SAPBEXfilterDrill 2 2 5 2 2" xfId="9985" xr:uid="{BB94B958-168A-4215-B390-643AD3F8F526}"/>
    <cellStyle name="SAPBEXfilterDrill 2 2 5 2 3" xfId="15599" xr:uid="{59867081-9A74-4483-BBFC-3C359C614B90}"/>
    <cellStyle name="SAPBEXfilterDrill 2 2 5 2 4" xfId="21076" xr:uid="{87DBA327-E23E-4D8E-B4DE-695E88CDA4E6}"/>
    <cellStyle name="SAPBEXfilterDrill 2 2 5 3" xfId="5761" xr:uid="{11AAED10-B12B-4D0F-B204-D37881DEA638}"/>
    <cellStyle name="SAPBEXfilterDrill 2 2 5 3 2" xfId="12244" xr:uid="{0440D671-8B3B-4830-9C43-4070DC9EF108}"/>
    <cellStyle name="SAPBEXfilterDrill 2 2 5 3 3" xfId="17810" xr:uid="{E33740B2-9E0A-409E-B1DE-7D05FE287604}"/>
    <cellStyle name="SAPBEXfilterDrill 2 2 5 3 4" xfId="23251" xr:uid="{97AC6558-9027-436F-9839-05ED124AF4A1}"/>
    <cellStyle name="SAPBEXfilterDrill 2 2 5 4" xfId="8016" xr:uid="{59630F71-9AF0-4F3C-981E-E7A5998C32CF}"/>
    <cellStyle name="SAPBEXfilterDrill 2 2 5 5" xfId="13678" xr:uid="{4571AC87-DA70-4E24-ADE3-4D3A3772FC28}"/>
    <cellStyle name="SAPBEXfilterDrill 2 2 5 6" xfId="19198" xr:uid="{E2D7E4F1-F11A-4A6C-95EE-036B49AFF967}"/>
    <cellStyle name="SAPBEXfilterDrill 2 2 6" xfId="3421" xr:uid="{4F5ADD49-45BE-4E06-A5F3-02A40F273097}"/>
    <cellStyle name="SAPBEXfilterDrill 2 2 6 2" xfId="9977" xr:uid="{6433841F-B77B-4F0E-81C4-9376F467B352}"/>
    <cellStyle name="SAPBEXfilterDrill 2 2 6 3" xfId="15591" xr:uid="{BCFE713F-6644-469E-A116-153EFD51158D}"/>
    <cellStyle name="SAPBEXfilterDrill 2 2 6 4" xfId="21068" xr:uid="{E010E440-BA66-4512-ADDC-017CDF8EF4EF}"/>
    <cellStyle name="SAPBEXfilterDrill 2 2 7" xfId="5753" xr:uid="{2F2E0076-0E39-4431-A2D0-FC55F3E9D870}"/>
    <cellStyle name="SAPBEXfilterDrill 2 2 7 2" xfId="12236" xr:uid="{DDDA0658-61D8-4C52-A655-8478D2BAE4C6}"/>
    <cellStyle name="SAPBEXfilterDrill 2 2 7 3" xfId="17802" xr:uid="{3BFE88DC-7671-449B-89CC-4489C976AC72}"/>
    <cellStyle name="SAPBEXfilterDrill 2 2 7 4" xfId="23243" xr:uid="{E2E9C573-27ED-4E9B-8DF9-91420C1E6581}"/>
    <cellStyle name="SAPBEXfilterDrill 2 2 8" xfId="8008" xr:uid="{7DB7FB63-8EC5-4050-9612-5FC5D226A7BA}"/>
    <cellStyle name="SAPBEXfilterDrill 2 2 9" xfId="13670" xr:uid="{4FFECE76-B2C0-4CEC-AC2B-E024325D04F1}"/>
    <cellStyle name="SAPBEXfilterDrill 2 3" xfId="1397" xr:uid="{515A2E9F-DABF-45C6-B6C7-3A540A789904}"/>
    <cellStyle name="SAPBEXfilterDrill 2 3 2" xfId="1398" xr:uid="{F42CBB2F-0544-4377-8D7E-4AB768E15501}"/>
    <cellStyle name="SAPBEXfilterDrill 2 3 2 2" xfId="3431" xr:uid="{F183AE37-215D-409E-A6AB-012F7127B554}"/>
    <cellStyle name="SAPBEXfilterDrill 2 3 2 2 2" xfId="9987" xr:uid="{3D0C5F25-EB05-4F40-8C8C-C2D5F33F1DB3}"/>
    <cellStyle name="SAPBEXfilterDrill 2 3 2 2 3" xfId="15601" xr:uid="{8C657C88-8753-4B2F-9465-5CFC6C97F464}"/>
    <cellStyle name="SAPBEXfilterDrill 2 3 2 2 4" xfId="21078" xr:uid="{38A052B6-7F32-43C7-BBEA-8BB00A99CF71}"/>
    <cellStyle name="SAPBEXfilterDrill 2 3 2 3" xfId="5763" xr:uid="{5BD181BE-5E74-48B9-9D59-9CE937BAC4CB}"/>
    <cellStyle name="SAPBEXfilterDrill 2 3 2 3 2" xfId="12246" xr:uid="{7DD607D0-1067-492A-AC08-4CCEEEE85E9E}"/>
    <cellStyle name="SAPBEXfilterDrill 2 3 2 3 3" xfId="17812" xr:uid="{B14C509B-1AD7-42D2-8CB6-C528CC0E751C}"/>
    <cellStyle name="SAPBEXfilterDrill 2 3 2 3 4" xfId="23253" xr:uid="{CDB0C76C-8D92-4FEC-A696-51958E826397}"/>
    <cellStyle name="SAPBEXfilterDrill 2 3 2 4" xfId="8018" xr:uid="{9B8E3CBF-8480-4621-9915-4C2A65E5E7C4}"/>
    <cellStyle name="SAPBEXfilterDrill 2 3 2 5" xfId="13680" xr:uid="{BB7424B7-08AB-4751-9344-679F66B8A697}"/>
    <cellStyle name="SAPBEXfilterDrill 2 3 2 6" xfId="19200" xr:uid="{54927908-72F1-4E51-9F2A-EB01458EFB44}"/>
    <cellStyle name="SAPBEXfilterDrill 2 3 3" xfId="1399" xr:uid="{BCDB50EB-B163-4C46-BBCD-77476DF07B83}"/>
    <cellStyle name="SAPBEXfilterDrill 2 3 3 2" xfId="3432" xr:uid="{52FE577F-9DB1-400B-8A95-4750FE40A342}"/>
    <cellStyle name="SAPBEXfilterDrill 2 3 3 2 2" xfId="9988" xr:uid="{B7E9B1B2-8A33-4762-B710-8B15CA352222}"/>
    <cellStyle name="SAPBEXfilterDrill 2 3 3 2 3" xfId="15602" xr:uid="{8D658B93-57A6-4C24-8E14-1DFFF1BBF4FD}"/>
    <cellStyle name="SAPBEXfilterDrill 2 3 3 2 4" xfId="21079" xr:uid="{98912872-0140-49EF-B1F7-5EB771B4966C}"/>
    <cellStyle name="SAPBEXfilterDrill 2 3 3 3" xfId="5764" xr:uid="{9B322CAF-A955-46EE-9E14-6A86FD531ADA}"/>
    <cellStyle name="SAPBEXfilterDrill 2 3 3 3 2" xfId="12247" xr:uid="{6A10B4E9-5BF7-47B9-AD44-0FD857738835}"/>
    <cellStyle name="SAPBEXfilterDrill 2 3 3 3 3" xfId="17813" xr:uid="{E6CAEB30-0F88-44D3-AF19-B7614D64C6EF}"/>
    <cellStyle name="SAPBEXfilterDrill 2 3 3 3 4" xfId="23254" xr:uid="{6A210133-39B6-4B7D-A049-598BF3BF0752}"/>
    <cellStyle name="SAPBEXfilterDrill 2 3 3 4" xfId="8019" xr:uid="{2C0A5B38-E2AB-4999-8CAC-A2E2E4F0AD9E}"/>
    <cellStyle name="SAPBEXfilterDrill 2 3 3 5" xfId="13681" xr:uid="{0B65A447-90AA-4F38-9C2E-C81B43F1E7CF}"/>
    <cellStyle name="SAPBEXfilterDrill 2 3 3 6" xfId="19201" xr:uid="{515AEAF6-3FE8-42CA-B77E-0C3F9193C3DE}"/>
    <cellStyle name="SAPBEXfilterDrill 2 3 4" xfId="3430" xr:uid="{86C0CF01-CBB7-4FBC-A080-5AA594E01485}"/>
    <cellStyle name="SAPBEXfilterDrill 2 3 4 2" xfId="9986" xr:uid="{FC54191B-149F-463F-8839-FE5604D43C32}"/>
    <cellStyle name="SAPBEXfilterDrill 2 3 4 3" xfId="15600" xr:uid="{C6FE1338-A1AD-4DB2-98D7-7188A9DCC9C4}"/>
    <cellStyle name="SAPBEXfilterDrill 2 3 4 4" xfId="21077" xr:uid="{A0235C5A-DF47-436B-A7C3-8C24DC4F719C}"/>
    <cellStyle name="SAPBEXfilterDrill 2 3 5" xfId="5762" xr:uid="{25F46D21-96E6-4CF4-B5F8-5344C651BA08}"/>
    <cellStyle name="SAPBEXfilterDrill 2 3 5 2" xfId="12245" xr:uid="{AF327F28-8354-4ED0-A722-715D6EC5F73B}"/>
    <cellStyle name="SAPBEXfilterDrill 2 3 5 3" xfId="17811" xr:uid="{51DD3F3E-C22B-4A85-9FC2-9B13E4273917}"/>
    <cellStyle name="SAPBEXfilterDrill 2 3 5 4" xfId="23252" xr:uid="{4EB5F846-CC51-4CFD-B708-09B8BB746872}"/>
    <cellStyle name="SAPBEXfilterDrill 2 3 6" xfId="8017" xr:uid="{ED3E51EC-22E8-4BF7-868E-C4119828768B}"/>
    <cellStyle name="SAPBEXfilterDrill 2 3 7" xfId="13679" xr:uid="{C147D62C-A80F-4E53-86F0-33F24499B536}"/>
    <cellStyle name="SAPBEXfilterDrill 2 3 8" xfId="19199" xr:uid="{2E4842B0-A4F7-41EE-A36C-A237F2DB1B42}"/>
    <cellStyle name="SAPBEXfilterDrill 2 4" xfId="1400" xr:uid="{2ABC4F6D-7E30-4B5A-92AF-F1F4F3B601DD}"/>
    <cellStyle name="SAPBEXfilterDrill 2 4 2" xfId="1401" xr:uid="{113CCEF9-D427-4BBB-A6FA-D535EC18CA33}"/>
    <cellStyle name="SAPBEXfilterDrill 2 4 2 2" xfId="3434" xr:uid="{3DE4629A-C483-4488-9A17-84B79FBEB9BF}"/>
    <cellStyle name="SAPBEXfilterDrill 2 4 2 2 2" xfId="9990" xr:uid="{A26FE3DA-96FC-4DA0-B4F4-0BAA17623B34}"/>
    <cellStyle name="SAPBEXfilterDrill 2 4 2 2 3" xfId="15604" xr:uid="{9BB5B375-215A-4D00-8FC3-9B541436E527}"/>
    <cellStyle name="SAPBEXfilterDrill 2 4 2 2 4" xfId="21081" xr:uid="{F4EA22E3-F77D-4228-A2DC-D4291EB5F756}"/>
    <cellStyle name="SAPBEXfilterDrill 2 4 2 3" xfId="5766" xr:uid="{FAE3B063-9398-4718-8D1A-787B3278E51E}"/>
    <cellStyle name="SAPBEXfilterDrill 2 4 2 3 2" xfId="12249" xr:uid="{7B9838A4-B422-4434-B5AE-30BF21EE934D}"/>
    <cellStyle name="SAPBEXfilterDrill 2 4 2 3 3" xfId="17815" xr:uid="{E22E744F-5E26-4040-9938-D44F88B39A26}"/>
    <cellStyle name="SAPBEXfilterDrill 2 4 2 3 4" xfId="23256" xr:uid="{C088CB56-8B48-412C-AB46-76482DB13C62}"/>
    <cellStyle name="SAPBEXfilterDrill 2 4 2 4" xfId="8021" xr:uid="{1E4E2D32-DF33-4427-A083-793AC5A081F9}"/>
    <cellStyle name="SAPBEXfilterDrill 2 4 2 5" xfId="13683" xr:uid="{3F63A531-33CE-4C54-BB02-D30FCDC02E7F}"/>
    <cellStyle name="SAPBEXfilterDrill 2 4 2 6" xfId="19203" xr:uid="{A2C6C80E-72BE-4CBE-96C7-DDDD2E2F7C39}"/>
    <cellStyle name="SAPBEXfilterDrill 2 4 3" xfId="1402" xr:uid="{A76128E4-7094-4B9D-B2AF-7B595282264B}"/>
    <cellStyle name="SAPBEXfilterDrill 2 4 3 2" xfId="3435" xr:uid="{29723A55-7868-4845-B413-09CA02B87D8D}"/>
    <cellStyle name="SAPBEXfilterDrill 2 4 3 2 2" xfId="9991" xr:uid="{02EAF2D7-CBE2-42B4-A702-78CF88766C3E}"/>
    <cellStyle name="SAPBEXfilterDrill 2 4 3 2 3" xfId="15605" xr:uid="{B7045853-5379-4AAB-A1E0-C4D8A38BF8E1}"/>
    <cellStyle name="SAPBEXfilterDrill 2 4 3 2 4" xfId="21082" xr:uid="{1016A1FB-C2CF-4B37-A805-FEFE5FC71FE3}"/>
    <cellStyle name="SAPBEXfilterDrill 2 4 3 3" xfId="5767" xr:uid="{3A09A0CF-4D74-4561-A7C1-C73B2B4E4398}"/>
    <cellStyle name="SAPBEXfilterDrill 2 4 3 3 2" xfId="12250" xr:uid="{49AADCDF-06D1-4D2D-BAD0-4AC83CC7C604}"/>
    <cellStyle name="SAPBEXfilterDrill 2 4 3 3 3" xfId="17816" xr:uid="{FAD8A6DD-B846-4B0E-9790-5522F2A83573}"/>
    <cellStyle name="SAPBEXfilterDrill 2 4 3 3 4" xfId="23257" xr:uid="{0D78212A-D00D-4889-B06D-043AA48246C1}"/>
    <cellStyle name="SAPBEXfilterDrill 2 4 3 4" xfId="8022" xr:uid="{4ECE6D11-DB9E-4311-A572-400A068CE301}"/>
    <cellStyle name="SAPBEXfilterDrill 2 4 3 5" xfId="13684" xr:uid="{C4A7A6E8-91BF-4BEA-8C8F-CE915046479B}"/>
    <cellStyle name="SAPBEXfilterDrill 2 4 3 6" xfId="19204" xr:uid="{D67C0B97-1DAC-4427-9E36-8D7A1DB3254D}"/>
    <cellStyle name="SAPBEXfilterDrill 2 4 4" xfId="3433" xr:uid="{633220EF-2045-4DB9-AE21-CD63C4586257}"/>
    <cellStyle name="SAPBEXfilterDrill 2 4 4 2" xfId="9989" xr:uid="{CC37A46B-DD4D-4CD9-9DA7-41FA8F9CDD6F}"/>
    <cellStyle name="SAPBEXfilterDrill 2 4 4 3" xfId="15603" xr:uid="{2E36504F-6455-4771-8F12-69FF19D197D0}"/>
    <cellStyle name="SAPBEXfilterDrill 2 4 4 4" xfId="21080" xr:uid="{154D26E6-7911-4344-B00E-DA3E4C6CD44B}"/>
    <cellStyle name="SAPBEXfilterDrill 2 4 5" xfId="5765" xr:uid="{6C512534-F03D-45F0-954E-8AA4387E04D6}"/>
    <cellStyle name="SAPBEXfilterDrill 2 4 5 2" xfId="12248" xr:uid="{5AE63EE5-DB10-427F-A145-4948C62E6983}"/>
    <cellStyle name="SAPBEXfilterDrill 2 4 5 3" xfId="17814" xr:uid="{2FB68418-1BA5-41F3-B1E6-FC4D1A0AFD57}"/>
    <cellStyle name="SAPBEXfilterDrill 2 4 5 4" xfId="23255" xr:uid="{E15275B8-5FFA-4CB1-8145-B40DADC81970}"/>
    <cellStyle name="SAPBEXfilterDrill 2 4 6" xfId="8020" xr:uid="{C0D3F2D2-AD78-4028-AB56-CDD64A01012A}"/>
    <cellStyle name="SAPBEXfilterDrill 2 4 7" xfId="13682" xr:uid="{C2C4C937-3649-4DD0-8770-832EC850A97D}"/>
    <cellStyle name="SAPBEXfilterDrill 2 4 8" xfId="19202" xr:uid="{49163F08-DCF8-4D0D-8116-C407E7D32FDD}"/>
    <cellStyle name="SAPBEXfilterDrill 2 5" xfId="1403" xr:uid="{5B79E05D-4CE2-47C8-882D-05A84A8E616D}"/>
    <cellStyle name="SAPBEXfilterDrill 2 5 2" xfId="3436" xr:uid="{48FECB63-5398-48B6-A751-3A02903437A2}"/>
    <cellStyle name="SAPBEXfilterDrill 2 5 2 2" xfId="9992" xr:uid="{1DA2EBAE-2286-4E4C-B0EB-7B6FB0A6D94E}"/>
    <cellStyle name="SAPBEXfilterDrill 2 5 2 3" xfId="15606" xr:uid="{D85691D4-5C4C-4C33-A0AD-12127EC10EDC}"/>
    <cellStyle name="SAPBEXfilterDrill 2 5 2 4" xfId="21083" xr:uid="{031954C6-BF67-4462-8B12-4862E8D64B26}"/>
    <cellStyle name="SAPBEXfilterDrill 2 5 3" xfId="5768" xr:uid="{9627B84A-5D9A-4672-B0BA-4F5BE9BE7D90}"/>
    <cellStyle name="SAPBEXfilterDrill 2 5 3 2" xfId="12251" xr:uid="{4C3E728F-AB5A-4C8C-9E53-0B177249F586}"/>
    <cellStyle name="SAPBEXfilterDrill 2 5 3 3" xfId="17817" xr:uid="{808FDCBB-7B70-49C7-98F0-AA1561DCD956}"/>
    <cellStyle name="SAPBEXfilterDrill 2 5 3 4" xfId="23258" xr:uid="{8EA3C492-B376-4AFA-B235-61651A2BC18A}"/>
    <cellStyle name="SAPBEXfilterDrill 2 5 4" xfId="8023" xr:uid="{7265E657-32FB-47D3-BC86-0DA02D2924C0}"/>
    <cellStyle name="SAPBEXfilterDrill 2 5 5" xfId="13685" xr:uid="{2714DB13-CAB0-490D-88AB-DA6017464FDF}"/>
    <cellStyle name="SAPBEXfilterDrill 2 5 6" xfId="19205" xr:uid="{7A6D8AFC-A047-4700-84BB-253656078894}"/>
    <cellStyle name="SAPBEXfilterDrill 2 6" xfId="1404" xr:uid="{45137B87-FDC5-4AEB-8550-62EF078E24BB}"/>
    <cellStyle name="SAPBEXfilterDrill 2 6 2" xfId="3437" xr:uid="{ADA1C8A0-9DA6-4FD3-B9F5-BDDFDC0C5F3F}"/>
    <cellStyle name="SAPBEXfilterDrill 2 6 2 2" xfId="9993" xr:uid="{6BFD0DD3-6327-455D-9C75-535359351EC1}"/>
    <cellStyle name="SAPBEXfilterDrill 2 6 2 3" xfId="15607" xr:uid="{B680062C-21C4-4A0B-B1EA-E3FD4BBE4F9D}"/>
    <cellStyle name="SAPBEXfilterDrill 2 6 2 4" xfId="21084" xr:uid="{3F84C6D2-76FC-4E56-8DA4-34EF667505E9}"/>
    <cellStyle name="SAPBEXfilterDrill 2 6 3" xfId="5769" xr:uid="{7A31C15A-A110-42F9-85C7-FE78C787F8EA}"/>
    <cellStyle name="SAPBEXfilterDrill 2 6 3 2" xfId="12252" xr:uid="{7334DB39-65C2-4F72-AABB-3D47336C0AA5}"/>
    <cellStyle name="SAPBEXfilterDrill 2 6 3 3" xfId="17818" xr:uid="{6F0308F5-607E-49A0-856A-16B2AC0E01C1}"/>
    <cellStyle name="SAPBEXfilterDrill 2 6 3 4" xfId="23259" xr:uid="{8E548768-3A5F-4037-AEDB-FF66142BA1FF}"/>
    <cellStyle name="SAPBEXfilterDrill 2 6 4" xfId="8024" xr:uid="{FADA2CEF-9998-4C19-837B-87C456747838}"/>
    <cellStyle name="SAPBEXfilterDrill 2 6 5" xfId="13686" xr:uid="{FE3C2307-7909-4689-9737-5F92A293BBF1}"/>
    <cellStyle name="SAPBEXfilterDrill 2 6 6" xfId="19206" xr:uid="{98702069-8C18-41E9-810F-95FD65D34C0D}"/>
    <cellStyle name="SAPBEXfilterDrill 2 7" xfId="1387" xr:uid="{F0CBA34A-15DE-46E8-BD0F-6785AA18A9FC}"/>
    <cellStyle name="SAPBEXfilterDrill 2 7 2" xfId="8007" xr:uid="{4A8F4E9A-EB2C-467F-AB1B-25649250B22C}"/>
    <cellStyle name="SAPBEXfilterDrill 2 7 3" xfId="13669" xr:uid="{98BB4C2D-354A-42F5-A1EE-E80D766AE3AA}"/>
    <cellStyle name="SAPBEXfilterDrill 2 7 4" xfId="19189" xr:uid="{867C42C3-E987-4DAC-AFE4-84DB86818BAD}"/>
    <cellStyle name="SAPBEXfilterDrill 2 8" xfId="3420" xr:uid="{73D11018-5FBF-43E1-8BD1-80627C320CF6}"/>
    <cellStyle name="SAPBEXfilterDrill 2 8 2" xfId="9976" xr:uid="{584EB11F-55E3-46A2-B002-FD343352AA3C}"/>
    <cellStyle name="SAPBEXfilterDrill 2 8 3" xfId="15590" xr:uid="{48786297-97E8-421C-AAFD-3B9A32616802}"/>
    <cellStyle name="SAPBEXfilterDrill 2 8 4" xfId="21067" xr:uid="{505BBFA4-15BD-48C8-8E99-0EFAA1007F5C}"/>
    <cellStyle name="SAPBEXfilterDrill 2 9" xfId="5752" xr:uid="{6B5FD43F-92CD-4F63-A265-77F41C223DE3}"/>
    <cellStyle name="SAPBEXfilterDrill 2 9 2" xfId="12235" xr:uid="{0AC1ED56-7936-487F-B578-B1A20ADE77BC}"/>
    <cellStyle name="SAPBEXfilterDrill 2 9 3" xfId="17801" xr:uid="{17E7829B-E348-4CDB-A31C-BB4256780FD2}"/>
    <cellStyle name="SAPBEXfilterDrill 2 9 4" xfId="23242" xr:uid="{98F537B1-6E8B-4205-8CD6-1235F93DB5E2}"/>
    <cellStyle name="SAPBEXfilterDrill 20" xfId="1098" xr:uid="{8D121214-CB00-4ECD-A666-4BF9284B8B5D}"/>
    <cellStyle name="SAPBEXfilterDrill 20 2" xfId="7745" xr:uid="{42FC8386-40EF-4133-BE96-77BF94684273}"/>
    <cellStyle name="SAPBEXfilterDrill 20 3" xfId="9673" xr:uid="{0BB8B13E-1703-4875-8416-D15124E77CF9}"/>
    <cellStyle name="SAPBEXfilterDrill 20 4" xfId="7401" xr:uid="{18E92F34-C4AA-46ED-94BE-0C270C095C5C}"/>
    <cellStyle name="SAPBEXfilterDrill 21" xfId="5472" xr:uid="{94F95BB6-EB5D-4382-92DF-E56AE39AB401}"/>
    <cellStyle name="SAPBEXfilterDrill 21 2" xfId="11955" xr:uid="{56B0DBD6-5362-45CF-B2D4-61420655B69B}"/>
    <cellStyle name="SAPBEXfilterDrill 21 3" xfId="17521" xr:uid="{46916066-E237-4F79-B49A-746604038754}"/>
    <cellStyle name="SAPBEXfilterDrill 21 4" xfId="22962" xr:uid="{C7CEA53A-57C2-48B8-8E72-F7005C86B818}"/>
    <cellStyle name="SAPBEXfilterDrill 3" xfId="575" xr:uid="{4D409455-7ACC-448B-850B-3167D1A1C8E0}"/>
    <cellStyle name="SAPBEXfilterDrill 3 2" xfId="1406" xr:uid="{DAAB9B47-45FE-433A-BA2D-AFCD19D50289}"/>
    <cellStyle name="SAPBEXfilterDrill 3 2 2" xfId="1407" xr:uid="{5A87C029-7058-4B98-AF78-AB457C8C9918}"/>
    <cellStyle name="SAPBEXfilterDrill 3 2 2 2" xfId="3440" xr:uid="{A501CAE1-E6AD-4E36-BCFE-B9C1D97E7168}"/>
    <cellStyle name="SAPBEXfilterDrill 3 2 2 2 2" xfId="9996" xr:uid="{BEBF7629-1C4C-485F-83F2-6BD4C57DFD7E}"/>
    <cellStyle name="SAPBEXfilterDrill 3 2 2 2 3" xfId="15610" xr:uid="{0F2259E6-3E2B-4704-9E4F-4B785BB5D95F}"/>
    <cellStyle name="SAPBEXfilterDrill 3 2 2 2 4" xfId="21087" xr:uid="{FE095716-0BE5-47DD-92E8-858745CBC5E7}"/>
    <cellStyle name="SAPBEXfilterDrill 3 2 2 3" xfId="5772" xr:uid="{5BDD0CFC-618B-423D-A463-152CE640834A}"/>
    <cellStyle name="SAPBEXfilterDrill 3 2 2 3 2" xfId="12255" xr:uid="{2CCE1E68-3DF5-4AFD-AC8B-D8F8D2B3F376}"/>
    <cellStyle name="SAPBEXfilterDrill 3 2 2 3 3" xfId="17821" xr:uid="{BD170B06-09DD-4073-9891-CE1555C91334}"/>
    <cellStyle name="SAPBEXfilterDrill 3 2 2 3 4" xfId="23262" xr:uid="{913C4DEC-35B3-422C-B4B3-B33950CFD9F1}"/>
    <cellStyle name="SAPBEXfilterDrill 3 2 2 4" xfId="8027" xr:uid="{C230A3AD-E1FD-4997-B899-3A1F34DD16C4}"/>
    <cellStyle name="SAPBEXfilterDrill 3 2 2 5" xfId="13689" xr:uid="{07F203F7-71CD-41ED-BCE0-13575F206D26}"/>
    <cellStyle name="SAPBEXfilterDrill 3 2 2 6" xfId="19209" xr:uid="{F14F61CC-3451-48AF-B120-7E2FE73ECEA3}"/>
    <cellStyle name="SAPBEXfilterDrill 3 2 3" xfId="1408" xr:uid="{1E7641A8-3B55-4B18-8674-F66BA4E9B806}"/>
    <cellStyle name="SAPBEXfilterDrill 3 2 3 2" xfId="3441" xr:uid="{88B1DF97-2F9E-469F-A5BF-2136A3E52AD6}"/>
    <cellStyle name="SAPBEXfilterDrill 3 2 3 2 2" xfId="9997" xr:uid="{757259D7-F767-4FD8-B461-C0225E61D1E5}"/>
    <cellStyle name="SAPBEXfilterDrill 3 2 3 2 3" xfId="15611" xr:uid="{08CC1631-4D00-4BC2-99C3-DB6D53E1C785}"/>
    <cellStyle name="SAPBEXfilterDrill 3 2 3 2 4" xfId="21088" xr:uid="{86ED796E-B289-4D0B-8CD4-5C224E05D0F6}"/>
    <cellStyle name="SAPBEXfilterDrill 3 2 3 3" xfId="5773" xr:uid="{58FD5CFF-6258-4AF2-8EB0-54C4FBE13C1D}"/>
    <cellStyle name="SAPBEXfilterDrill 3 2 3 3 2" xfId="12256" xr:uid="{D13C87E4-B809-4578-B830-59DA2396E814}"/>
    <cellStyle name="SAPBEXfilterDrill 3 2 3 3 3" xfId="17822" xr:uid="{65F4B499-D036-4526-9372-D4FC95E1D374}"/>
    <cellStyle name="SAPBEXfilterDrill 3 2 3 3 4" xfId="23263" xr:uid="{F9C4512C-F99D-4663-9977-D0B3D0B4D809}"/>
    <cellStyle name="SAPBEXfilterDrill 3 2 3 4" xfId="8028" xr:uid="{D15E9FAB-3C1A-4AD9-8DB7-2AAD0FBAB891}"/>
    <cellStyle name="SAPBEXfilterDrill 3 2 3 5" xfId="13690" xr:uid="{3785E996-257D-4629-90BE-77C240DC7471}"/>
    <cellStyle name="SAPBEXfilterDrill 3 2 3 6" xfId="19210" xr:uid="{FF802F06-5D66-455E-AC61-89C34873BBC7}"/>
    <cellStyle name="SAPBEXfilterDrill 3 2 4" xfId="3439" xr:uid="{7E04E1A5-BC6A-4B45-995E-06A6A5C9D09B}"/>
    <cellStyle name="SAPBEXfilterDrill 3 2 4 2" xfId="9995" xr:uid="{DC03A775-3C78-46CE-BEAD-4114538714ED}"/>
    <cellStyle name="SAPBEXfilterDrill 3 2 4 3" xfId="15609" xr:uid="{C34DF89C-A0A5-4833-9BD1-3EEFE827A7F7}"/>
    <cellStyle name="SAPBEXfilterDrill 3 2 4 4" xfId="21086" xr:uid="{C1EC1353-4BF4-4E68-B5C8-C09A04F19A0D}"/>
    <cellStyle name="SAPBEXfilterDrill 3 2 5" xfId="5771" xr:uid="{86DD511D-A98B-420A-B233-D53F337356C9}"/>
    <cellStyle name="SAPBEXfilterDrill 3 2 5 2" xfId="12254" xr:uid="{BC30003B-AB90-4ACA-9F45-D68F4305119D}"/>
    <cellStyle name="SAPBEXfilterDrill 3 2 5 3" xfId="17820" xr:uid="{69F6B1B1-FD1E-4A73-BCE0-263FBA2905F4}"/>
    <cellStyle name="SAPBEXfilterDrill 3 2 5 4" xfId="23261" xr:uid="{8C322A0C-1C1B-4E20-BDBF-644D8873F8E8}"/>
    <cellStyle name="SAPBEXfilterDrill 3 2 6" xfId="8026" xr:uid="{990ED507-A5EA-4D33-A7EA-4477DCA514FA}"/>
    <cellStyle name="SAPBEXfilterDrill 3 2 7" xfId="13688" xr:uid="{3797A6C7-7CED-40C5-81FC-E8312A226244}"/>
    <cellStyle name="SAPBEXfilterDrill 3 2 8" xfId="19208" xr:uid="{430D4202-AD6C-4236-A05B-24A05401D0B1}"/>
    <cellStyle name="SAPBEXfilterDrill 3 3" xfId="1409" xr:uid="{55A5E574-AABE-4586-A156-3ADF0F60DB0D}"/>
    <cellStyle name="SAPBEXfilterDrill 3 3 2" xfId="1410" xr:uid="{AF9E3BB0-A4A1-40BF-92F3-E50E91108DF9}"/>
    <cellStyle name="SAPBEXfilterDrill 3 3 2 2" xfId="3443" xr:uid="{72310D2D-AA1F-4216-8D49-8997C4B3D8B8}"/>
    <cellStyle name="SAPBEXfilterDrill 3 3 2 2 2" xfId="9999" xr:uid="{2A32408C-96DE-4330-A1DC-61F86410D32F}"/>
    <cellStyle name="SAPBEXfilterDrill 3 3 2 2 3" xfId="15613" xr:uid="{E5D2CF64-D93E-40A9-94F4-1DE940DB0F8A}"/>
    <cellStyle name="SAPBEXfilterDrill 3 3 2 2 4" xfId="21090" xr:uid="{F9C54DF6-79EB-4B34-A108-11C3CA714CA9}"/>
    <cellStyle name="SAPBEXfilterDrill 3 3 2 3" xfId="5775" xr:uid="{38117A32-8892-42A9-B34B-D2208EE0D2B5}"/>
    <cellStyle name="SAPBEXfilterDrill 3 3 2 3 2" xfId="12258" xr:uid="{3C306899-BDA7-4C63-8594-64D50287D72D}"/>
    <cellStyle name="SAPBEXfilterDrill 3 3 2 3 3" xfId="17824" xr:uid="{4EDFDE3B-BE2C-44ED-B1EC-B22334328469}"/>
    <cellStyle name="SAPBEXfilterDrill 3 3 2 3 4" xfId="23265" xr:uid="{1CE1F5C3-BF77-45D3-8169-AAB5786BD4FE}"/>
    <cellStyle name="SAPBEXfilterDrill 3 3 2 4" xfId="8030" xr:uid="{2D0A5C64-7126-4E4C-982C-5B507EC9DE10}"/>
    <cellStyle name="SAPBEXfilterDrill 3 3 2 5" xfId="13692" xr:uid="{ECDF2D50-CBF3-44E4-B230-70987F7AB842}"/>
    <cellStyle name="SAPBEXfilterDrill 3 3 2 6" xfId="19212" xr:uid="{4F78E45E-E67B-49BC-B6FF-D8A70CD39A58}"/>
    <cellStyle name="SAPBEXfilterDrill 3 3 3" xfId="1411" xr:uid="{3E78CF60-2BE1-492B-98D5-C74F5449ACD3}"/>
    <cellStyle name="SAPBEXfilterDrill 3 3 3 2" xfId="3444" xr:uid="{E3FF89B7-C5D6-457B-AE94-AD273B6DF65C}"/>
    <cellStyle name="SAPBEXfilterDrill 3 3 3 2 2" xfId="10000" xr:uid="{D984F604-FF51-4B67-8790-4BDC24D61481}"/>
    <cellStyle name="SAPBEXfilterDrill 3 3 3 2 3" xfId="15614" xr:uid="{1ECD1EC8-10D4-4498-9BF3-08EC2815B96B}"/>
    <cellStyle name="SAPBEXfilterDrill 3 3 3 2 4" xfId="21091" xr:uid="{A6517A74-C2DC-40BA-8268-3F2E5D7A6613}"/>
    <cellStyle name="SAPBEXfilterDrill 3 3 3 3" xfId="5776" xr:uid="{2C023687-19B5-4D73-ABED-33931DA76CAA}"/>
    <cellStyle name="SAPBEXfilterDrill 3 3 3 3 2" xfId="12259" xr:uid="{2BFC7E03-E9D4-4122-B515-92D0A8E64539}"/>
    <cellStyle name="SAPBEXfilterDrill 3 3 3 3 3" xfId="17825" xr:uid="{41B86A36-9E40-45FC-98DD-7AE9E841FFA9}"/>
    <cellStyle name="SAPBEXfilterDrill 3 3 3 3 4" xfId="23266" xr:uid="{20679AAB-21BC-4C5E-B544-B3E5941AF7A5}"/>
    <cellStyle name="SAPBEXfilterDrill 3 3 3 4" xfId="8031" xr:uid="{B5F8C097-D8BF-4CFE-9A77-E0220176E957}"/>
    <cellStyle name="SAPBEXfilterDrill 3 3 3 5" xfId="13693" xr:uid="{8A6ED2F2-BAED-46F6-A0D0-A2D71F4F19DC}"/>
    <cellStyle name="SAPBEXfilterDrill 3 3 3 6" xfId="19213" xr:uid="{D10E7247-29CB-4495-BB98-68ED538A93BE}"/>
    <cellStyle name="SAPBEXfilterDrill 3 3 4" xfId="3442" xr:uid="{874B9F24-3427-4533-89BB-2751E638FBB3}"/>
    <cellStyle name="SAPBEXfilterDrill 3 3 4 2" xfId="9998" xr:uid="{5049A6F5-39B7-4B18-BF88-E8AA380BDD03}"/>
    <cellStyle name="SAPBEXfilterDrill 3 3 4 3" xfId="15612" xr:uid="{63C345A1-AE29-40E3-9D99-1473B25BFD60}"/>
    <cellStyle name="SAPBEXfilterDrill 3 3 4 4" xfId="21089" xr:uid="{F29AC402-3941-4355-89C0-5C2095629C88}"/>
    <cellStyle name="SAPBEXfilterDrill 3 3 5" xfId="5774" xr:uid="{2E736671-BB7F-45E8-9499-9FBF8176409A}"/>
    <cellStyle name="SAPBEXfilterDrill 3 3 5 2" xfId="12257" xr:uid="{047D63C9-E570-4C0B-82F8-BF22E6DC3A61}"/>
    <cellStyle name="SAPBEXfilterDrill 3 3 5 3" xfId="17823" xr:uid="{6973C05A-4963-446E-A42F-29484B74D94B}"/>
    <cellStyle name="SAPBEXfilterDrill 3 3 5 4" xfId="23264" xr:uid="{915B0C15-C2F3-4D0D-AC19-6540CA0BBB62}"/>
    <cellStyle name="SAPBEXfilterDrill 3 3 6" xfId="8029" xr:uid="{23EA8124-24A6-401E-B726-8F9151391706}"/>
    <cellStyle name="SAPBEXfilterDrill 3 3 7" xfId="13691" xr:uid="{58041EAF-514F-465B-AA1C-CEC7CAD54C9A}"/>
    <cellStyle name="SAPBEXfilterDrill 3 3 8" xfId="19211" xr:uid="{E68E79E1-21CA-4130-BA94-84D66A1A9327}"/>
    <cellStyle name="SAPBEXfilterDrill 3 4" xfId="1412" xr:uid="{29CBD234-3AC2-487E-B1B4-B105FAFE0586}"/>
    <cellStyle name="SAPBEXfilterDrill 3 4 2" xfId="3445" xr:uid="{616EBCF6-EFBE-4320-886F-CBF7C0F8072F}"/>
    <cellStyle name="SAPBEXfilterDrill 3 4 2 2" xfId="10001" xr:uid="{1E7DEA92-57CB-4834-9799-FCC32B010C48}"/>
    <cellStyle name="SAPBEXfilterDrill 3 4 2 3" xfId="15615" xr:uid="{FFC321C0-D181-4EEB-8FE5-E0474E1A8B19}"/>
    <cellStyle name="SAPBEXfilterDrill 3 4 2 4" xfId="21092" xr:uid="{24D1418E-624D-407C-8668-1949000B6091}"/>
    <cellStyle name="SAPBEXfilterDrill 3 4 3" xfId="5777" xr:uid="{EEE7A2C1-BACB-417A-BDD4-FCCC356AFCF0}"/>
    <cellStyle name="SAPBEXfilterDrill 3 4 3 2" xfId="12260" xr:uid="{47FA07FA-8EA8-4B41-8662-C3B7696453A1}"/>
    <cellStyle name="SAPBEXfilterDrill 3 4 3 3" xfId="17826" xr:uid="{7355D095-D909-4E2E-9CD2-F34659F31896}"/>
    <cellStyle name="SAPBEXfilterDrill 3 4 3 4" xfId="23267" xr:uid="{5E49F495-8E0A-4E95-864E-C730174391B3}"/>
    <cellStyle name="SAPBEXfilterDrill 3 4 4" xfId="8032" xr:uid="{EB44AA00-44F2-49C3-AE8C-509250CF87A5}"/>
    <cellStyle name="SAPBEXfilterDrill 3 4 5" xfId="13694" xr:uid="{AD6F4C61-C096-4C4E-80C9-F1FFD4C6AEF1}"/>
    <cellStyle name="SAPBEXfilterDrill 3 4 6" xfId="19214" xr:uid="{A78D3E8B-6EA4-40C8-A10A-ED8FA3858504}"/>
    <cellStyle name="SAPBEXfilterDrill 3 5" xfId="1413" xr:uid="{A3A2654D-20F5-4090-933D-BD4076C84D84}"/>
    <cellStyle name="SAPBEXfilterDrill 3 5 2" xfId="3446" xr:uid="{62E8558C-AAB6-4C29-80DF-258A4A43EFFF}"/>
    <cellStyle name="SAPBEXfilterDrill 3 5 2 2" xfId="10002" xr:uid="{56BD4290-8E59-451F-BA0C-F0055F3E86BD}"/>
    <cellStyle name="SAPBEXfilterDrill 3 5 2 3" xfId="15616" xr:uid="{086D06AA-08F7-4FA1-A542-E8AC3FA5BABC}"/>
    <cellStyle name="SAPBEXfilterDrill 3 5 2 4" xfId="21093" xr:uid="{B1DBC0DD-595E-4F68-BEE9-A0977CC071DB}"/>
    <cellStyle name="SAPBEXfilterDrill 3 5 3" xfId="5778" xr:uid="{DBCF439F-5285-488C-8197-7F02CF775CE6}"/>
    <cellStyle name="SAPBEXfilterDrill 3 5 3 2" xfId="12261" xr:uid="{F7D99AB0-B11C-4BF5-97F7-79960C721F67}"/>
    <cellStyle name="SAPBEXfilterDrill 3 5 3 3" xfId="17827" xr:uid="{AC40046E-467C-43B8-A5FE-D999312076DA}"/>
    <cellStyle name="SAPBEXfilterDrill 3 5 3 4" xfId="23268" xr:uid="{DAEDFEBA-36D0-4B28-9364-52476BC7B718}"/>
    <cellStyle name="SAPBEXfilterDrill 3 5 4" xfId="8033" xr:uid="{F31C600B-39AD-4214-89D5-09CD3CC20059}"/>
    <cellStyle name="SAPBEXfilterDrill 3 5 5" xfId="13695" xr:uid="{371B2E17-EF1E-41B4-86F9-CA74BA1AA64D}"/>
    <cellStyle name="SAPBEXfilterDrill 3 5 6" xfId="19215" xr:uid="{C6D29611-D251-46D2-81BA-0C32E88ED5A3}"/>
    <cellStyle name="SAPBEXfilterDrill 3 6" xfId="1405" xr:uid="{0F7469D1-680E-4EF7-B456-E762815A2BB2}"/>
    <cellStyle name="SAPBEXfilterDrill 3 6 2" xfId="8025" xr:uid="{B943785D-8E3F-4975-BC9E-EA42CDBFF185}"/>
    <cellStyle name="SAPBEXfilterDrill 3 6 3" xfId="13687" xr:uid="{190BEAFF-9D23-41EC-B6FD-B9047A459816}"/>
    <cellStyle name="SAPBEXfilterDrill 3 6 4" xfId="19207" xr:uid="{13870C37-06EF-4F78-8CF1-EBEDB578B4E7}"/>
    <cellStyle name="SAPBEXfilterDrill 3 7" xfId="3438" xr:uid="{7892558A-9114-4E43-AD2B-1A6E4FD8ADFE}"/>
    <cellStyle name="SAPBEXfilterDrill 3 7 2" xfId="9994" xr:uid="{C82B6225-C12A-42AD-B3DA-EB973EC1C8C4}"/>
    <cellStyle name="SAPBEXfilterDrill 3 7 3" xfId="15608" xr:uid="{DF908510-8484-45ED-B459-FBD77D3BBB2D}"/>
    <cellStyle name="SAPBEXfilterDrill 3 7 4" xfId="21085" xr:uid="{04DE516D-EDE4-4968-AEB6-448E204C99E7}"/>
    <cellStyle name="SAPBEXfilterDrill 3 8" xfId="5770" xr:uid="{6F5B4DC0-924D-48DE-BCB1-13412CFA7754}"/>
    <cellStyle name="SAPBEXfilterDrill 3 8 2" xfId="12253" xr:uid="{9A46F82A-6B09-4C0E-86CF-D8CE60808B80}"/>
    <cellStyle name="SAPBEXfilterDrill 3 8 3" xfId="17819" xr:uid="{B961BC29-9747-45CB-87BD-AFA6EE15CD17}"/>
    <cellStyle name="SAPBEXfilterDrill 3 8 4" xfId="23260" xr:uid="{6B3C3AFF-7712-4212-ADEB-49CBFAC63F3F}"/>
    <cellStyle name="SAPBEXfilterDrill 4" xfId="576" xr:uid="{E5582F6B-1B87-47AC-BA4D-64E6204335F5}"/>
    <cellStyle name="SAPBEXfilterDrill 4 2" xfId="1415" xr:uid="{73FD6D1E-E84F-4E05-80FA-30D72494854D}"/>
    <cellStyle name="SAPBEXfilterDrill 4 2 2" xfId="1416" xr:uid="{99EB5E1D-C338-4E6B-A20E-B5362C421E53}"/>
    <cellStyle name="SAPBEXfilterDrill 4 2 2 2" xfId="3449" xr:uid="{99E6A33A-5F46-4BD4-8F1A-665376D925D8}"/>
    <cellStyle name="SAPBEXfilterDrill 4 2 2 2 2" xfId="10005" xr:uid="{75099B81-3904-4C0D-91A2-DCFBE9F11A11}"/>
    <cellStyle name="SAPBEXfilterDrill 4 2 2 2 3" xfId="15619" xr:uid="{DE6F5BA3-E5FE-4FA8-B5F6-A3B00D3EB9E9}"/>
    <cellStyle name="SAPBEXfilterDrill 4 2 2 2 4" xfId="21096" xr:uid="{A5B5F426-D5F1-4AB3-BB53-86C4DE669186}"/>
    <cellStyle name="SAPBEXfilterDrill 4 2 2 3" xfId="5781" xr:uid="{5FF9A56A-4AD9-43B4-916D-2DFF7A8135C3}"/>
    <cellStyle name="SAPBEXfilterDrill 4 2 2 3 2" xfId="12264" xr:uid="{E94958BA-7CE7-41BF-B948-2BBCAA5EFA24}"/>
    <cellStyle name="SAPBEXfilterDrill 4 2 2 3 3" xfId="17830" xr:uid="{018E43E8-C212-41DD-BEDE-EAD1E80BF46A}"/>
    <cellStyle name="SAPBEXfilterDrill 4 2 2 3 4" xfId="23271" xr:uid="{22CAF8CA-288E-4D6C-901F-C27E65F4D29E}"/>
    <cellStyle name="SAPBEXfilterDrill 4 2 2 4" xfId="8036" xr:uid="{738E19A1-D116-440F-9535-BA6BD9BB060B}"/>
    <cellStyle name="SAPBEXfilterDrill 4 2 2 5" xfId="13698" xr:uid="{7E78995B-101D-406A-A24F-DCB2E2CFCC8B}"/>
    <cellStyle name="SAPBEXfilterDrill 4 2 2 6" xfId="19218" xr:uid="{D0B708AD-C836-430C-B45B-BBC5E61103D3}"/>
    <cellStyle name="SAPBEXfilterDrill 4 2 3" xfId="1417" xr:uid="{C3777583-2578-4973-BE99-E203934E6596}"/>
    <cellStyle name="SAPBEXfilterDrill 4 2 3 2" xfId="3450" xr:uid="{88FACABA-6E81-4ADF-A6EE-29EA75F2627B}"/>
    <cellStyle name="SAPBEXfilterDrill 4 2 3 2 2" xfId="10006" xr:uid="{7D210562-11E7-45F8-8629-9AED234C8BD1}"/>
    <cellStyle name="SAPBEXfilterDrill 4 2 3 2 3" xfId="15620" xr:uid="{AF196A57-22ED-4DD0-BDA6-4D197176DB25}"/>
    <cellStyle name="SAPBEXfilterDrill 4 2 3 2 4" xfId="21097" xr:uid="{D06D781E-6DE5-49D8-9628-76C08F907F95}"/>
    <cellStyle name="SAPBEXfilterDrill 4 2 3 3" xfId="5782" xr:uid="{44889526-9333-42ED-BE0C-7D82B5433E91}"/>
    <cellStyle name="SAPBEXfilterDrill 4 2 3 3 2" xfId="12265" xr:uid="{9E9F513C-8D6E-4900-91DF-49D5DF5A1BD6}"/>
    <cellStyle name="SAPBEXfilterDrill 4 2 3 3 3" xfId="17831" xr:uid="{ADC09FB6-4DED-439F-AD92-87481B3312CD}"/>
    <cellStyle name="SAPBEXfilterDrill 4 2 3 3 4" xfId="23272" xr:uid="{A078E883-1E04-4DC9-B79E-B3C31577EDB0}"/>
    <cellStyle name="SAPBEXfilterDrill 4 2 3 4" xfId="8037" xr:uid="{7DDB30EC-7D20-4574-8BCB-DA8FED237C25}"/>
    <cellStyle name="SAPBEXfilterDrill 4 2 3 5" xfId="13699" xr:uid="{EC7E19D1-590F-4C21-922D-A0ED47E8F4A5}"/>
    <cellStyle name="SAPBEXfilterDrill 4 2 3 6" xfId="19219" xr:uid="{C1E6BAB2-E10D-470E-87AF-64564C2F79CF}"/>
    <cellStyle name="SAPBEXfilterDrill 4 2 4" xfId="3448" xr:uid="{0918298A-ECA3-46AB-B733-EB95A145CFCD}"/>
    <cellStyle name="SAPBEXfilterDrill 4 2 4 2" xfId="10004" xr:uid="{D3468988-F5A1-41A5-97F2-A06AE8E025E3}"/>
    <cellStyle name="SAPBEXfilterDrill 4 2 4 3" xfId="15618" xr:uid="{3C865C59-6733-413D-8BBD-8688C8064A5A}"/>
    <cellStyle name="SAPBEXfilterDrill 4 2 4 4" xfId="21095" xr:uid="{33FE94BE-6E1F-4854-A91F-1F0421EA129A}"/>
    <cellStyle name="SAPBEXfilterDrill 4 2 5" xfId="5780" xr:uid="{76A8509B-8E2D-406B-9E25-6D3A904C8581}"/>
    <cellStyle name="SAPBEXfilterDrill 4 2 5 2" xfId="12263" xr:uid="{E41732D7-7BC1-4369-8DFD-A2D242ED97B0}"/>
    <cellStyle name="SAPBEXfilterDrill 4 2 5 3" xfId="17829" xr:uid="{389C9101-C3C4-479A-AB1D-8D037F8EC527}"/>
    <cellStyle name="SAPBEXfilterDrill 4 2 5 4" xfId="23270" xr:uid="{CD009477-9EA7-4C05-9AB8-F6F203D5591F}"/>
    <cellStyle name="SAPBEXfilterDrill 4 2 6" xfId="8035" xr:uid="{826FBA4F-33B8-4C36-8B49-A51F0584339A}"/>
    <cellStyle name="SAPBEXfilterDrill 4 2 7" xfId="13697" xr:uid="{074A2874-4682-4CD2-913F-29C61555633E}"/>
    <cellStyle name="SAPBEXfilterDrill 4 2 8" xfId="19217" xr:uid="{17FD1E73-9435-48CC-BD96-B52949A3EAA1}"/>
    <cellStyle name="SAPBEXfilterDrill 4 3" xfId="1418" xr:uid="{4C7AF250-5CCC-4E61-B4C8-30A186AFD642}"/>
    <cellStyle name="SAPBEXfilterDrill 4 3 2" xfId="1419" xr:uid="{6C78FE7D-DF59-4C37-BBD0-8683A9B2D492}"/>
    <cellStyle name="SAPBEXfilterDrill 4 3 2 2" xfId="3452" xr:uid="{987AFD92-A716-4FAF-BFC1-FE07E7318C60}"/>
    <cellStyle name="SAPBEXfilterDrill 4 3 2 2 2" xfId="10008" xr:uid="{736F4FE1-0E93-428B-A374-8DABDC795968}"/>
    <cellStyle name="SAPBEXfilterDrill 4 3 2 2 3" xfId="15622" xr:uid="{5E7C25A9-1817-438B-8DA2-D20775591BCE}"/>
    <cellStyle name="SAPBEXfilterDrill 4 3 2 2 4" xfId="21099" xr:uid="{4103870D-C10C-4C8A-947C-13437996101F}"/>
    <cellStyle name="SAPBEXfilterDrill 4 3 2 3" xfId="5784" xr:uid="{500CD276-DD95-4082-A00E-4A281D8C5BD1}"/>
    <cellStyle name="SAPBEXfilterDrill 4 3 2 3 2" xfId="12267" xr:uid="{2E2C93FB-1DF9-4274-8482-F4BF174A0869}"/>
    <cellStyle name="SAPBEXfilterDrill 4 3 2 3 3" xfId="17833" xr:uid="{8B879B7C-BD07-43F5-94CA-58E3EBA32D3A}"/>
    <cellStyle name="SAPBEXfilterDrill 4 3 2 3 4" xfId="23274" xr:uid="{D20E96F5-4F1C-4D46-BA86-AE089EC685E6}"/>
    <cellStyle name="SAPBEXfilterDrill 4 3 2 4" xfId="8039" xr:uid="{A05F04C8-3DE6-4EDD-8929-87B2584F4CA9}"/>
    <cellStyle name="SAPBEXfilterDrill 4 3 2 5" xfId="13701" xr:uid="{6D071A42-68F3-44FE-80E8-86EF1C5B3E66}"/>
    <cellStyle name="SAPBEXfilterDrill 4 3 2 6" xfId="19221" xr:uid="{3A86BB75-DBD2-4207-801A-94E61B5C6DA7}"/>
    <cellStyle name="SAPBEXfilterDrill 4 3 3" xfId="1420" xr:uid="{9ECCC5BE-2544-4D55-A1AC-6ECB4C644E06}"/>
    <cellStyle name="SAPBEXfilterDrill 4 3 3 2" xfId="3453" xr:uid="{0F8FD59D-DCAA-44DA-8445-565A5FBDE3B5}"/>
    <cellStyle name="SAPBEXfilterDrill 4 3 3 2 2" xfId="10009" xr:uid="{9548FF68-341D-415E-95EF-A747B8B1EFCE}"/>
    <cellStyle name="SAPBEXfilterDrill 4 3 3 2 3" xfId="15623" xr:uid="{27C188FC-48A7-4356-AC9C-9F28A304E3D1}"/>
    <cellStyle name="SAPBEXfilterDrill 4 3 3 2 4" xfId="21100" xr:uid="{45561596-D435-4E32-AE10-822B98B1D046}"/>
    <cellStyle name="SAPBEXfilterDrill 4 3 3 3" xfId="5785" xr:uid="{BF96E8A6-41D3-4F4C-81FA-387145673804}"/>
    <cellStyle name="SAPBEXfilterDrill 4 3 3 3 2" xfId="12268" xr:uid="{153E3D6C-D416-4BBA-A5B6-F0A10D328DD0}"/>
    <cellStyle name="SAPBEXfilterDrill 4 3 3 3 3" xfId="17834" xr:uid="{E47F3154-A63F-44A4-AB1C-4ABA09EDC06B}"/>
    <cellStyle name="SAPBEXfilterDrill 4 3 3 3 4" xfId="23275" xr:uid="{C030167E-A50D-4742-844C-1E05D7207E99}"/>
    <cellStyle name="SAPBEXfilterDrill 4 3 3 4" xfId="8040" xr:uid="{1526AEFB-4923-4DE5-AEBE-A59D45BF8FB2}"/>
    <cellStyle name="SAPBEXfilterDrill 4 3 3 5" xfId="13702" xr:uid="{2923B1E6-E785-4CD0-BD54-407781D1214F}"/>
    <cellStyle name="SAPBEXfilterDrill 4 3 3 6" xfId="19222" xr:uid="{198A9BB4-7DB4-40A3-AA92-3756F89C8424}"/>
    <cellStyle name="SAPBEXfilterDrill 4 3 4" xfId="3451" xr:uid="{A1F90812-9009-42EB-A403-A9431142316C}"/>
    <cellStyle name="SAPBEXfilterDrill 4 3 4 2" xfId="10007" xr:uid="{6A3E7B4F-69F6-4E24-97A7-64729CD2165D}"/>
    <cellStyle name="SAPBEXfilterDrill 4 3 4 3" xfId="15621" xr:uid="{CCFD9F25-17FA-4188-828A-78B36399D487}"/>
    <cellStyle name="SAPBEXfilterDrill 4 3 4 4" xfId="21098" xr:uid="{99B970F1-3DBA-4074-8640-6D30F123A201}"/>
    <cellStyle name="SAPBEXfilterDrill 4 3 5" xfId="5783" xr:uid="{F934EED1-0080-45DA-BF68-8204CAF972D0}"/>
    <cellStyle name="SAPBEXfilterDrill 4 3 5 2" xfId="12266" xr:uid="{05F8BCDA-3998-468B-A3DD-E4CB77E4245B}"/>
    <cellStyle name="SAPBEXfilterDrill 4 3 5 3" xfId="17832" xr:uid="{E4635B97-71AF-4B05-A18F-747F362D7E85}"/>
    <cellStyle name="SAPBEXfilterDrill 4 3 5 4" xfId="23273" xr:uid="{33391978-366A-4BFC-AF85-F636B07C5987}"/>
    <cellStyle name="SAPBEXfilterDrill 4 3 6" xfId="8038" xr:uid="{A2D9C36E-80FC-4A97-9926-BFCECFBEF98C}"/>
    <cellStyle name="SAPBEXfilterDrill 4 3 7" xfId="13700" xr:uid="{42311131-C134-412F-8748-772AAC35E79A}"/>
    <cellStyle name="SAPBEXfilterDrill 4 3 8" xfId="19220" xr:uid="{95B30999-A877-4443-9B08-BF8C7ED45065}"/>
    <cellStyle name="SAPBEXfilterDrill 4 4" xfId="1421" xr:uid="{558A32D9-DD01-45BA-98A5-729281BB2CAC}"/>
    <cellStyle name="SAPBEXfilterDrill 4 4 2" xfId="1422" xr:uid="{6C2A8428-272F-4BB0-86B7-1B5725C07F44}"/>
    <cellStyle name="SAPBEXfilterDrill 4 4 2 2" xfId="3455" xr:uid="{9E883A25-C4BB-4203-94C8-8B4DC2F41C95}"/>
    <cellStyle name="SAPBEXfilterDrill 4 4 2 2 2" xfId="10011" xr:uid="{02E8F187-699D-4BD9-96DF-1093CF1544C6}"/>
    <cellStyle name="SAPBEXfilterDrill 4 4 2 2 3" xfId="15625" xr:uid="{EDD8AF4A-DADA-46F8-A2A4-C7C17A4825B3}"/>
    <cellStyle name="SAPBEXfilterDrill 4 4 2 2 4" xfId="21102" xr:uid="{4FF5439A-E515-41EE-A7BE-849B4B942D52}"/>
    <cellStyle name="SAPBEXfilterDrill 4 4 2 3" xfId="5787" xr:uid="{5C651B8C-AA7C-4CBC-BF94-5D7698C98FED}"/>
    <cellStyle name="SAPBEXfilterDrill 4 4 2 3 2" xfId="12270" xr:uid="{E18C6953-5E79-4132-ABAE-000FB70CABCD}"/>
    <cellStyle name="SAPBEXfilterDrill 4 4 2 3 3" xfId="17836" xr:uid="{15851B55-5F84-4712-A770-AFC3356DFD1E}"/>
    <cellStyle name="SAPBEXfilterDrill 4 4 2 3 4" xfId="23277" xr:uid="{A4B04BA0-EBBA-4103-8B75-8778D9556391}"/>
    <cellStyle name="SAPBEXfilterDrill 4 4 2 4" xfId="8042" xr:uid="{3C3D23B3-8451-400F-9410-812CA0DC2950}"/>
    <cellStyle name="SAPBEXfilterDrill 4 4 2 5" xfId="13704" xr:uid="{334284FB-3D69-49FB-A97C-0414DC7D5DD1}"/>
    <cellStyle name="SAPBEXfilterDrill 4 4 2 6" xfId="19224" xr:uid="{0AE1D63D-332E-4D14-B7E6-12678A1A6B69}"/>
    <cellStyle name="SAPBEXfilterDrill 4 4 3" xfId="1423" xr:uid="{21CD2299-F7C9-48FC-A90D-8723E03529C8}"/>
    <cellStyle name="SAPBEXfilterDrill 4 4 3 2" xfId="3456" xr:uid="{D76568B5-6A1A-4B79-958D-17672E6C3E38}"/>
    <cellStyle name="SAPBEXfilterDrill 4 4 3 2 2" xfId="10012" xr:uid="{EA892FD8-1D9D-4E7A-B383-465EB55DEB2D}"/>
    <cellStyle name="SAPBEXfilterDrill 4 4 3 2 3" xfId="15626" xr:uid="{91432D00-7BF6-4BF8-98A5-AEDE1E5EDC95}"/>
    <cellStyle name="SAPBEXfilterDrill 4 4 3 2 4" xfId="21103" xr:uid="{DD1778E9-5906-4D1D-94EF-70A0CBC02F96}"/>
    <cellStyle name="SAPBEXfilterDrill 4 4 3 3" xfId="5788" xr:uid="{88CDA880-51CE-4622-A485-51553261358F}"/>
    <cellStyle name="SAPBEXfilterDrill 4 4 3 3 2" xfId="12271" xr:uid="{7609A50B-2CF7-40BD-88EB-860BFEB88D64}"/>
    <cellStyle name="SAPBEXfilterDrill 4 4 3 3 3" xfId="17837" xr:uid="{BFC7D197-759E-4963-AE08-4422E8C04799}"/>
    <cellStyle name="SAPBEXfilterDrill 4 4 3 3 4" xfId="23278" xr:uid="{775FD5BA-488F-4C21-B896-964975DF02A1}"/>
    <cellStyle name="SAPBEXfilterDrill 4 4 3 4" xfId="8043" xr:uid="{DC2F3CC8-3BB8-4FD2-8C77-6D2E733FFB90}"/>
    <cellStyle name="SAPBEXfilterDrill 4 4 3 5" xfId="13705" xr:uid="{EE2D42B4-22CF-4F16-84B6-1BEBF23384DE}"/>
    <cellStyle name="SAPBEXfilterDrill 4 4 3 6" xfId="19225" xr:uid="{C8BE7C18-5820-44ED-9B32-9847E44163FA}"/>
    <cellStyle name="SAPBEXfilterDrill 4 4 4" xfId="3454" xr:uid="{318D1D94-57E3-47A3-BEAB-CDDC4C22639A}"/>
    <cellStyle name="SAPBEXfilterDrill 4 4 4 2" xfId="10010" xr:uid="{FF2C26B7-0E83-4FC4-80AB-E7444DEE6F17}"/>
    <cellStyle name="SAPBEXfilterDrill 4 4 4 3" xfId="15624" xr:uid="{40C745B6-C52A-4523-979C-60285AADC505}"/>
    <cellStyle name="SAPBEXfilterDrill 4 4 4 4" xfId="21101" xr:uid="{D98AAF05-B802-4CE4-BA11-E2D064D5E057}"/>
    <cellStyle name="SAPBEXfilterDrill 4 4 5" xfId="5786" xr:uid="{270046F8-2874-4F83-A388-7A26A676C5F7}"/>
    <cellStyle name="SAPBEXfilterDrill 4 4 5 2" xfId="12269" xr:uid="{67C1F825-7274-4400-B4DE-BC5E1981DB0E}"/>
    <cellStyle name="SAPBEXfilterDrill 4 4 5 3" xfId="17835" xr:uid="{1BAE329F-EB8D-4823-AFAF-5FFDF1B91395}"/>
    <cellStyle name="SAPBEXfilterDrill 4 4 5 4" xfId="23276" xr:uid="{7657CEA3-64C7-4716-B26C-3F26CC8A16F8}"/>
    <cellStyle name="SAPBEXfilterDrill 4 4 6" xfId="8041" xr:uid="{509A2B40-C444-42F2-8049-A8D636663584}"/>
    <cellStyle name="SAPBEXfilterDrill 4 4 7" xfId="13703" xr:uid="{F9F19978-3B7C-4148-8A51-90FA5813B7AC}"/>
    <cellStyle name="SAPBEXfilterDrill 4 4 8" xfId="19223" xr:uid="{F813ABEF-46FD-428D-BF9F-4F0D31AE06EB}"/>
    <cellStyle name="SAPBEXfilterDrill 4 5" xfId="1424" xr:uid="{15583AB6-9712-4850-B42A-2FA215A9FA09}"/>
    <cellStyle name="SAPBEXfilterDrill 4 5 2" xfId="3457" xr:uid="{89A45CA6-4EF6-430E-BEE2-1C5BA65FDC80}"/>
    <cellStyle name="SAPBEXfilterDrill 4 5 2 2" xfId="10013" xr:uid="{C56208CF-2F13-4150-88D4-3E455180B5B0}"/>
    <cellStyle name="SAPBEXfilterDrill 4 5 2 3" xfId="15627" xr:uid="{416F1000-A60A-4CF8-8770-29E815752B0F}"/>
    <cellStyle name="SAPBEXfilterDrill 4 5 2 4" xfId="21104" xr:uid="{DEAF64FA-76D8-4189-B807-030204A7E047}"/>
    <cellStyle name="SAPBEXfilterDrill 4 5 3" xfId="5789" xr:uid="{065CDA4A-7F66-406A-B741-D6660A9FB200}"/>
    <cellStyle name="SAPBEXfilterDrill 4 5 3 2" xfId="12272" xr:uid="{32F7450E-5834-4DE2-AAAF-B04018A3B712}"/>
    <cellStyle name="SAPBEXfilterDrill 4 5 3 3" xfId="17838" xr:uid="{C07D4C7A-ABDF-4544-B936-B10ECD162894}"/>
    <cellStyle name="SAPBEXfilterDrill 4 5 3 4" xfId="23279" xr:uid="{AC1DC4CD-FB1A-43B2-88DF-EA9D65D1882E}"/>
    <cellStyle name="SAPBEXfilterDrill 4 5 4" xfId="8044" xr:uid="{21D0D7ED-88D6-4206-B321-F4F9EFDEDEB8}"/>
    <cellStyle name="SAPBEXfilterDrill 4 5 5" xfId="13706" xr:uid="{4BE81278-EA5C-43CF-BCF0-E5DB73EDCD58}"/>
    <cellStyle name="SAPBEXfilterDrill 4 5 6" xfId="19226" xr:uid="{FD22D1E2-60ED-4B9A-B231-FB7CE2468503}"/>
    <cellStyle name="SAPBEXfilterDrill 4 6" xfId="1425" xr:uid="{22275C4D-7BE6-4845-8791-E1B5004DEDB2}"/>
    <cellStyle name="SAPBEXfilterDrill 4 6 2" xfId="3458" xr:uid="{BC84D8AB-6820-47B1-A5B2-889C7B1466F6}"/>
    <cellStyle name="SAPBEXfilterDrill 4 6 2 2" xfId="10014" xr:uid="{3AE789B3-C961-4239-8568-09E18085A99A}"/>
    <cellStyle name="SAPBEXfilterDrill 4 6 2 3" xfId="15628" xr:uid="{67C446CD-B9EE-4B06-8218-50C01D210149}"/>
    <cellStyle name="SAPBEXfilterDrill 4 6 2 4" xfId="21105" xr:uid="{A1B5FC19-526C-4E86-8168-CB516940E37D}"/>
    <cellStyle name="SAPBEXfilterDrill 4 6 3" xfId="5790" xr:uid="{04BD992F-7686-4A22-ACD4-263E515DEABA}"/>
    <cellStyle name="SAPBEXfilterDrill 4 6 3 2" xfId="12273" xr:uid="{2E7E25BE-BB28-4241-8C43-B5C38AED3ADB}"/>
    <cellStyle name="SAPBEXfilterDrill 4 6 3 3" xfId="17839" xr:uid="{4843A7F9-56C0-458A-999E-B916A216DF0F}"/>
    <cellStyle name="SAPBEXfilterDrill 4 6 3 4" xfId="23280" xr:uid="{CCD0D197-3488-465D-BF58-5C77AA7A7816}"/>
    <cellStyle name="SAPBEXfilterDrill 4 6 4" xfId="8045" xr:uid="{24112E7D-B22E-4214-9BE1-B14471D0F4EA}"/>
    <cellStyle name="SAPBEXfilterDrill 4 6 5" xfId="13707" xr:uid="{8F2E9809-F592-4EC8-B5A4-FAF778EB1566}"/>
    <cellStyle name="SAPBEXfilterDrill 4 6 6" xfId="19227" xr:uid="{69A92447-E08D-4987-BAEA-2D86C0A14AC5}"/>
    <cellStyle name="SAPBEXfilterDrill 4 7" xfId="1414" xr:uid="{3C83E02C-8B46-4F19-A41D-C7179ED24076}"/>
    <cellStyle name="SAPBEXfilterDrill 4 7 2" xfId="8034" xr:uid="{981FF774-5153-4C68-A5BA-D16609B4572A}"/>
    <cellStyle name="SAPBEXfilterDrill 4 7 3" xfId="13696" xr:uid="{7C2F48AB-2E09-4EE2-A75B-C5090986E5E6}"/>
    <cellStyle name="SAPBEXfilterDrill 4 7 4" xfId="19216" xr:uid="{89E1DB8E-640D-4E64-BC00-0412EE264126}"/>
    <cellStyle name="SAPBEXfilterDrill 4 8" xfId="3447" xr:uid="{0CFC8975-3399-4DA2-8C05-BB45AE4D5448}"/>
    <cellStyle name="SAPBEXfilterDrill 4 8 2" xfId="10003" xr:uid="{A081B319-4D1F-4CFF-B87A-0FBE1B36CA19}"/>
    <cellStyle name="SAPBEXfilterDrill 4 8 3" xfId="15617" xr:uid="{9318AC29-31B4-4E54-9DD2-9908A6055B45}"/>
    <cellStyle name="SAPBEXfilterDrill 4 8 4" xfId="21094" xr:uid="{072A2908-320F-4612-A913-FEDBD9C6DC01}"/>
    <cellStyle name="SAPBEXfilterDrill 4 9" xfId="5779" xr:uid="{AC2FF249-A5EE-4D3F-9A60-3CF588CAF603}"/>
    <cellStyle name="SAPBEXfilterDrill 4 9 2" xfId="12262" xr:uid="{95698525-EA13-408E-A793-7C0D1CC8AED6}"/>
    <cellStyle name="SAPBEXfilterDrill 4 9 3" xfId="17828" xr:uid="{3853174F-3FF1-4A89-BBF7-1E94CCC41D86}"/>
    <cellStyle name="SAPBEXfilterDrill 4 9 4" xfId="23269" xr:uid="{9CA1257E-275E-4BFC-AB94-3CA7A6057AC6}"/>
    <cellStyle name="SAPBEXfilterDrill 5" xfId="1426" xr:uid="{04E15372-104A-46E4-8D8B-7C10C47D18D0}"/>
    <cellStyle name="SAPBEXfilterDrill 5 10" xfId="13708" xr:uid="{11536CE8-0DB3-42AC-8266-8EC7072C7500}"/>
    <cellStyle name="SAPBEXfilterDrill 5 11" xfId="19228" xr:uid="{A81058F1-705C-444F-BC5C-8C90776A42E8}"/>
    <cellStyle name="SAPBEXfilterDrill 5 2" xfId="1427" xr:uid="{CC5FF368-436F-4D97-82E4-4E2A646F3451}"/>
    <cellStyle name="SAPBEXfilterDrill 5 2 2" xfId="1428" xr:uid="{B724FEE1-F8F7-4988-B89D-2D4BC3B81355}"/>
    <cellStyle name="SAPBEXfilterDrill 5 2 2 2" xfId="3461" xr:uid="{142F0449-AFA6-4301-98D7-CAA85DDFF140}"/>
    <cellStyle name="SAPBEXfilterDrill 5 2 2 2 2" xfId="10017" xr:uid="{F937DBAF-2145-46BD-96B5-A6CBBF9B6C3C}"/>
    <cellStyle name="SAPBEXfilterDrill 5 2 2 2 3" xfId="15631" xr:uid="{D6B217FB-D909-4093-B5A6-4E51FE6E8016}"/>
    <cellStyle name="SAPBEXfilterDrill 5 2 2 2 4" xfId="21108" xr:uid="{1845B2DB-F73D-46E8-A475-1C33C6D7E9CA}"/>
    <cellStyle name="SAPBEXfilterDrill 5 2 2 3" xfId="5793" xr:uid="{5E7AFB8D-E12C-4359-810D-45777C87E4F3}"/>
    <cellStyle name="SAPBEXfilterDrill 5 2 2 3 2" xfId="12276" xr:uid="{2DE61D29-F973-4247-A5EB-9CE5162DF411}"/>
    <cellStyle name="SAPBEXfilterDrill 5 2 2 3 3" xfId="17842" xr:uid="{6FC8824D-B02B-498C-9D17-1B79DF592926}"/>
    <cellStyle name="SAPBEXfilterDrill 5 2 2 3 4" xfId="23283" xr:uid="{C6AFC0DD-82F0-4DBE-9CBD-B3079166F88F}"/>
    <cellStyle name="SAPBEXfilterDrill 5 2 2 4" xfId="8048" xr:uid="{32BF43E2-5D3E-469C-98F2-5BF7D39B3D48}"/>
    <cellStyle name="SAPBEXfilterDrill 5 2 2 5" xfId="13710" xr:uid="{D1DF265D-DD2A-4BA0-A7FC-CBC1427A4200}"/>
    <cellStyle name="SAPBEXfilterDrill 5 2 2 6" xfId="19230" xr:uid="{8E416142-941C-4B60-95C8-89F59740137B}"/>
    <cellStyle name="SAPBEXfilterDrill 5 2 3" xfId="1429" xr:uid="{9BCFCC68-048A-41E9-AEEC-D584F37D6FD1}"/>
    <cellStyle name="SAPBEXfilterDrill 5 2 3 2" xfId="3462" xr:uid="{672904D4-0E78-4BE4-A812-87439B524518}"/>
    <cellStyle name="SAPBEXfilterDrill 5 2 3 2 2" xfId="10018" xr:uid="{AF5D0EAA-DBBE-4948-91A4-21E0B33FAF8B}"/>
    <cellStyle name="SAPBEXfilterDrill 5 2 3 2 3" xfId="15632" xr:uid="{18D3CE0D-BF11-443A-8289-8815D90DC4CD}"/>
    <cellStyle name="SAPBEXfilterDrill 5 2 3 2 4" xfId="21109" xr:uid="{0B3BB387-B50F-4CF8-BF37-873E56086B34}"/>
    <cellStyle name="SAPBEXfilterDrill 5 2 3 3" xfId="5794" xr:uid="{125741A6-8833-45A7-B09C-7A5FFCA8E294}"/>
    <cellStyle name="SAPBEXfilterDrill 5 2 3 3 2" xfId="12277" xr:uid="{7E3538F3-3F1B-435B-BB19-2F4D0DF3CAEC}"/>
    <cellStyle name="SAPBEXfilterDrill 5 2 3 3 3" xfId="17843" xr:uid="{F7DD910B-2AC7-4414-A5A4-B87AC7453A9D}"/>
    <cellStyle name="SAPBEXfilterDrill 5 2 3 3 4" xfId="23284" xr:uid="{94220E29-0CC3-49BF-B835-DC5FDD9C3AC4}"/>
    <cellStyle name="SAPBEXfilterDrill 5 2 3 4" xfId="8049" xr:uid="{119CCE74-BFBA-4DD3-A95C-397F7259714B}"/>
    <cellStyle name="SAPBEXfilterDrill 5 2 3 5" xfId="13711" xr:uid="{74A5177C-3941-48B3-8999-9C9B8DCDC4B1}"/>
    <cellStyle name="SAPBEXfilterDrill 5 2 3 6" xfId="19231" xr:uid="{649D141A-3242-4C66-A482-79EC7C158ECD}"/>
    <cellStyle name="SAPBEXfilterDrill 5 2 4" xfId="3460" xr:uid="{5715752E-6F17-4FE2-ADB0-D01DD38DC6A6}"/>
    <cellStyle name="SAPBEXfilterDrill 5 2 4 2" xfId="10016" xr:uid="{010AEF57-3B27-4688-BBF9-DE4569875386}"/>
    <cellStyle name="SAPBEXfilterDrill 5 2 4 3" xfId="15630" xr:uid="{294A7229-6C49-48A3-BC1E-55E6F7DC0461}"/>
    <cellStyle name="SAPBEXfilterDrill 5 2 4 4" xfId="21107" xr:uid="{B2B3DF9D-5043-4F51-AF64-B693D0D7EF3F}"/>
    <cellStyle name="SAPBEXfilterDrill 5 2 5" xfId="5792" xr:uid="{75948F79-9101-4FEB-B64F-DB3C286A8700}"/>
    <cellStyle name="SAPBEXfilterDrill 5 2 5 2" xfId="12275" xr:uid="{358C681E-2A97-4306-B96C-1AE1F528F96B}"/>
    <cellStyle name="SAPBEXfilterDrill 5 2 5 3" xfId="17841" xr:uid="{565A8D46-1F05-4C96-9E35-9969375A5F46}"/>
    <cellStyle name="SAPBEXfilterDrill 5 2 5 4" xfId="23282" xr:uid="{C4AFE685-F825-4591-A454-E713465A449A}"/>
    <cellStyle name="SAPBEXfilterDrill 5 2 6" xfId="8047" xr:uid="{8F57FD12-6CFC-4993-9B98-06E26BFDAB9C}"/>
    <cellStyle name="SAPBEXfilterDrill 5 2 7" xfId="13709" xr:uid="{0925A2CC-47DB-4F11-9077-62FD95434D4F}"/>
    <cellStyle name="SAPBEXfilterDrill 5 2 8" xfId="19229" xr:uid="{937A91BB-45A2-467F-BBC3-839F4BF677AF}"/>
    <cellStyle name="SAPBEXfilterDrill 5 3" xfId="1430" xr:uid="{C03FA911-A2F7-4E28-916B-938A6E71B0A8}"/>
    <cellStyle name="SAPBEXfilterDrill 5 3 2" xfId="1431" xr:uid="{9DA37EC3-BB97-4011-B5D2-E2BF4D121023}"/>
    <cellStyle name="SAPBEXfilterDrill 5 3 2 2" xfId="3464" xr:uid="{B42BF329-D13C-4D50-A193-426C15B51049}"/>
    <cellStyle name="SAPBEXfilterDrill 5 3 2 2 2" xfId="10020" xr:uid="{3E83694A-045E-49E5-A4BD-9884FA1F0346}"/>
    <cellStyle name="SAPBEXfilterDrill 5 3 2 2 3" xfId="15634" xr:uid="{CA1C04E3-EC59-468A-8D64-664C12F26D87}"/>
    <cellStyle name="SAPBEXfilterDrill 5 3 2 2 4" xfId="21111" xr:uid="{32E1C798-D8F9-4A15-93D5-1C632170924F}"/>
    <cellStyle name="SAPBEXfilterDrill 5 3 2 3" xfId="5796" xr:uid="{5445DDEB-1FEC-4143-B006-486873EB2438}"/>
    <cellStyle name="SAPBEXfilterDrill 5 3 2 3 2" xfId="12279" xr:uid="{422D2CC9-B44E-4429-A00C-C1209CB09EEA}"/>
    <cellStyle name="SAPBEXfilterDrill 5 3 2 3 3" xfId="17845" xr:uid="{BA8734CF-7E90-4F55-A359-D43DF9B26AFD}"/>
    <cellStyle name="SAPBEXfilterDrill 5 3 2 3 4" xfId="23286" xr:uid="{0AC49B16-D2A3-44D2-B4BB-1ADA78C64DC1}"/>
    <cellStyle name="SAPBEXfilterDrill 5 3 2 4" xfId="8051" xr:uid="{917D1284-E156-4441-8DC4-72A454202A5D}"/>
    <cellStyle name="SAPBEXfilterDrill 5 3 2 5" xfId="13713" xr:uid="{4179DD5D-5E12-4309-99AA-C48BB6272BD0}"/>
    <cellStyle name="SAPBEXfilterDrill 5 3 2 6" xfId="19233" xr:uid="{80D5C2B7-F449-42CF-AE77-95611C9E57BE}"/>
    <cellStyle name="SAPBEXfilterDrill 5 3 3" xfId="1432" xr:uid="{A255105E-C796-499D-8B7D-495FD83D3154}"/>
    <cellStyle name="SAPBEXfilterDrill 5 3 3 2" xfId="3465" xr:uid="{8AC88C1D-4DD0-4F6A-AD98-B17B475197ED}"/>
    <cellStyle name="SAPBEXfilterDrill 5 3 3 2 2" xfId="10021" xr:uid="{B8482C61-1D8A-4721-876A-91DCDF0661CD}"/>
    <cellStyle name="SAPBEXfilterDrill 5 3 3 2 3" xfId="15635" xr:uid="{5348EC43-B3A5-4648-837B-B2C78EF8FFA8}"/>
    <cellStyle name="SAPBEXfilterDrill 5 3 3 2 4" xfId="21112" xr:uid="{E02CF039-3781-4CB2-82AC-AEA2DA3E283E}"/>
    <cellStyle name="SAPBEXfilterDrill 5 3 3 3" xfId="5797" xr:uid="{669A58D8-06E5-4A80-B794-259F065A8462}"/>
    <cellStyle name="SAPBEXfilterDrill 5 3 3 3 2" xfId="12280" xr:uid="{B52647EC-7AEF-4E71-8F2C-6654D4E3FF16}"/>
    <cellStyle name="SAPBEXfilterDrill 5 3 3 3 3" xfId="17846" xr:uid="{33A36932-D527-4F61-97DD-DBC89640A54A}"/>
    <cellStyle name="SAPBEXfilterDrill 5 3 3 3 4" xfId="23287" xr:uid="{0A101F58-89BF-4969-9248-821A1FA4FFCB}"/>
    <cellStyle name="SAPBEXfilterDrill 5 3 3 4" xfId="8052" xr:uid="{882A956B-D39A-4B72-80CB-9B23D9FB6204}"/>
    <cellStyle name="SAPBEXfilterDrill 5 3 3 5" xfId="13714" xr:uid="{42FCE68B-57DF-498B-9A1A-673B320CF2E0}"/>
    <cellStyle name="SAPBEXfilterDrill 5 3 3 6" xfId="19234" xr:uid="{931B0BBC-5DC8-4058-8F0E-BDF5954CF2EF}"/>
    <cellStyle name="SAPBEXfilterDrill 5 3 4" xfId="3463" xr:uid="{32E9AC3D-F5BA-4B25-9D46-BAF70BEBE274}"/>
    <cellStyle name="SAPBEXfilterDrill 5 3 4 2" xfId="10019" xr:uid="{070230B7-A410-4AE3-97EB-842C11289CE3}"/>
    <cellStyle name="SAPBEXfilterDrill 5 3 4 3" xfId="15633" xr:uid="{EABA465F-1182-499C-9934-6130C358F1BC}"/>
    <cellStyle name="SAPBEXfilterDrill 5 3 4 4" xfId="21110" xr:uid="{C236FD96-AD4D-4EBC-A0AC-6C3D8FC9C95F}"/>
    <cellStyle name="SAPBEXfilterDrill 5 3 5" xfId="5795" xr:uid="{7CB76317-0045-423D-A912-6E3738C2AE93}"/>
    <cellStyle name="SAPBEXfilterDrill 5 3 5 2" xfId="12278" xr:uid="{C74175FC-0EC7-4B83-AA69-D1CAE842EA2F}"/>
    <cellStyle name="SAPBEXfilterDrill 5 3 5 3" xfId="17844" xr:uid="{1B9DA0FF-63D0-4887-9CE5-6ACD294F898F}"/>
    <cellStyle name="SAPBEXfilterDrill 5 3 5 4" xfId="23285" xr:uid="{F60D41D8-460F-41C4-8BBF-3FDC6493E3A3}"/>
    <cellStyle name="SAPBEXfilterDrill 5 3 6" xfId="8050" xr:uid="{E59801B5-071D-43E0-A79C-ADF1F0662E2B}"/>
    <cellStyle name="SAPBEXfilterDrill 5 3 7" xfId="13712" xr:uid="{719A5914-C57F-42BA-A7F8-5AB18529C05C}"/>
    <cellStyle name="SAPBEXfilterDrill 5 3 8" xfId="19232" xr:uid="{808714DB-776B-4B0B-B016-26FAF7699006}"/>
    <cellStyle name="SAPBEXfilterDrill 5 4" xfId="1433" xr:uid="{08117716-2EEF-416D-A709-3DA35346955D}"/>
    <cellStyle name="SAPBEXfilterDrill 5 4 2" xfId="1434" xr:uid="{81CAAFB9-B27A-40BE-96B8-70B2F7124187}"/>
    <cellStyle name="SAPBEXfilterDrill 5 4 2 2" xfId="3467" xr:uid="{DA7C1E96-8AC9-4851-BA27-C05F3543F7E3}"/>
    <cellStyle name="SAPBEXfilterDrill 5 4 2 2 2" xfId="10023" xr:uid="{AE4CF2BC-77A2-4978-BCF5-FE4E548F400E}"/>
    <cellStyle name="SAPBEXfilterDrill 5 4 2 2 3" xfId="15637" xr:uid="{BDF56C65-AD37-4E45-9FC0-D2F019D98495}"/>
    <cellStyle name="SAPBEXfilterDrill 5 4 2 2 4" xfId="21114" xr:uid="{37D8E7EF-5940-469B-B184-C70D5D372ECE}"/>
    <cellStyle name="SAPBEXfilterDrill 5 4 2 3" xfId="5799" xr:uid="{ED22AA75-D2D9-439F-8928-002E850E7AA4}"/>
    <cellStyle name="SAPBEXfilterDrill 5 4 2 3 2" xfId="12282" xr:uid="{243BA918-3F2B-452F-A2DD-371BDE6D5412}"/>
    <cellStyle name="SAPBEXfilterDrill 5 4 2 3 3" xfId="17848" xr:uid="{72759E0E-A6E2-4366-A1D5-3C689685040A}"/>
    <cellStyle name="SAPBEXfilterDrill 5 4 2 3 4" xfId="23289" xr:uid="{B980CC34-1FFA-4489-BF52-413F933D88C2}"/>
    <cellStyle name="SAPBEXfilterDrill 5 4 2 4" xfId="8054" xr:uid="{F5E449C2-4BC9-40CC-9469-4B7C500DA2A0}"/>
    <cellStyle name="SAPBEXfilterDrill 5 4 2 5" xfId="13716" xr:uid="{C585F093-6830-46C1-8A34-B08F4A5E8E8E}"/>
    <cellStyle name="SAPBEXfilterDrill 5 4 2 6" xfId="19236" xr:uid="{A6702639-04F1-4A34-8BD2-D6AAB86231CE}"/>
    <cellStyle name="SAPBEXfilterDrill 5 4 3" xfId="1435" xr:uid="{0DDE2C18-7D5D-4EA9-BE83-CAF10D8B9CF7}"/>
    <cellStyle name="SAPBEXfilterDrill 5 4 3 2" xfId="3468" xr:uid="{63C7C430-C3F9-4E8B-9049-80FF229FC0D5}"/>
    <cellStyle name="SAPBEXfilterDrill 5 4 3 2 2" xfId="10024" xr:uid="{B6A0B461-CCBA-47C9-B9F8-481790029D37}"/>
    <cellStyle name="SAPBEXfilterDrill 5 4 3 2 3" xfId="15638" xr:uid="{1C17E46D-4ABE-4B9F-A74C-C9EF9B1CCD81}"/>
    <cellStyle name="SAPBEXfilterDrill 5 4 3 2 4" xfId="21115" xr:uid="{010EF1EC-AD26-49B7-9622-6976ED79F1F9}"/>
    <cellStyle name="SAPBEXfilterDrill 5 4 3 3" xfId="5800" xr:uid="{75BE4FAD-9EFE-4559-9E7E-7328DA8F7FA2}"/>
    <cellStyle name="SAPBEXfilterDrill 5 4 3 3 2" xfId="12283" xr:uid="{B8F0746D-19B2-4C64-84A7-2833A44629F4}"/>
    <cellStyle name="SAPBEXfilterDrill 5 4 3 3 3" xfId="17849" xr:uid="{40B3ABC4-D7C1-4D64-B427-527A3CCC44A3}"/>
    <cellStyle name="SAPBEXfilterDrill 5 4 3 3 4" xfId="23290" xr:uid="{B5A1525C-E4E1-49A5-A18D-1F8684B57BE4}"/>
    <cellStyle name="SAPBEXfilterDrill 5 4 3 4" xfId="8055" xr:uid="{61AE30BC-355B-49F2-AC55-68B2C2D59577}"/>
    <cellStyle name="SAPBEXfilterDrill 5 4 3 5" xfId="13717" xr:uid="{9D0C4F74-5616-4169-B7F3-3FBEF006240C}"/>
    <cellStyle name="SAPBEXfilterDrill 5 4 3 6" xfId="19237" xr:uid="{50E74DB2-B013-41E7-841A-7C8E98BB4BBC}"/>
    <cellStyle name="SAPBEXfilterDrill 5 4 4" xfId="3466" xr:uid="{432E1272-253A-45EE-913A-64179530E48F}"/>
    <cellStyle name="SAPBEXfilterDrill 5 4 4 2" xfId="10022" xr:uid="{E2760722-219E-4AD1-A9A6-CBF2D90E6C88}"/>
    <cellStyle name="SAPBEXfilterDrill 5 4 4 3" xfId="15636" xr:uid="{1D3B4A72-EC4A-46ED-828C-AC3099B44A56}"/>
    <cellStyle name="SAPBEXfilterDrill 5 4 4 4" xfId="21113" xr:uid="{0C262B67-757B-4626-BC19-0B3214AB39F8}"/>
    <cellStyle name="SAPBEXfilterDrill 5 4 5" xfId="5798" xr:uid="{71416462-378C-41E9-A126-78BBE91EB486}"/>
    <cellStyle name="SAPBEXfilterDrill 5 4 5 2" xfId="12281" xr:uid="{7AADD143-2A49-4E0B-9593-7D3DB135042E}"/>
    <cellStyle name="SAPBEXfilterDrill 5 4 5 3" xfId="17847" xr:uid="{5089B4BA-0889-4513-99D6-4D2178B002BC}"/>
    <cellStyle name="SAPBEXfilterDrill 5 4 5 4" xfId="23288" xr:uid="{8D3CC0ED-C397-40EF-8F48-BFD60F2D0E4E}"/>
    <cellStyle name="SAPBEXfilterDrill 5 4 6" xfId="8053" xr:uid="{CAAF26DA-58C7-4865-85B8-A8F2AB2D3C13}"/>
    <cellStyle name="SAPBEXfilterDrill 5 4 7" xfId="13715" xr:uid="{4072AE24-94E0-4550-86B7-1027B6E361C3}"/>
    <cellStyle name="SAPBEXfilterDrill 5 4 8" xfId="19235" xr:uid="{162D295B-0D8A-4095-9A98-34F050E8080B}"/>
    <cellStyle name="SAPBEXfilterDrill 5 5" xfId="1436" xr:uid="{4953A4DC-F3DF-4913-AB0F-A9BEDD3B06AF}"/>
    <cellStyle name="SAPBEXfilterDrill 5 5 2" xfId="3469" xr:uid="{E57F98BD-E492-4344-A096-C5D4761EBF7C}"/>
    <cellStyle name="SAPBEXfilterDrill 5 5 2 2" xfId="10025" xr:uid="{3DBE1682-F8C3-4120-A4B3-3F0A545E63EF}"/>
    <cellStyle name="SAPBEXfilterDrill 5 5 2 3" xfId="15639" xr:uid="{F9725C31-1642-4212-B7FA-1CB55DB195E0}"/>
    <cellStyle name="SAPBEXfilterDrill 5 5 2 4" xfId="21116" xr:uid="{BDF6C2D2-CD5D-48E3-94DF-0343786455D8}"/>
    <cellStyle name="SAPBEXfilterDrill 5 5 3" xfId="5801" xr:uid="{1F0588CB-60BF-45C3-B313-16F676BF3614}"/>
    <cellStyle name="SAPBEXfilterDrill 5 5 3 2" xfId="12284" xr:uid="{A88DE5CF-AEDD-41B4-ABB8-6467D5F07996}"/>
    <cellStyle name="SAPBEXfilterDrill 5 5 3 3" xfId="17850" xr:uid="{81086526-75A8-4FE3-9A5B-7D48721C736E}"/>
    <cellStyle name="SAPBEXfilterDrill 5 5 3 4" xfId="23291" xr:uid="{734B14C0-6ED8-464F-8903-A8170116E22F}"/>
    <cellStyle name="SAPBEXfilterDrill 5 5 4" xfId="8056" xr:uid="{96669BE7-9CBE-4AD9-9FA0-87D56551A116}"/>
    <cellStyle name="SAPBEXfilterDrill 5 5 5" xfId="13718" xr:uid="{82FF7403-FBBB-4F6D-8931-6EFC2BA24E5D}"/>
    <cellStyle name="SAPBEXfilterDrill 5 5 6" xfId="19238" xr:uid="{A371199E-D737-4304-8CC2-60383DEA4777}"/>
    <cellStyle name="SAPBEXfilterDrill 5 6" xfId="1437" xr:uid="{CAA33FB4-1EC7-42B7-88D5-AE17F0C7D3C6}"/>
    <cellStyle name="SAPBEXfilterDrill 5 6 2" xfId="3470" xr:uid="{7A4263F4-0B93-4967-B6C5-D637B75C9DA5}"/>
    <cellStyle name="SAPBEXfilterDrill 5 6 2 2" xfId="10026" xr:uid="{68CF12F4-1122-4FFF-9D92-1E394C89488A}"/>
    <cellStyle name="SAPBEXfilterDrill 5 6 2 3" xfId="15640" xr:uid="{D75F915A-0449-472E-A8F4-517AFE425D44}"/>
    <cellStyle name="SAPBEXfilterDrill 5 6 2 4" xfId="21117" xr:uid="{1E49BF63-9216-4968-9E47-815D21646865}"/>
    <cellStyle name="SAPBEXfilterDrill 5 6 3" xfId="5802" xr:uid="{761E26FB-C514-464B-AC48-2572CE162C91}"/>
    <cellStyle name="SAPBEXfilterDrill 5 6 3 2" xfId="12285" xr:uid="{8E68C30E-52CB-4B17-8158-43F360C80301}"/>
    <cellStyle name="SAPBEXfilterDrill 5 6 3 3" xfId="17851" xr:uid="{F953A86D-5D04-4A61-BE0F-34F9E787851D}"/>
    <cellStyle name="SAPBEXfilterDrill 5 6 3 4" xfId="23292" xr:uid="{5B7A3319-BBEE-41B0-A832-EDD25DC30A8F}"/>
    <cellStyle name="SAPBEXfilterDrill 5 6 4" xfId="8057" xr:uid="{790F3D31-77F8-4181-AC92-59812DAF9AEF}"/>
    <cellStyle name="SAPBEXfilterDrill 5 6 5" xfId="13719" xr:uid="{55BD1B93-94F6-427B-8C33-BB26282DF961}"/>
    <cellStyle name="SAPBEXfilterDrill 5 6 6" xfId="19239" xr:uid="{04CB67F6-5B34-4F59-853E-F71090D1EEA1}"/>
    <cellStyle name="SAPBEXfilterDrill 5 7" xfId="3459" xr:uid="{49DA0C53-EE2F-4798-A43C-8EA159698943}"/>
    <cellStyle name="SAPBEXfilterDrill 5 7 2" xfId="10015" xr:uid="{1F71BB4A-E7C7-465B-8940-206E07C4B6C9}"/>
    <cellStyle name="SAPBEXfilterDrill 5 7 3" xfId="15629" xr:uid="{A1E9D740-4571-447D-AA5A-90C79E096DD2}"/>
    <cellStyle name="SAPBEXfilterDrill 5 7 4" xfId="21106" xr:uid="{199EEDFB-4ED8-45B9-935C-84C079D32456}"/>
    <cellStyle name="SAPBEXfilterDrill 5 8" xfId="5791" xr:uid="{65EB1BD6-9E9E-493C-B69A-37E51BA500A3}"/>
    <cellStyle name="SAPBEXfilterDrill 5 8 2" xfId="12274" xr:uid="{FD94E346-9F2D-4797-86B2-57E76B1235DC}"/>
    <cellStyle name="SAPBEXfilterDrill 5 8 3" xfId="17840" xr:uid="{7107AE0B-7FE0-47F8-8A59-33094628B955}"/>
    <cellStyle name="SAPBEXfilterDrill 5 8 4" xfId="23281" xr:uid="{29981B81-DD83-458E-89F6-792505724EF2}"/>
    <cellStyle name="SAPBEXfilterDrill 5 9" xfId="8046" xr:uid="{80DFEC93-C87A-4EBA-82DF-866DFEDD4EE0}"/>
    <cellStyle name="SAPBEXfilterDrill 6" xfId="1438" xr:uid="{47C75DEA-04A8-4AF1-A19A-7F3C757D4CFC}"/>
    <cellStyle name="SAPBEXfilterDrill 6 10" xfId="13720" xr:uid="{5F4C3F89-28CC-4113-A1FE-F3C69548662F}"/>
    <cellStyle name="SAPBEXfilterDrill 6 11" xfId="19240" xr:uid="{9C152D50-2070-429F-88B5-DF9AB0DA243E}"/>
    <cellStyle name="SAPBEXfilterDrill 6 2" xfId="1439" xr:uid="{248950F5-ECF3-4AE1-A90C-A086282088AB}"/>
    <cellStyle name="SAPBEXfilterDrill 6 2 2" xfId="1440" xr:uid="{E423FADC-E85B-4E07-A6E1-D0B01A8CB38C}"/>
    <cellStyle name="SAPBEXfilterDrill 6 2 2 2" xfId="3473" xr:uid="{5AB62395-FADC-4A0A-8308-F4E172DA420F}"/>
    <cellStyle name="SAPBEXfilterDrill 6 2 2 2 2" xfId="10029" xr:uid="{55BCFB2E-C145-484E-B3C8-90BB87BB49E0}"/>
    <cellStyle name="SAPBEXfilterDrill 6 2 2 2 3" xfId="15643" xr:uid="{86EFF998-C904-4DE6-A2CF-C0E512DB3985}"/>
    <cellStyle name="SAPBEXfilterDrill 6 2 2 2 4" xfId="21120" xr:uid="{0671BCBF-1BF2-4954-8F74-D7E6886E61BB}"/>
    <cellStyle name="SAPBEXfilterDrill 6 2 2 3" xfId="5805" xr:uid="{A3A22EB8-B675-41A0-8F14-F4B2B4100992}"/>
    <cellStyle name="SAPBEXfilterDrill 6 2 2 3 2" xfId="12288" xr:uid="{6E4FAB18-F519-4DAB-BF96-608C9F17240C}"/>
    <cellStyle name="SAPBEXfilterDrill 6 2 2 3 3" xfId="17854" xr:uid="{CD115A17-E867-4296-A8ED-1C74870D6041}"/>
    <cellStyle name="SAPBEXfilterDrill 6 2 2 3 4" xfId="23295" xr:uid="{AE872AE4-2B23-45FB-832B-9DE8983F3736}"/>
    <cellStyle name="SAPBEXfilterDrill 6 2 2 4" xfId="8060" xr:uid="{30DE75F9-23E6-4CD2-AD63-12B8117FDB7E}"/>
    <cellStyle name="SAPBEXfilterDrill 6 2 2 5" xfId="13722" xr:uid="{B4EFBA36-380A-4836-AC1C-B25536DF4458}"/>
    <cellStyle name="SAPBEXfilterDrill 6 2 2 6" xfId="19242" xr:uid="{AB696AF2-C9E3-4400-BEC7-29256FA08B20}"/>
    <cellStyle name="SAPBEXfilterDrill 6 2 3" xfId="1441" xr:uid="{F6DCA00F-6D51-40CE-8158-379D7F79EDB3}"/>
    <cellStyle name="SAPBEXfilterDrill 6 2 3 2" xfId="3474" xr:uid="{37B34E1B-AD46-4166-A84D-477359CD46FC}"/>
    <cellStyle name="SAPBEXfilterDrill 6 2 3 2 2" xfId="10030" xr:uid="{10512595-05AD-417A-917F-D5BC0BD20BB6}"/>
    <cellStyle name="SAPBEXfilterDrill 6 2 3 2 3" xfId="15644" xr:uid="{9D3F41D7-1218-4731-AD31-10718EA21C5C}"/>
    <cellStyle name="SAPBEXfilterDrill 6 2 3 2 4" xfId="21121" xr:uid="{D23F2A39-BE7B-4766-B8BC-90F6BF428257}"/>
    <cellStyle name="SAPBEXfilterDrill 6 2 3 3" xfId="5806" xr:uid="{E316390D-ED77-4490-92DD-D0E62B47557B}"/>
    <cellStyle name="SAPBEXfilterDrill 6 2 3 3 2" xfId="12289" xr:uid="{A5804798-5DBF-44FB-99A0-8CE335D36E15}"/>
    <cellStyle name="SAPBEXfilterDrill 6 2 3 3 3" xfId="17855" xr:uid="{EFB66844-0102-4755-88A2-240DF736DA2F}"/>
    <cellStyle name="SAPBEXfilterDrill 6 2 3 3 4" xfId="23296" xr:uid="{5C933F40-3267-4A05-8424-D3468BD2D7D3}"/>
    <cellStyle name="SAPBEXfilterDrill 6 2 3 4" xfId="8061" xr:uid="{D670EF8E-3C9C-41F0-861F-53602035B8BB}"/>
    <cellStyle name="SAPBEXfilterDrill 6 2 3 5" xfId="13723" xr:uid="{DF50F920-0FF6-4D99-9BA1-09CC51611007}"/>
    <cellStyle name="SAPBEXfilterDrill 6 2 3 6" xfId="19243" xr:uid="{58AAB0D5-BA94-4A38-A6BA-21BDC07653AB}"/>
    <cellStyle name="SAPBEXfilterDrill 6 2 4" xfId="3472" xr:uid="{6DB8CA0A-2D62-4099-BC70-CCFE47BA1124}"/>
    <cellStyle name="SAPBEXfilterDrill 6 2 4 2" xfId="10028" xr:uid="{4DB8E373-E72E-450D-BEFC-DF5CB84E188D}"/>
    <cellStyle name="SAPBEXfilterDrill 6 2 4 3" xfId="15642" xr:uid="{1EE71523-8AFE-4862-9C0F-0D06CAF5F251}"/>
    <cellStyle name="SAPBEXfilterDrill 6 2 4 4" xfId="21119" xr:uid="{DDB72A8B-B439-479A-A134-05BACB7CA439}"/>
    <cellStyle name="SAPBEXfilterDrill 6 2 5" xfId="5804" xr:uid="{35F4EE6D-41D3-42C1-9CE5-25B2424F6CA2}"/>
    <cellStyle name="SAPBEXfilterDrill 6 2 5 2" xfId="12287" xr:uid="{0FAAE0C7-76DF-4F12-847A-670D614FB148}"/>
    <cellStyle name="SAPBEXfilterDrill 6 2 5 3" xfId="17853" xr:uid="{82488F9E-61E2-4C12-AA3F-2A6EBD9CA42E}"/>
    <cellStyle name="SAPBEXfilterDrill 6 2 5 4" xfId="23294" xr:uid="{8C0A1DAA-3C2C-4197-B84B-2BCB88C80495}"/>
    <cellStyle name="SAPBEXfilterDrill 6 2 6" xfId="8059" xr:uid="{B9BC3653-2CB8-4DD7-84D1-FDE7726FC5E5}"/>
    <cellStyle name="SAPBEXfilterDrill 6 2 7" xfId="13721" xr:uid="{D01D3F99-EDB9-4962-A5B3-D8332510AF33}"/>
    <cellStyle name="SAPBEXfilterDrill 6 2 8" xfId="19241" xr:uid="{037BFCF6-FE70-46F0-930F-9B2A54089A80}"/>
    <cellStyle name="SAPBEXfilterDrill 6 3" xfId="1442" xr:uid="{20F13969-AF82-4717-85A3-F2CE32D05E18}"/>
    <cellStyle name="SAPBEXfilterDrill 6 3 2" xfId="1443" xr:uid="{EF0C3519-5A57-46CE-ACCC-AC7196DE25C9}"/>
    <cellStyle name="SAPBEXfilterDrill 6 3 2 2" xfId="3476" xr:uid="{E6A3F29F-E893-48E8-9025-E4625DD4AAB4}"/>
    <cellStyle name="SAPBEXfilterDrill 6 3 2 2 2" xfId="10032" xr:uid="{DA3795D9-7050-4175-AE85-F2DC7933D097}"/>
    <cellStyle name="SAPBEXfilterDrill 6 3 2 2 3" xfId="15646" xr:uid="{1D8B759E-40B0-44AE-B86D-30CA63ED86C8}"/>
    <cellStyle name="SAPBEXfilterDrill 6 3 2 2 4" xfId="21123" xr:uid="{1A5C0ED6-8620-4C6F-913A-92BD10076A11}"/>
    <cellStyle name="SAPBEXfilterDrill 6 3 2 3" xfId="5808" xr:uid="{331C58ED-9D7D-4599-9293-9925206A8B66}"/>
    <cellStyle name="SAPBEXfilterDrill 6 3 2 3 2" xfId="12291" xr:uid="{B5BB2556-285E-443A-8C73-F8976803BD08}"/>
    <cellStyle name="SAPBEXfilterDrill 6 3 2 3 3" xfId="17857" xr:uid="{E814AAB0-EB2E-4ED6-8700-237FCB1F10FF}"/>
    <cellStyle name="SAPBEXfilterDrill 6 3 2 3 4" xfId="23298" xr:uid="{F73923B6-10E6-4AAF-8DE4-187B44EF6633}"/>
    <cellStyle name="SAPBEXfilterDrill 6 3 2 4" xfId="8063" xr:uid="{44AEDEF3-0E14-4CBC-8856-D40D662FA145}"/>
    <cellStyle name="SAPBEXfilterDrill 6 3 2 5" xfId="13725" xr:uid="{7BBA946E-3C2D-4BA7-9F40-0D0C4A1D96F8}"/>
    <cellStyle name="SAPBEXfilterDrill 6 3 2 6" xfId="19245" xr:uid="{896CF159-D543-47E7-B3C9-75D7CB3C7F99}"/>
    <cellStyle name="SAPBEXfilterDrill 6 3 3" xfId="1444" xr:uid="{61422B43-D834-4DEB-9091-4BD7C3B6F7E5}"/>
    <cellStyle name="SAPBEXfilterDrill 6 3 3 2" xfId="3477" xr:uid="{E7B6B88F-7260-4B30-9925-D04FFE806977}"/>
    <cellStyle name="SAPBEXfilterDrill 6 3 3 2 2" xfId="10033" xr:uid="{C6D4B120-CC7A-4A6B-B562-F00D717A711D}"/>
    <cellStyle name="SAPBEXfilterDrill 6 3 3 2 3" xfId="15647" xr:uid="{FE1D260B-7652-4F9F-A35B-5ACECB2C4B81}"/>
    <cellStyle name="SAPBEXfilterDrill 6 3 3 2 4" xfId="21124" xr:uid="{19370124-FA90-4563-9D08-70C4EBD21E5C}"/>
    <cellStyle name="SAPBEXfilterDrill 6 3 3 3" xfId="5809" xr:uid="{7BC3938A-0AF0-4F3B-9541-B98E2EDC12F3}"/>
    <cellStyle name="SAPBEXfilterDrill 6 3 3 3 2" xfId="12292" xr:uid="{8A8EBFB0-6C8B-465F-9D70-8A4EAFB42C9E}"/>
    <cellStyle name="SAPBEXfilterDrill 6 3 3 3 3" xfId="17858" xr:uid="{629E3130-7EC0-4945-859C-34C683F36129}"/>
    <cellStyle name="SAPBEXfilterDrill 6 3 3 3 4" xfId="23299" xr:uid="{B41E0069-3FAF-4755-9804-11045AB1BC3E}"/>
    <cellStyle name="SAPBEXfilterDrill 6 3 3 4" xfId="8064" xr:uid="{B9DE74C7-A2FE-4189-9359-8B56026D90E6}"/>
    <cellStyle name="SAPBEXfilterDrill 6 3 3 5" xfId="13726" xr:uid="{A7260346-C55B-42AE-93CF-A9B510147D1F}"/>
    <cellStyle name="SAPBEXfilterDrill 6 3 3 6" xfId="19246" xr:uid="{32634511-B38C-4148-A50B-13CCC400289A}"/>
    <cellStyle name="SAPBEXfilterDrill 6 3 4" xfId="3475" xr:uid="{D0E89026-0F4B-4C38-97B3-5F3AF07BB007}"/>
    <cellStyle name="SAPBEXfilterDrill 6 3 4 2" xfId="10031" xr:uid="{F8E0BA7D-5CE4-4C74-BCB2-7BA7010E7EE2}"/>
    <cellStyle name="SAPBEXfilterDrill 6 3 4 3" xfId="15645" xr:uid="{53F13BA1-1D8A-4DCF-95C2-A735DAC8FF0C}"/>
    <cellStyle name="SAPBEXfilterDrill 6 3 4 4" xfId="21122" xr:uid="{4157F5B9-1254-4898-BDB4-6C1D22B62527}"/>
    <cellStyle name="SAPBEXfilterDrill 6 3 5" xfId="5807" xr:uid="{A19A1763-04F5-467D-A0DF-26668AF21FF5}"/>
    <cellStyle name="SAPBEXfilterDrill 6 3 5 2" xfId="12290" xr:uid="{F1FCC421-C455-4CC4-8AEE-446815CD2933}"/>
    <cellStyle name="SAPBEXfilterDrill 6 3 5 3" xfId="17856" xr:uid="{3BB9C1E8-6735-4379-9C71-AAD14AEE6D41}"/>
    <cellStyle name="SAPBEXfilterDrill 6 3 5 4" xfId="23297" xr:uid="{C0D75C15-B713-46B0-B4F1-C9770B36B751}"/>
    <cellStyle name="SAPBEXfilterDrill 6 3 6" xfId="8062" xr:uid="{FA6D5383-95BE-41FA-9CBA-77539D29D628}"/>
    <cellStyle name="SAPBEXfilterDrill 6 3 7" xfId="13724" xr:uid="{5C0FD79D-4951-46A1-9509-B68A70CB0702}"/>
    <cellStyle name="SAPBEXfilterDrill 6 3 8" xfId="19244" xr:uid="{565C496E-10C9-4609-9BC4-90866A584A15}"/>
    <cellStyle name="SAPBEXfilterDrill 6 4" xfId="1445" xr:uid="{DC96B092-BB40-4C76-86C9-F1C9B438EDB9}"/>
    <cellStyle name="SAPBEXfilterDrill 6 4 2" xfId="1446" xr:uid="{F77400F5-A364-4B74-8258-CB44B50D142A}"/>
    <cellStyle name="SAPBEXfilterDrill 6 4 2 2" xfId="3479" xr:uid="{EE2DBC4D-5D3F-4C38-A45E-DC2FEFE497D4}"/>
    <cellStyle name="SAPBEXfilterDrill 6 4 2 2 2" xfId="10035" xr:uid="{91FBE747-B9E8-40A5-B133-E146835FE079}"/>
    <cellStyle name="SAPBEXfilterDrill 6 4 2 2 3" xfId="15649" xr:uid="{608E6D6C-01B9-4F89-8BB4-A635E875C091}"/>
    <cellStyle name="SAPBEXfilterDrill 6 4 2 2 4" xfId="21126" xr:uid="{1DFBEB61-48F5-4514-AD9F-270C9A07C10B}"/>
    <cellStyle name="SAPBEXfilterDrill 6 4 2 3" xfId="5811" xr:uid="{0671EBA1-E700-434F-85E5-8318EC77AD5C}"/>
    <cellStyle name="SAPBEXfilterDrill 6 4 2 3 2" xfId="12294" xr:uid="{6FFF335B-CE61-4785-A4D7-46DF17545921}"/>
    <cellStyle name="SAPBEXfilterDrill 6 4 2 3 3" xfId="17860" xr:uid="{F0218F1C-E850-47FB-A680-BDE257281167}"/>
    <cellStyle name="SAPBEXfilterDrill 6 4 2 3 4" xfId="23301" xr:uid="{10437654-6CB2-45DA-B000-D6B1B9DF5E92}"/>
    <cellStyle name="SAPBEXfilterDrill 6 4 2 4" xfId="8066" xr:uid="{69984638-510E-4737-89DF-6EA92A137555}"/>
    <cellStyle name="SAPBEXfilterDrill 6 4 2 5" xfId="13728" xr:uid="{D7A44CF0-4801-49AC-8FE7-6818C381C65F}"/>
    <cellStyle name="SAPBEXfilterDrill 6 4 2 6" xfId="19248" xr:uid="{8FFC8188-3AAA-4BDF-AF0E-5BF018F69A38}"/>
    <cellStyle name="SAPBEXfilterDrill 6 4 3" xfId="1447" xr:uid="{0C0323CA-0493-42AB-A533-0C52988AB8DD}"/>
    <cellStyle name="SAPBEXfilterDrill 6 4 3 2" xfId="3480" xr:uid="{2E08ECE4-0DBE-4E8F-80C8-F8F10E98D335}"/>
    <cellStyle name="SAPBEXfilterDrill 6 4 3 2 2" xfId="10036" xr:uid="{C0B96AA4-A59C-49E7-A37D-985230222875}"/>
    <cellStyle name="SAPBEXfilterDrill 6 4 3 2 3" xfId="15650" xr:uid="{3F313471-C12F-412A-95BE-7C4174201805}"/>
    <cellStyle name="SAPBEXfilterDrill 6 4 3 2 4" xfId="21127" xr:uid="{CB6A05F9-9CCF-44DD-BD1E-B886FA7E8B92}"/>
    <cellStyle name="SAPBEXfilterDrill 6 4 3 3" xfId="5812" xr:uid="{83FEC01B-6874-40BB-9BCD-B76C98EB980C}"/>
    <cellStyle name="SAPBEXfilterDrill 6 4 3 3 2" xfId="12295" xr:uid="{31EEA193-4BDD-4165-97CD-268989CFA162}"/>
    <cellStyle name="SAPBEXfilterDrill 6 4 3 3 3" xfId="17861" xr:uid="{C404E5A8-C385-44ED-9227-EB498BDF3B43}"/>
    <cellStyle name="SAPBEXfilterDrill 6 4 3 3 4" xfId="23302" xr:uid="{1907C024-6BAB-454E-B196-69DBB196A0C7}"/>
    <cellStyle name="SAPBEXfilterDrill 6 4 3 4" xfId="8067" xr:uid="{17DF8168-FC5E-4B27-940A-2F25D086B6F4}"/>
    <cellStyle name="SAPBEXfilterDrill 6 4 3 5" xfId="13729" xr:uid="{4A45BA50-9381-495B-AF66-52990FE3EA05}"/>
    <cellStyle name="SAPBEXfilterDrill 6 4 3 6" xfId="19249" xr:uid="{0D2DD061-192E-46A3-BDD4-7EA29BBFE6AE}"/>
    <cellStyle name="SAPBEXfilterDrill 6 4 4" xfId="3478" xr:uid="{6217B309-28BE-4803-9241-859982DC0CC7}"/>
    <cellStyle name="SAPBEXfilterDrill 6 4 4 2" xfId="10034" xr:uid="{07D0F73C-0630-4EA8-B21C-64917455B916}"/>
    <cellStyle name="SAPBEXfilterDrill 6 4 4 3" xfId="15648" xr:uid="{14149497-83BA-43C8-B48B-36950081EC2C}"/>
    <cellStyle name="SAPBEXfilterDrill 6 4 4 4" xfId="21125" xr:uid="{583E7990-8637-4D98-AECA-8498A2BB80C8}"/>
    <cellStyle name="SAPBEXfilterDrill 6 4 5" xfId="5810" xr:uid="{D54CF0D5-E019-4478-B8BF-9D401E58C7E5}"/>
    <cellStyle name="SAPBEXfilterDrill 6 4 5 2" xfId="12293" xr:uid="{BC5FED17-6B2E-4307-BC12-E35835ACC21D}"/>
    <cellStyle name="SAPBEXfilterDrill 6 4 5 3" xfId="17859" xr:uid="{8C0EB5AD-8E12-4F84-9E70-E23EDEEED6CC}"/>
    <cellStyle name="SAPBEXfilterDrill 6 4 5 4" xfId="23300" xr:uid="{606E9397-885B-4AA2-94E7-41523766D4B4}"/>
    <cellStyle name="SAPBEXfilterDrill 6 4 6" xfId="8065" xr:uid="{EEDE1B03-4139-4DAA-A2EC-71F71E637B98}"/>
    <cellStyle name="SAPBEXfilterDrill 6 4 7" xfId="13727" xr:uid="{8029B8AD-A348-4080-8487-78D37B30E204}"/>
    <cellStyle name="SAPBEXfilterDrill 6 4 8" xfId="19247" xr:uid="{8A04A239-4C24-4E54-8C3F-71B15547FEA4}"/>
    <cellStyle name="SAPBEXfilterDrill 6 5" xfId="1448" xr:uid="{20ADE588-BECB-4624-B42A-F0C29FFCADDE}"/>
    <cellStyle name="SAPBEXfilterDrill 6 5 2" xfId="3481" xr:uid="{78FAC0F1-7E9B-47D8-8A93-E2DEF77C8EA2}"/>
    <cellStyle name="SAPBEXfilterDrill 6 5 2 2" xfId="10037" xr:uid="{373C8FCC-43B5-45A8-AA4E-E28599A1286B}"/>
    <cellStyle name="SAPBEXfilterDrill 6 5 2 3" xfId="15651" xr:uid="{9F47FAA8-3ED7-41AF-A00A-C109EE93CBB6}"/>
    <cellStyle name="SAPBEXfilterDrill 6 5 2 4" xfId="21128" xr:uid="{91568EE3-C9E7-4FD6-8888-658E483E5D38}"/>
    <cellStyle name="SAPBEXfilterDrill 6 5 3" xfId="5813" xr:uid="{C58C53B1-55BD-42AD-BC26-7F65E707F627}"/>
    <cellStyle name="SAPBEXfilterDrill 6 5 3 2" xfId="12296" xr:uid="{A0602123-5BB9-4316-B656-3CAD089287D3}"/>
    <cellStyle name="SAPBEXfilterDrill 6 5 3 3" xfId="17862" xr:uid="{B4ED4B82-B33A-41C3-800C-51D3667ED745}"/>
    <cellStyle name="SAPBEXfilterDrill 6 5 3 4" xfId="23303" xr:uid="{80D18EE6-B2CE-43FB-99F6-D64D514A353F}"/>
    <cellStyle name="SAPBEXfilterDrill 6 5 4" xfId="8068" xr:uid="{F7664551-E4D8-41AB-BF3A-72E42341EB5C}"/>
    <cellStyle name="SAPBEXfilterDrill 6 5 5" xfId="13730" xr:uid="{6EEDB55E-D344-4CDB-B8BF-166F3F3CC877}"/>
    <cellStyle name="SAPBEXfilterDrill 6 5 6" xfId="19250" xr:uid="{64581557-5E08-4BC3-954D-2E22CA0E37D0}"/>
    <cellStyle name="SAPBEXfilterDrill 6 6" xfId="1449" xr:uid="{69500B0F-FB15-482C-BA67-DECE9B46B701}"/>
    <cellStyle name="SAPBEXfilterDrill 6 6 2" xfId="3482" xr:uid="{04AEBBA7-A934-4B03-A804-7B43109DA8CB}"/>
    <cellStyle name="SAPBEXfilterDrill 6 6 2 2" xfId="10038" xr:uid="{9E61577B-EF52-44B0-87CF-300C4267BDEB}"/>
    <cellStyle name="SAPBEXfilterDrill 6 6 2 3" xfId="15652" xr:uid="{A1B80395-D277-4965-B991-1F1300760A6D}"/>
    <cellStyle name="SAPBEXfilterDrill 6 6 2 4" xfId="21129" xr:uid="{84DA1347-4BA9-463E-B766-D54465592D38}"/>
    <cellStyle name="SAPBEXfilterDrill 6 6 3" xfId="5814" xr:uid="{2D090417-A951-4D37-8B00-74DEBFFF5EBD}"/>
    <cellStyle name="SAPBEXfilterDrill 6 6 3 2" xfId="12297" xr:uid="{F9E3C9C1-B892-4FFB-B546-876E1951255C}"/>
    <cellStyle name="SAPBEXfilterDrill 6 6 3 3" xfId="17863" xr:uid="{A4367A20-A995-456D-9DAF-528B05FF603A}"/>
    <cellStyle name="SAPBEXfilterDrill 6 6 3 4" xfId="23304" xr:uid="{C55F8A66-E404-441B-920B-D9F1EB6558DA}"/>
    <cellStyle name="SAPBEXfilterDrill 6 6 4" xfId="8069" xr:uid="{9EC8049B-A56A-45F3-8555-0053E7BB378A}"/>
    <cellStyle name="SAPBEXfilterDrill 6 6 5" xfId="13731" xr:uid="{0B8E15C4-8C88-4226-ABE1-83703DCE3E98}"/>
    <cellStyle name="SAPBEXfilterDrill 6 6 6" xfId="19251" xr:uid="{998FEFA9-EB55-4F01-B0C6-72EF28378441}"/>
    <cellStyle name="SAPBEXfilterDrill 6 7" xfId="3471" xr:uid="{CE975210-1D24-4FC9-BA4E-69C4E5E80F46}"/>
    <cellStyle name="SAPBEXfilterDrill 6 7 2" xfId="10027" xr:uid="{80DF2F61-6401-474E-A8A5-3F49C90CDDE2}"/>
    <cellStyle name="SAPBEXfilterDrill 6 7 3" xfId="15641" xr:uid="{6531937B-F67D-444B-9809-2C47003A9162}"/>
    <cellStyle name="SAPBEXfilterDrill 6 7 4" xfId="21118" xr:uid="{0EA8D4BF-414D-4ACA-9818-E779F97AD8FD}"/>
    <cellStyle name="SAPBEXfilterDrill 6 8" xfId="5803" xr:uid="{603E8E8C-E760-4D4F-ABCF-E11441B8F6D6}"/>
    <cellStyle name="SAPBEXfilterDrill 6 8 2" xfId="12286" xr:uid="{8BF6C6CE-D298-47DC-B041-583C492A0C2E}"/>
    <cellStyle name="SAPBEXfilterDrill 6 8 3" xfId="17852" xr:uid="{B6822033-CCFB-4299-9632-130AF0B4B186}"/>
    <cellStyle name="SAPBEXfilterDrill 6 8 4" xfId="23293" xr:uid="{FAAD8890-6A16-4768-8007-385F76381F8C}"/>
    <cellStyle name="SAPBEXfilterDrill 6 9" xfId="8058" xr:uid="{8657223B-9E74-4B23-A1B8-926701BEF584}"/>
    <cellStyle name="SAPBEXfilterDrill 7" xfId="1450" xr:uid="{B4D38508-6A18-49F9-9B95-F08E7A0C5896}"/>
    <cellStyle name="SAPBEXfilterDrill 7 10" xfId="13732" xr:uid="{56FEF308-4956-4F47-AF63-1DD42196BD57}"/>
    <cellStyle name="SAPBEXfilterDrill 7 11" xfId="19252" xr:uid="{CF9D7125-DB50-4B7B-A3F2-E582363D3B15}"/>
    <cellStyle name="SAPBEXfilterDrill 7 2" xfId="1451" xr:uid="{8B3C22D8-2F84-4B9A-8295-4B05D7705D48}"/>
    <cellStyle name="SAPBEXfilterDrill 7 2 2" xfId="1452" xr:uid="{FD308B65-D0CC-421C-B2E6-CCED2BFD16AC}"/>
    <cellStyle name="SAPBEXfilterDrill 7 2 2 2" xfId="3485" xr:uid="{E0D8E060-FFAF-4F5E-9402-846A907A15B8}"/>
    <cellStyle name="SAPBEXfilterDrill 7 2 2 2 2" xfId="10041" xr:uid="{938C8BAA-E2FC-404E-8E25-AA155E87E4D2}"/>
    <cellStyle name="SAPBEXfilterDrill 7 2 2 2 3" xfId="15655" xr:uid="{331806EE-2448-45BA-99CB-F26AD1CC3248}"/>
    <cellStyle name="SAPBEXfilterDrill 7 2 2 2 4" xfId="21132" xr:uid="{730B29FE-7B2A-415D-9D6F-82E78ECDD7ED}"/>
    <cellStyle name="SAPBEXfilterDrill 7 2 2 3" xfId="5817" xr:uid="{DB593A74-4B6E-4EF0-8709-075010606950}"/>
    <cellStyle name="SAPBEXfilterDrill 7 2 2 3 2" xfId="12300" xr:uid="{AF88A998-718F-4B67-AB73-1A4CA7D16C5F}"/>
    <cellStyle name="SAPBEXfilterDrill 7 2 2 3 3" xfId="17866" xr:uid="{F0DA4EDD-8C26-4D0E-B5DE-778EA0EF9125}"/>
    <cellStyle name="SAPBEXfilterDrill 7 2 2 3 4" xfId="23307" xr:uid="{02244D5A-862E-41D4-AB81-62F3F67EBF3C}"/>
    <cellStyle name="SAPBEXfilterDrill 7 2 2 4" xfId="8072" xr:uid="{0A80B40E-B16E-4F57-B4CB-4BA61DCED5F6}"/>
    <cellStyle name="SAPBEXfilterDrill 7 2 2 5" xfId="13734" xr:uid="{71BD26F8-E42C-4BE2-B8CF-2CA6AA0F914D}"/>
    <cellStyle name="SAPBEXfilterDrill 7 2 2 6" xfId="19254" xr:uid="{FAB4C681-6EDB-495C-8662-7A9BBE4FD83D}"/>
    <cellStyle name="SAPBEXfilterDrill 7 2 3" xfId="1453" xr:uid="{D1DE6DCD-6651-4D81-9B00-159D84D483B6}"/>
    <cellStyle name="SAPBEXfilterDrill 7 2 3 2" xfId="3486" xr:uid="{E52D7155-4A31-48B9-AA38-CC1B4329197F}"/>
    <cellStyle name="SAPBEXfilterDrill 7 2 3 2 2" xfId="10042" xr:uid="{B9F56DBC-97E3-4FAF-98E8-4FE1C5991577}"/>
    <cellStyle name="SAPBEXfilterDrill 7 2 3 2 3" xfId="15656" xr:uid="{FD6AE575-BC72-4FD4-9EAA-2AD7850FED95}"/>
    <cellStyle name="SAPBEXfilterDrill 7 2 3 2 4" xfId="21133" xr:uid="{661169A2-1F6B-4875-98A3-AECDD9FD344E}"/>
    <cellStyle name="SAPBEXfilterDrill 7 2 3 3" xfId="5818" xr:uid="{9474401F-C8C4-44D5-8B0F-1CCF3227350E}"/>
    <cellStyle name="SAPBEXfilterDrill 7 2 3 3 2" xfId="12301" xr:uid="{718B714B-C0ED-43A6-9674-3A4F4C8F2207}"/>
    <cellStyle name="SAPBEXfilterDrill 7 2 3 3 3" xfId="17867" xr:uid="{7939C895-4473-4170-A4C8-CC25D2276E99}"/>
    <cellStyle name="SAPBEXfilterDrill 7 2 3 3 4" xfId="23308" xr:uid="{0E7FB2ED-5E7B-4E5B-AB02-88C26F023BDD}"/>
    <cellStyle name="SAPBEXfilterDrill 7 2 3 4" xfId="8073" xr:uid="{E695598B-9728-4F35-B26C-89C97CB46A41}"/>
    <cellStyle name="SAPBEXfilterDrill 7 2 3 5" xfId="13735" xr:uid="{08466C96-0C1D-485A-8763-CAA4CCE9B062}"/>
    <cellStyle name="SAPBEXfilterDrill 7 2 3 6" xfId="19255" xr:uid="{CF9EE8AA-C1F1-4E61-A1F4-569FAEA2BF60}"/>
    <cellStyle name="SAPBEXfilterDrill 7 2 4" xfId="3484" xr:uid="{4A6CD48F-B0E0-44CF-A411-52079DD8C332}"/>
    <cellStyle name="SAPBEXfilterDrill 7 2 4 2" xfId="10040" xr:uid="{A2A1BD85-EA21-48BA-A304-9B457757B47E}"/>
    <cellStyle name="SAPBEXfilterDrill 7 2 4 3" xfId="15654" xr:uid="{BF8715F6-EB2A-4E78-A477-D59D6ABE0461}"/>
    <cellStyle name="SAPBEXfilterDrill 7 2 4 4" xfId="21131" xr:uid="{BB451025-D88F-4ED5-9F99-A852349F6FEB}"/>
    <cellStyle name="SAPBEXfilterDrill 7 2 5" xfId="5816" xr:uid="{8D6A6C32-D841-4826-8B8A-9DCF5C3AB159}"/>
    <cellStyle name="SAPBEXfilterDrill 7 2 5 2" xfId="12299" xr:uid="{33FCAF00-CA78-4AD6-A172-91FCCCB855BE}"/>
    <cellStyle name="SAPBEXfilterDrill 7 2 5 3" xfId="17865" xr:uid="{506298F1-2C65-4D76-8E5E-5ECEC67747C8}"/>
    <cellStyle name="SAPBEXfilterDrill 7 2 5 4" xfId="23306" xr:uid="{7369927D-C84C-40DA-A9E4-5FBEF6274EBC}"/>
    <cellStyle name="SAPBEXfilterDrill 7 2 6" xfId="8071" xr:uid="{C2C31A9C-7B57-41B0-8475-C8A7F8883471}"/>
    <cellStyle name="SAPBEXfilterDrill 7 2 7" xfId="13733" xr:uid="{B69F82B6-C3CF-4D43-BCFA-18CB8C561C3F}"/>
    <cellStyle name="SAPBEXfilterDrill 7 2 8" xfId="19253" xr:uid="{8FD07F9E-6257-435D-87AE-7F362BDC652E}"/>
    <cellStyle name="SAPBEXfilterDrill 7 3" xfId="1454" xr:uid="{3459E390-1006-4981-84F1-5DA9C06F4173}"/>
    <cellStyle name="SAPBEXfilterDrill 7 3 2" xfId="1455" xr:uid="{51BEF5F6-941C-4A3E-859A-21DEE696D926}"/>
    <cellStyle name="SAPBEXfilterDrill 7 3 2 2" xfId="3488" xr:uid="{EA108F8D-3F2F-486D-BE74-3F927FE4137D}"/>
    <cellStyle name="SAPBEXfilterDrill 7 3 2 2 2" xfId="10044" xr:uid="{9ECD1456-5572-49A8-9667-6B4037A7172A}"/>
    <cellStyle name="SAPBEXfilterDrill 7 3 2 2 3" xfId="15658" xr:uid="{00C1B092-12A7-49D4-A7D0-82A6016A4D0C}"/>
    <cellStyle name="SAPBEXfilterDrill 7 3 2 2 4" xfId="21135" xr:uid="{23DCA1C9-121A-4BEC-87D4-3A7F40B8D0CC}"/>
    <cellStyle name="SAPBEXfilterDrill 7 3 2 3" xfId="5820" xr:uid="{08D0603A-145A-4CB1-BE7D-556B3D42D76F}"/>
    <cellStyle name="SAPBEXfilterDrill 7 3 2 3 2" xfId="12303" xr:uid="{5AF8148D-C702-4461-9661-3B88E5B47B11}"/>
    <cellStyle name="SAPBEXfilterDrill 7 3 2 3 3" xfId="17869" xr:uid="{188D0DA4-1B0B-4508-8990-FFD00A7045E1}"/>
    <cellStyle name="SAPBEXfilterDrill 7 3 2 3 4" xfId="23310" xr:uid="{55234F5E-19F8-4062-9BAA-7B3D9607A88F}"/>
    <cellStyle name="SAPBEXfilterDrill 7 3 2 4" xfId="8075" xr:uid="{FF87E6CC-334D-4105-8527-BB2FB062B3B5}"/>
    <cellStyle name="SAPBEXfilterDrill 7 3 2 5" xfId="13737" xr:uid="{4BF84519-4E92-42B3-A085-4F0D5376B47B}"/>
    <cellStyle name="SAPBEXfilterDrill 7 3 2 6" xfId="19257" xr:uid="{63075E9F-EEEC-4297-93D4-2B2BCF16942D}"/>
    <cellStyle name="SAPBEXfilterDrill 7 3 3" xfId="1456" xr:uid="{1AEE470E-2457-4C6C-A120-D73F4F5E2EF1}"/>
    <cellStyle name="SAPBEXfilterDrill 7 3 3 2" xfId="3489" xr:uid="{1D14A3AC-9D5A-42E7-BAE6-331758D54BE3}"/>
    <cellStyle name="SAPBEXfilterDrill 7 3 3 2 2" xfId="10045" xr:uid="{50351997-EBBB-46FA-9871-21B045118B4E}"/>
    <cellStyle name="SAPBEXfilterDrill 7 3 3 2 3" xfId="15659" xr:uid="{F08AFDFC-76E2-416C-82F2-6078F6691EC1}"/>
    <cellStyle name="SAPBEXfilterDrill 7 3 3 2 4" xfId="21136" xr:uid="{0DF29998-9848-428D-B74C-A81B1AE1A640}"/>
    <cellStyle name="SAPBEXfilterDrill 7 3 3 3" xfId="5821" xr:uid="{97EE3D4E-FEE6-416D-9C1D-7B69A9582C7E}"/>
    <cellStyle name="SAPBEXfilterDrill 7 3 3 3 2" xfId="12304" xr:uid="{6366FC7A-B9B4-4A8C-8326-0BE92D1BC116}"/>
    <cellStyle name="SAPBEXfilterDrill 7 3 3 3 3" xfId="17870" xr:uid="{F4E2DD90-EF38-4A2E-AA15-6B5A3CA22983}"/>
    <cellStyle name="SAPBEXfilterDrill 7 3 3 3 4" xfId="23311" xr:uid="{9BBE1C5F-962C-4BBC-AFA4-D31812C56290}"/>
    <cellStyle name="SAPBEXfilterDrill 7 3 3 4" xfId="8076" xr:uid="{C2538AD2-FE63-4C58-8B76-62188CD0AB80}"/>
    <cellStyle name="SAPBEXfilterDrill 7 3 3 5" xfId="13738" xr:uid="{77776255-7FB1-4F85-A765-40570926E837}"/>
    <cellStyle name="SAPBEXfilterDrill 7 3 3 6" xfId="19258" xr:uid="{B6751A09-3A41-4E96-93D3-CA6DA14F45DF}"/>
    <cellStyle name="SAPBEXfilterDrill 7 3 4" xfId="3487" xr:uid="{9FCC7347-7695-495D-9FC2-3B5545E02578}"/>
    <cellStyle name="SAPBEXfilterDrill 7 3 4 2" xfId="10043" xr:uid="{455F5A91-6965-4410-92CC-3E678C45822D}"/>
    <cellStyle name="SAPBEXfilterDrill 7 3 4 3" xfId="15657" xr:uid="{F82B36CA-9E03-41ED-9AEF-BDC0C6BC6DD6}"/>
    <cellStyle name="SAPBEXfilterDrill 7 3 4 4" xfId="21134" xr:uid="{A7B5971E-2201-4621-A0C3-27BC1FC2252B}"/>
    <cellStyle name="SAPBEXfilterDrill 7 3 5" xfId="5819" xr:uid="{07E0DA66-EC5B-412A-9083-FB35A562E5F4}"/>
    <cellStyle name="SAPBEXfilterDrill 7 3 5 2" xfId="12302" xr:uid="{334F5C06-5EBC-4DD2-95EF-0A6F35C430E6}"/>
    <cellStyle name="SAPBEXfilterDrill 7 3 5 3" xfId="17868" xr:uid="{392E1CF4-0841-4989-ACEC-C2203453B920}"/>
    <cellStyle name="SAPBEXfilterDrill 7 3 5 4" xfId="23309" xr:uid="{983045D2-6388-4FC1-921B-5C33D5D5107E}"/>
    <cellStyle name="SAPBEXfilterDrill 7 3 6" xfId="8074" xr:uid="{B6B14E15-9FCE-4092-9A75-85C3CBA733C0}"/>
    <cellStyle name="SAPBEXfilterDrill 7 3 7" xfId="13736" xr:uid="{273B7AC6-D5A5-4DEA-8B29-C5D61BF4771F}"/>
    <cellStyle name="SAPBEXfilterDrill 7 3 8" xfId="19256" xr:uid="{83323B58-920A-4A78-A3D3-661FF8A7BCF0}"/>
    <cellStyle name="SAPBEXfilterDrill 7 4" xfId="1457" xr:uid="{2DBB2500-0666-41D2-B48A-91B73CDCE39A}"/>
    <cellStyle name="SAPBEXfilterDrill 7 4 2" xfId="1458" xr:uid="{EE178919-5826-4678-9462-AB1C148F7AE7}"/>
    <cellStyle name="SAPBEXfilterDrill 7 4 2 2" xfId="3491" xr:uid="{DD0E5AE7-92F6-404A-8C29-0BA69D673C99}"/>
    <cellStyle name="SAPBEXfilterDrill 7 4 2 2 2" xfId="10047" xr:uid="{FB4E83ED-2F17-43FA-8F7C-2F1BFF0BAB83}"/>
    <cellStyle name="SAPBEXfilterDrill 7 4 2 2 3" xfId="15661" xr:uid="{51DED0AE-456D-4B70-AFAF-3CF1742AB3FA}"/>
    <cellStyle name="SAPBEXfilterDrill 7 4 2 2 4" xfId="21138" xr:uid="{96049C2A-EAEE-4082-8E6A-2181BFC10F60}"/>
    <cellStyle name="SAPBEXfilterDrill 7 4 2 3" xfId="5823" xr:uid="{3B31CEBE-AA64-4922-B456-C6E566E84602}"/>
    <cellStyle name="SAPBEXfilterDrill 7 4 2 3 2" xfId="12306" xr:uid="{BBA0FDB9-BC08-4B0D-A6A5-488D871A955A}"/>
    <cellStyle name="SAPBEXfilterDrill 7 4 2 3 3" xfId="17872" xr:uid="{590671E4-C5CE-4311-901F-A71DAED63386}"/>
    <cellStyle name="SAPBEXfilterDrill 7 4 2 3 4" xfId="23313" xr:uid="{5DF25DB0-1608-426F-9FC5-C6C978F639F5}"/>
    <cellStyle name="SAPBEXfilterDrill 7 4 2 4" xfId="8078" xr:uid="{3109DFA3-EB22-44C7-AFEA-B355A88BA726}"/>
    <cellStyle name="SAPBEXfilterDrill 7 4 2 5" xfId="13740" xr:uid="{2F711FB7-0A33-424E-BA82-837B616E25BB}"/>
    <cellStyle name="SAPBEXfilterDrill 7 4 2 6" xfId="19260" xr:uid="{51650DCE-9CB4-40A2-9386-66DDD150227E}"/>
    <cellStyle name="SAPBEXfilterDrill 7 4 3" xfId="1459" xr:uid="{A2F0976D-EBB1-48A6-99B2-A08A1BDB94FA}"/>
    <cellStyle name="SAPBEXfilterDrill 7 4 3 2" xfId="3492" xr:uid="{4CAB67F5-A52F-48FE-B7D4-E93FA88D9309}"/>
    <cellStyle name="SAPBEXfilterDrill 7 4 3 2 2" xfId="10048" xr:uid="{9FC0CC3E-B15F-4BDD-B19C-CF3DF8B4286F}"/>
    <cellStyle name="SAPBEXfilterDrill 7 4 3 2 3" xfId="15662" xr:uid="{32EEFEBA-2FC7-4FF8-9D41-C01E4D966B30}"/>
    <cellStyle name="SAPBEXfilterDrill 7 4 3 2 4" xfId="21139" xr:uid="{67FF191C-90D9-46EE-9ABE-FFFD60240DB6}"/>
    <cellStyle name="SAPBEXfilterDrill 7 4 3 3" xfId="5824" xr:uid="{0B6B34B1-D446-40C5-8EF8-591F6F833D11}"/>
    <cellStyle name="SAPBEXfilterDrill 7 4 3 3 2" xfId="12307" xr:uid="{4F63E654-FB01-4DEA-959E-8A8C07B8AE03}"/>
    <cellStyle name="SAPBEXfilterDrill 7 4 3 3 3" xfId="17873" xr:uid="{8E52022B-744A-4F3E-9AFB-CEA5C8E274A3}"/>
    <cellStyle name="SAPBEXfilterDrill 7 4 3 3 4" xfId="23314" xr:uid="{40CCD511-8DE5-43AC-9C85-02CA12E51CA1}"/>
    <cellStyle name="SAPBEXfilterDrill 7 4 3 4" xfId="8079" xr:uid="{2EFF277C-D5B8-4758-AD55-1917D60A57EA}"/>
    <cellStyle name="SAPBEXfilterDrill 7 4 3 5" xfId="13741" xr:uid="{88B0AD1A-FF3F-42E2-9D24-DADC784DF67E}"/>
    <cellStyle name="SAPBEXfilterDrill 7 4 3 6" xfId="19261" xr:uid="{35CE54D1-7D35-4E10-812A-CE39E43A0F18}"/>
    <cellStyle name="SAPBEXfilterDrill 7 4 4" xfId="3490" xr:uid="{C21D63F7-952C-4BBD-ACEA-1DD36BF813C3}"/>
    <cellStyle name="SAPBEXfilterDrill 7 4 4 2" xfId="10046" xr:uid="{755E7755-4301-40EF-B593-8D954E4D90AB}"/>
    <cellStyle name="SAPBEXfilterDrill 7 4 4 3" xfId="15660" xr:uid="{C3C201C5-659A-48D2-97CD-6F1EFF7B447B}"/>
    <cellStyle name="SAPBEXfilterDrill 7 4 4 4" xfId="21137" xr:uid="{F1CC1A0C-4F98-4ECE-8698-AD06D8748667}"/>
    <cellStyle name="SAPBEXfilterDrill 7 4 5" xfId="5822" xr:uid="{0029AD9E-4D68-442B-8FD5-7CBABFA62A68}"/>
    <cellStyle name="SAPBEXfilterDrill 7 4 5 2" xfId="12305" xr:uid="{78600E1A-FCBA-4607-B918-DFC8A30F8D24}"/>
    <cellStyle name="SAPBEXfilterDrill 7 4 5 3" xfId="17871" xr:uid="{58CC9D36-E9E8-44AF-BB23-4E9D8B2E945D}"/>
    <cellStyle name="SAPBEXfilterDrill 7 4 5 4" xfId="23312" xr:uid="{AA3DDB68-06EC-423B-B4CB-8B3A244ED2AC}"/>
    <cellStyle name="SAPBEXfilterDrill 7 4 6" xfId="8077" xr:uid="{8793B1D8-46BF-4AF0-9D35-F698F412F94B}"/>
    <cellStyle name="SAPBEXfilterDrill 7 4 7" xfId="13739" xr:uid="{658B79B0-AE90-4DDF-9BEA-F9262F161BB1}"/>
    <cellStyle name="SAPBEXfilterDrill 7 4 8" xfId="19259" xr:uid="{9A2A0563-87C7-4A0C-B51A-186F9F7AEAEE}"/>
    <cellStyle name="SAPBEXfilterDrill 7 5" xfId="1460" xr:uid="{550ACE7B-D4F3-4A53-9B41-44E708AD54DF}"/>
    <cellStyle name="SAPBEXfilterDrill 7 5 2" xfId="3493" xr:uid="{A1C9DB29-0B73-440F-98CD-78FBD66E0FE8}"/>
    <cellStyle name="SAPBEXfilterDrill 7 5 2 2" xfId="10049" xr:uid="{94497D70-2512-41B4-ADE3-17F8A8F52EC7}"/>
    <cellStyle name="SAPBEXfilterDrill 7 5 2 3" xfId="15663" xr:uid="{641774D7-C4B0-41C5-A240-A9F3C77C50CD}"/>
    <cellStyle name="SAPBEXfilterDrill 7 5 2 4" xfId="21140" xr:uid="{77AB0979-9007-4EB3-93E4-EA701664E20D}"/>
    <cellStyle name="SAPBEXfilterDrill 7 5 3" xfId="5825" xr:uid="{F72825F8-7CDD-427F-AE12-7DDCA2365DD1}"/>
    <cellStyle name="SAPBEXfilterDrill 7 5 3 2" xfId="12308" xr:uid="{01C34697-E4C8-4234-A3CD-4640E59B229B}"/>
    <cellStyle name="SAPBEXfilterDrill 7 5 3 3" xfId="17874" xr:uid="{CFC2073C-282B-407B-B4EF-FE7E6D146F3C}"/>
    <cellStyle name="SAPBEXfilterDrill 7 5 3 4" xfId="23315" xr:uid="{9C0440F2-3F7D-4011-824D-91F41CD894E8}"/>
    <cellStyle name="SAPBEXfilterDrill 7 5 4" xfId="8080" xr:uid="{9622EB2E-978E-4702-871C-4DB0B8FC2E9E}"/>
    <cellStyle name="SAPBEXfilterDrill 7 5 5" xfId="13742" xr:uid="{CD293CF2-EDB9-4D6F-8796-8731A995B924}"/>
    <cellStyle name="SAPBEXfilterDrill 7 5 6" xfId="19262" xr:uid="{3FA8CC97-6C9B-4698-9A0A-EA1207513A8C}"/>
    <cellStyle name="SAPBEXfilterDrill 7 6" xfId="1461" xr:uid="{C18C6DF9-3C69-4446-81A0-925F232B3939}"/>
    <cellStyle name="SAPBEXfilterDrill 7 6 2" xfId="3494" xr:uid="{77B995E5-D726-4179-9783-D37EE44198B9}"/>
    <cellStyle name="SAPBEXfilterDrill 7 6 2 2" xfId="10050" xr:uid="{77965399-5B2A-424D-8946-A906F1D5B1CD}"/>
    <cellStyle name="SAPBEXfilterDrill 7 6 2 3" xfId="15664" xr:uid="{8370C52C-D171-484C-945B-82FCE221F059}"/>
    <cellStyle name="SAPBEXfilterDrill 7 6 2 4" xfId="21141" xr:uid="{88F5330E-922D-4F20-8A7C-73BC55AD1FD9}"/>
    <cellStyle name="SAPBEXfilterDrill 7 6 3" xfId="5826" xr:uid="{4C7A4CA3-CB69-4D69-B568-D15FA243C878}"/>
    <cellStyle name="SAPBEXfilterDrill 7 6 3 2" xfId="12309" xr:uid="{E3FD9E1C-F91A-4F3D-9327-20F2BBFD9132}"/>
    <cellStyle name="SAPBEXfilterDrill 7 6 3 3" xfId="17875" xr:uid="{90C7AEF4-AC85-4E57-A338-420F58626F09}"/>
    <cellStyle name="SAPBEXfilterDrill 7 6 3 4" xfId="23316" xr:uid="{29B57BE0-B4E5-46A4-A60D-03B61FD236D7}"/>
    <cellStyle name="SAPBEXfilterDrill 7 6 4" xfId="8081" xr:uid="{2C56A6F6-F6A2-4553-BD35-1447898C682C}"/>
    <cellStyle name="SAPBEXfilterDrill 7 6 5" xfId="13743" xr:uid="{70C3ED50-CBF2-42E2-A600-1E300EE1037F}"/>
    <cellStyle name="SAPBEXfilterDrill 7 6 6" xfId="19263" xr:uid="{610B2886-5C16-4B5F-92EE-E3E4DB96F393}"/>
    <cellStyle name="SAPBEXfilterDrill 7 7" xfId="3483" xr:uid="{37C5B3DF-749C-4B02-B91F-111C9C1108F1}"/>
    <cellStyle name="SAPBEXfilterDrill 7 7 2" xfId="10039" xr:uid="{AEE4322E-7C72-49F6-B2BD-76CDBC54E5DF}"/>
    <cellStyle name="SAPBEXfilterDrill 7 7 3" xfId="15653" xr:uid="{92A0A1EF-88CD-46E7-9A0F-A8D7498DFACF}"/>
    <cellStyle name="SAPBEXfilterDrill 7 7 4" xfId="21130" xr:uid="{C6BD57D0-73C0-4512-BF0E-5EA83D21BC0B}"/>
    <cellStyle name="SAPBEXfilterDrill 7 8" xfId="5815" xr:uid="{7B2CCDDA-F8D1-4B18-BABF-D11F5A6BBD08}"/>
    <cellStyle name="SAPBEXfilterDrill 7 8 2" xfId="12298" xr:uid="{536CD714-A577-441B-8BB4-EEB35BD3AE2F}"/>
    <cellStyle name="SAPBEXfilterDrill 7 8 3" xfId="17864" xr:uid="{A847D1B7-B522-44E1-9966-57D154AB9B57}"/>
    <cellStyle name="SAPBEXfilterDrill 7 8 4" xfId="23305" xr:uid="{2AAB20E6-F41E-4309-B993-BEB3A97A3F3E}"/>
    <cellStyle name="SAPBEXfilterDrill 7 9" xfId="8070" xr:uid="{961E191C-C504-46ED-A985-99CC99ED5957}"/>
    <cellStyle name="SAPBEXfilterDrill 8" xfId="1462" xr:uid="{11E3CAB2-A055-454E-BE17-E5A3F7229E01}"/>
    <cellStyle name="SAPBEXfilterDrill 8 10" xfId="13744" xr:uid="{85E7A8CF-D0F8-4FEC-8F7A-F25DDC005DB0}"/>
    <cellStyle name="SAPBEXfilterDrill 8 11" xfId="19264" xr:uid="{9AE9093A-3C7C-4090-BBE2-E9383442EE9E}"/>
    <cellStyle name="SAPBEXfilterDrill 8 2" xfId="1463" xr:uid="{54ABD675-8F62-4CA9-8FAA-975D2333C481}"/>
    <cellStyle name="SAPBEXfilterDrill 8 2 2" xfId="1464" xr:uid="{3A00B2BB-0710-49CF-8430-BF1F413CBCFB}"/>
    <cellStyle name="SAPBEXfilterDrill 8 2 2 2" xfId="3497" xr:uid="{B758D82A-59A5-4792-B89B-B8AAD2A8720F}"/>
    <cellStyle name="SAPBEXfilterDrill 8 2 2 2 2" xfId="10053" xr:uid="{6D50D46B-8E0F-44AE-AA2C-63B98D566CF3}"/>
    <cellStyle name="SAPBEXfilterDrill 8 2 2 2 3" xfId="15667" xr:uid="{69CC1C4B-5AFA-4317-BB95-CA32FD9581AD}"/>
    <cellStyle name="SAPBEXfilterDrill 8 2 2 2 4" xfId="21144" xr:uid="{03E7A7AE-8FB9-4B33-ADED-F8ED69F97CDF}"/>
    <cellStyle name="SAPBEXfilterDrill 8 2 2 3" xfId="5829" xr:uid="{A2584639-24DC-4652-94FA-24CEC5A32A15}"/>
    <cellStyle name="SAPBEXfilterDrill 8 2 2 3 2" xfId="12312" xr:uid="{EE9B3DD7-4379-48FE-88DA-89DA2C85E9D4}"/>
    <cellStyle name="SAPBEXfilterDrill 8 2 2 3 3" xfId="17878" xr:uid="{A17C595C-AF1D-4DDF-B656-5AF80CF268F7}"/>
    <cellStyle name="SAPBEXfilterDrill 8 2 2 3 4" xfId="23319" xr:uid="{1A17AB10-9D41-4C6A-BAE9-CA65045AFB4F}"/>
    <cellStyle name="SAPBEXfilterDrill 8 2 2 4" xfId="8084" xr:uid="{18802084-4384-415C-A31F-84514903ACB7}"/>
    <cellStyle name="SAPBEXfilterDrill 8 2 2 5" xfId="13746" xr:uid="{BFDFC180-132F-4927-AEE1-B5B4438ED1B6}"/>
    <cellStyle name="SAPBEXfilterDrill 8 2 2 6" xfId="19266" xr:uid="{EB702ED0-8383-48BE-8111-F58DB9D4DD3B}"/>
    <cellStyle name="SAPBEXfilterDrill 8 2 3" xfId="1465" xr:uid="{09721071-50D9-4AFD-9A4E-1D0A7B952E3D}"/>
    <cellStyle name="SAPBEXfilterDrill 8 2 3 2" xfId="3498" xr:uid="{3C55C39A-9CDD-40BE-8F4C-E21609C3F583}"/>
    <cellStyle name="SAPBEXfilterDrill 8 2 3 2 2" xfId="10054" xr:uid="{D1A66D5C-150D-4AFC-A8D4-4BA18B616A8B}"/>
    <cellStyle name="SAPBEXfilterDrill 8 2 3 2 3" xfId="15668" xr:uid="{3E4C80DC-E918-478E-B7D2-7111B76387F0}"/>
    <cellStyle name="SAPBEXfilterDrill 8 2 3 2 4" xfId="21145" xr:uid="{B52CCD35-7195-4822-B744-0D2EA99821FF}"/>
    <cellStyle name="SAPBEXfilterDrill 8 2 3 3" xfId="5830" xr:uid="{E71A1AD7-A643-40E5-BE87-B6839652A4E3}"/>
    <cellStyle name="SAPBEXfilterDrill 8 2 3 3 2" xfId="12313" xr:uid="{F45E1D6E-3D29-4F58-909E-5BCBA9B062B3}"/>
    <cellStyle name="SAPBEXfilterDrill 8 2 3 3 3" xfId="17879" xr:uid="{219D036C-C5BB-4308-9D26-34331BB3A029}"/>
    <cellStyle name="SAPBEXfilterDrill 8 2 3 3 4" xfId="23320" xr:uid="{685E56B9-316B-478B-99EF-1ED664B1FE3A}"/>
    <cellStyle name="SAPBEXfilterDrill 8 2 3 4" xfId="8085" xr:uid="{E05AB65A-208F-4CEA-A507-987248739164}"/>
    <cellStyle name="SAPBEXfilterDrill 8 2 3 5" xfId="13747" xr:uid="{F8282F7D-CA06-46EB-84E9-A514BE9B2DFE}"/>
    <cellStyle name="SAPBEXfilterDrill 8 2 3 6" xfId="19267" xr:uid="{238680E6-59A9-4E8F-ADC9-E2FF19C3315E}"/>
    <cellStyle name="SAPBEXfilterDrill 8 2 4" xfId="3496" xr:uid="{7B7D6A9F-976F-4B1A-8DAB-0D55FA28492E}"/>
    <cellStyle name="SAPBEXfilterDrill 8 2 4 2" xfId="10052" xr:uid="{8A138E89-2B95-4789-B142-6BABAF946A71}"/>
    <cellStyle name="SAPBEXfilterDrill 8 2 4 3" xfId="15666" xr:uid="{EB87090C-6BC7-4F58-98B4-E413B026DD58}"/>
    <cellStyle name="SAPBEXfilterDrill 8 2 4 4" xfId="21143" xr:uid="{502DF163-8A35-4829-A557-BDC053D0FA4F}"/>
    <cellStyle name="SAPBEXfilterDrill 8 2 5" xfId="5828" xr:uid="{7CA707F3-B490-415A-9CD8-71E829EC87FC}"/>
    <cellStyle name="SAPBEXfilterDrill 8 2 5 2" xfId="12311" xr:uid="{5208EB2A-1088-47B5-A0D8-41678F500D43}"/>
    <cellStyle name="SAPBEXfilterDrill 8 2 5 3" xfId="17877" xr:uid="{6EB649B0-CB56-4BE1-A877-9810004DBFA9}"/>
    <cellStyle name="SAPBEXfilterDrill 8 2 5 4" xfId="23318" xr:uid="{5BEC37B1-AC8F-488C-8FC5-6833B2775BA1}"/>
    <cellStyle name="SAPBEXfilterDrill 8 2 6" xfId="8083" xr:uid="{33FCC8A6-DF54-4BA5-AB5F-CB8F54FA9846}"/>
    <cellStyle name="SAPBEXfilterDrill 8 2 7" xfId="13745" xr:uid="{516DDAC5-F6CA-49EA-96CC-9A1FF530211A}"/>
    <cellStyle name="SAPBEXfilterDrill 8 2 8" xfId="19265" xr:uid="{A55BCBD4-F90E-43FD-A57E-C2A5A01F958A}"/>
    <cellStyle name="SAPBEXfilterDrill 8 3" xfId="1466" xr:uid="{20DEF30D-3CEC-47FB-B549-555EE5D1497D}"/>
    <cellStyle name="SAPBEXfilterDrill 8 3 2" xfId="1467" xr:uid="{0AEACAF3-1117-4364-9B2E-6E9655E91935}"/>
    <cellStyle name="SAPBEXfilterDrill 8 3 2 2" xfId="3500" xr:uid="{38EBD2F6-472B-4BF2-86EC-34A6414ABDB1}"/>
    <cellStyle name="SAPBEXfilterDrill 8 3 2 2 2" xfId="10056" xr:uid="{CEF7B234-4190-443D-ABA9-AAFEC3DCB2C5}"/>
    <cellStyle name="SAPBEXfilterDrill 8 3 2 2 3" xfId="15670" xr:uid="{BE7595EC-3C09-4948-8F96-A7469E8FEB7A}"/>
    <cellStyle name="SAPBEXfilterDrill 8 3 2 2 4" xfId="21147" xr:uid="{F2B66669-2316-494F-A67E-E8FEF981430A}"/>
    <cellStyle name="SAPBEXfilterDrill 8 3 2 3" xfId="5832" xr:uid="{DF85C393-F943-4A2C-9D43-1AF5F17001B1}"/>
    <cellStyle name="SAPBEXfilterDrill 8 3 2 3 2" xfId="12315" xr:uid="{A95325F5-CD30-4E94-B6B2-D41B4E2A5032}"/>
    <cellStyle name="SAPBEXfilterDrill 8 3 2 3 3" xfId="17881" xr:uid="{20658A86-EA6E-488D-AE2E-FDCB00DBF652}"/>
    <cellStyle name="SAPBEXfilterDrill 8 3 2 3 4" xfId="23322" xr:uid="{BFFA1943-62FB-45EB-AB9E-4015C13F5E89}"/>
    <cellStyle name="SAPBEXfilterDrill 8 3 2 4" xfId="8087" xr:uid="{376F7A16-606A-4B07-9300-A4E96DE6E1D9}"/>
    <cellStyle name="SAPBEXfilterDrill 8 3 2 5" xfId="13749" xr:uid="{728CC898-A7EC-4E61-A65D-FCD64CFA5269}"/>
    <cellStyle name="SAPBEXfilterDrill 8 3 2 6" xfId="19269" xr:uid="{EB229320-3630-47BA-8748-E8B192437976}"/>
    <cellStyle name="SAPBEXfilterDrill 8 3 3" xfId="1468" xr:uid="{7005F000-E86B-4915-A4BA-2E8EC2FC0FC9}"/>
    <cellStyle name="SAPBEXfilterDrill 8 3 3 2" xfId="3501" xr:uid="{309934D1-6865-44A0-B663-D4049E85A7BA}"/>
    <cellStyle name="SAPBEXfilterDrill 8 3 3 2 2" xfId="10057" xr:uid="{8B874F26-1859-43AB-8112-6FEA8FEC0019}"/>
    <cellStyle name="SAPBEXfilterDrill 8 3 3 2 3" xfId="15671" xr:uid="{D3B10DFD-3C81-4441-A3ED-A618B5859DF9}"/>
    <cellStyle name="SAPBEXfilterDrill 8 3 3 2 4" xfId="21148" xr:uid="{7476C593-233D-4C57-95C8-AF9A2C31B94B}"/>
    <cellStyle name="SAPBEXfilterDrill 8 3 3 3" xfId="5833" xr:uid="{B17D18DA-C7B4-412D-9D28-728C40785ECD}"/>
    <cellStyle name="SAPBEXfilterDrill 8 3 3 3 2" xfId="12316" xr:uid="{9D6F25FE-3BFC-4B8E-9E5E-8E2EDCFE5A36}"/>
    <cellStyle name="SAPBEXfilterDrill 8 3 3 3 3" xfId="17882" xr:uid="{6FB7651F-90BD-424F-BE76-F3A4737BA0B2}"/>
    <cellStyle name="SAPBEXfilterDrill 8 3 3 3 4" xfId="23323" xr:uid="{BCDC79DC-F40C-421B-930A-38EC3AEB612F}"/>
    <cellStyle name="SAPBEXfilterDrill 8 3 3 4" xfId="8088" xr:uid="{C19F2437-3BC6-4A37-8546-01E04E9C7BDC}"/>
    <cellStyle name="SAPBEXfilterDrill 8 3 3 5" xfId="13750" xr:uid="{EFEC9491-4FD6-4F94-83D1-B189C42FAF15}"/>
    <cellStyle name="SAPBEXfilterDrill 8 3 3 6" xfId="19270" xr:uid="{DA622821-161F-4F67-9272-6722007CC5BA}"/>
    <cellStyle name="SAPBEXfilterDrill 8 3 4" xfId="3499" xr:uid="{80144881-AC2F-4E7E-9139-E216CCD56667}"/>
    <cellStyle name="SAPBEXfilterDrill 8 3 4 2" xfId="10055" xr:uid="{EC44DB6D-86D2-4C79-8066-167A0700388B}"/>
    <cellStyle name="SAPBEXfilterDrill 8 3 4 3" xfId="15669" xr:uid="{26706F85-3DFC-4446-9F5E-5EB2194EC94F}"/>
    <cellStyle name="SAPBEXfilterDrill 8 3 4 4" xfId="21146" xr:uid="{7FE793A8-7966-46AF-A046-B03B2421A5B7}"/>
    <cellStyle name="SAPBEXfilterDrill 8 3 5" xfId="5831" xr:uid="{2E1B0977-7A45-4CDA-BDE4-D202824D6065}"/>
    <cellStyle name="SAPBEXfilterDrill 8 3 5 2" xfId="12314" xr:uid="{83801CAD-0266-4B7C-A2CD-D47EC322F7D4}"/>
    <cellStyle name="SAPBEXfilterDrill 8 3 5 3" xfId="17880" xr:uid="{4B31AA91-5D0A-4EE2-8D4D-91B75D1425BB}"/>
    <cellStyle name="SAPBEXfilterDrill 8 3 5 4" xfId="23321" xr:uid="{560D8048-DFA4-4CB8-9857-0B5A2FDBD9AB}"/>
    <cellStyle name="SAPBEXfilterDrill 8 3 6" xfId="8086" xr:uid="{0A88A2B3-1716-44AA-A86F-23C9C95D6219}"/>
    <cellStyle name="SAPBEXfilterDrill 8 3 7" xfId="13748" xr:uid="{09AED0E9-5595-4718-82CA-6FC408EF5259}"/>
    <cellStyle name="SAPBEXfilterDrill 8 3 8" xfId="19268" xr:uid="{169EAAA7-C3CE-4E9A-9FC5-738C9F8925E0}"/>
    <cellStyle name="SAPBEXfilterDrill 8 4" xfId="1469" xr:uid="{1AE26486-8CA8-4853-8F70-782FF1FBBC0D}"/>
    <cellStyle name="SAPBEXfilterDrill 8 4 2" xfId="1470" xr:uid="{A35D3FAC-448A-4C6E-A75D-0E1067D9C63D}"/>
    <cellStyle name="SAPBEXfilterDrill 8 4 2 2" xfId="3503" xr:uid="{8DC42F79-13ED-485E-A184-A9FD68F45CE4}"/>
    <cellStyle name="SAPBEXfilterDrill 8 4 2 2 2" xfId="10059" xr:uid="{EA0A6E23-87B5-433C-A965-0E62DA3666D1}"/>
    <cellStyle name="SAPBEXfilterDrill 8 4 2 2 3" xfId="15673" xr:uid="{540092CF-2A3C-40E6-A04C-41AE3BA4273B}"/>
    <cellStyle name="SAPBEXfilterDrill 8 4 2 2 4" xfId="21150" xr:uid="{71B4F2F2-A4FC-42E6-BE3B-4EBF7FBF88AA}"/>
    <cellStyle name="SAPBEXfilterDrill 8 4 2 3" xfId="5835" xr:uid="{0224611D-12C4-4E10-8786-0CCDD00AE484}"/>
    <cellStyle name="SAPBEXfilterDrill 8 4 2 3 2" xfId="12318" xr:uid="{20460EE2-15F4-4E0C-8B66-BD21BEC8436A}"/>
    <cellStyle name="SAPBEXfilterDrill 8 4 2 3 3" xfId="17884" xr:uid="{1CF16751-38E1-43AD-BC5F-369DB2BDF8B0}"/>
    <cellStyle name="SAPBEXfilterDrill 8 4 2 3 4" xfId="23325" xr:uid="{E8D25D88-68FA-43E8-8B47-D6A0EFFD3BED}"/>
    <cellStyle name="SAPBEXfilterDrill 8 4 2 4" xfId="8090" xr:uid="{C8BB8E91-E243-4027-B8C5-912DFACA0D80}"/>
    <cellStyle name="SAPBEXfilterDrill 8 4 2 5" xfId="13752" xr:uid="{B43E2480-12BD-420F-8A40-9E651563DBDB}"/>
    <cellStyle name="SAPBEXfilterDrill 8 4 2 6" xfId="19272" xr:uid="{6760D0CA-D355-4608-9127-396E0D1222B8}"/>
    <cellStyle name="SAPBEXfilterDrill 8 4 3" xfId="1471" xr:uid="{3B5595B2-9529-49BE-9069-2FD4985E3C92}"/>
    <cellStyle name="SAPBEXfilterDrill 8 4 3 2" xfId="3504" xr:uid="{57DE390C-D33D-40C8-87B6-79442E1E67A0}"/>
    <cellStyle name="SAPBEXfilterDrill 8 4 3 2 2" xfId="10060" xr:uid="{9A7385AF-4D7A-4403-B98F-9A1AD4783596}"/>
    <cellStyle name="SAPBEXfilterDrill 8 4 3 2 3" xfId="15674" xr:uid="{3ECBF6ED-5096-423A-BFF3-2DD7461B012B}"/>
    <cellStyle name="SAPBEXfilterDrill 8 4 3 2 4" xfId="21151" xr:uid="{A9543B29-20F7-46BC-90E0-6E9B7F777819}"/>
    <cellStyle name="SAPBEXfilterDrill 8 4 3 3" xfId="5836" xr:uid="{F002A750-339D-4703-AEE4-6BB9D6DE3CBD}"/>
    <cellStyle name="SAPBEXfilterDrill 8 4 3 3 2" xfId="12319" xr:uid="{B9E0A4D1-0B22-478C-9E38-BCCC7DEA66DC}"/>
    <cellStyle name="SAPBEXfilterDrill 8 4 3 3 3" xfId="17885" xr:uid="{4858A986-BC38-4011-BB0F-BA89141FB8E9}"/>
    <cellStyle name="SAPBEXfilterDrill 8 4 3 3 4" xfId="23326" xr:uid="{0145B78B-51CF-474B-A01C-5619556800F0}"/>
    <cellStyle name="SAPBEXfilterDrill 8 4 3 4" xfId="8091" xr:uid="{EC5BC1CE-D620-45F6-AD3E-790D1D74E85D}"/>
    <cellStyle name="SAPBEXfilterDrill 8 4 3 5" xfId="13753" xr:uid="{0684C700-0653-4C6B-93E0-D8F022536F0B}"/>
    <cellStyle name="SAPBEXfilterDrill 8 4 3 6" xfId="19273" xr:uid="{EEA315DE-C142-446F-8266-CE68ECD04CFC}"/>
    <cellStyle name="SAPBEXfilterDrill 8 4 4" xfId="3502" xr:uid="{B044702C-AA84-4F5E-9FC5-2766D64AB565}"/>
    <cellStyle name="SAPBEXfilterDrill 8 4 4 2" xfId="10058" xr:uid="{C57F88A2-F9CD-45ED-8C32-39798787C5F7}"/>
    <cellStyle name="SAPBEXfilterDrill 8 4 4 3" xfId="15672" xr:uid="{361F31C0-709E-46C8-983D-0167D39123E1}"/>
    <cellStyle name="SAPBEXfilterDrill 8 4 4 4" xfId="21149" xr:uid="{774E21B5-B96D-43F3-9BA8-9D4A01E59C1A}"/>
    <cellStyle name="SAPBEXfilterDrill 8 4 5" xfId="5834" xr:uid="{EB19BF97-09E9-40EA-B1EE-01BB89EDB7B8}"/>
    <cellStyle name="SAPBEXfilterDrill 8 4 5 2" xfId="12317" xr:uid="{02527033-0E69-4569-8D71-A465D53A396E}"/>
    <cellStyle name="SAPBEXfilterDrill 8 4 5 3" xfId="17883" xr:uid="{C220BB6F-1C80-4A0A-AA4E-C1A8FFDCAB3C}"/>
    <cellStyle name="SAPBEXfilterDrill 8 4 5 4" xfId="23324" xr:uid="{3A2F6A19-BD3E-4286-9111-FF7B0D974751}"/>
    <cellStyle name="SAPBEXfilterDrill 8 4 6" xfId="8089" xr:uid="{FB6BB75C-DE72-4208-B905-5DB05A12F310}"/>
    <cellStyle name="SAPBEXfilterDrill 8 4 7" xfId="13751" xr:uid="{B47DC4D3-F5D4-4B17-B122-EF3034B1CDE9}"/>
    <cellStyle name="SAPBEXfilterDrill 8 4 8" xfId="19271" xr:uid="{16AA4BA3-0019-49C6-B1B4-663D2365A2C4}"/>
    <cellStyle name="SAPBEXfilterDrill 8 5" xfId="1472" xr:uid="{B1440D23-594B-496C-8D90-DD233CD41554}"/>
    <cellStyle name="SAPBEXfilterDrill 8 5 2" xfId="3505" xr:uid="{09953B1F-7645-40EA-9548-0F8D0C875642}"/>
    <cellStyle name="SAPBEXfilterDrill 8 5 2 2" xfId="10061" xr:uid="{E2C742C1-5F77-4599-9E6E-B9B197FE8B2F}"/>
    <cellStyle name="SAPBEXfilterDrill 8 5 2 3" xfId="15675" xr:uid="{90C179C7-24BA-4773-BE50-0FAC919270F4}"/>
    <cellStyle name="SAPBEXfilterDrill 8 5 2 4" xfId="21152" xr:uid="{22F1FB8A-7C9E-4853-8151-A16F63623BF9}"/>
    <cellStyle name="SAPBEXfilterDrill 8 5 3" xfId="5837" xr:uid="{5C3C5327-2CF6-43C4-9248-F3B1718584D4}"/>
    <cellStyle name="SAPBEXfilterDrill 8 5 3 2" xfId="12320" xr:uid="{CED599E2-EF63-448D-B462-C3D37785FD18}"/>
    <cellStyle name="SAPBEXfilterDrill 8 5 3 3" xfId="17886" xr:uid="{528B58FA-F086-4044-9FA4-F044651FC874}"/>
    <cellStyle name="SAPBEXfilterDrill 8 5 3 4" xfId="23327" xr:uid="{2CB31973-2D9D-4542-B754-BFCD0CA4BEFB}"/>
    <cellStyle name="SAPBEXfilterDrill 8 5 4" xfId="8092" xr:uid="{F23A17E5-08B8-452D-9BFD-ECDECC2F530C}"/>
    <cellStyle name="SAPBEXfilterDrill 8 5 5" xfId="13754" xr:uid="{7C6A5757-20B0-4104-AFC6-39FFF1841AE3}"/>
    <cellStyle name="SAPBEXfilterDrill 8 5 6" xfId="19274" xr:uid="{A0B94DD6-1877-4415-8481-FE3E454F4260}"/>
    <cellStyle name="SAPBEXfilterDrill 8 6" xfId="1473" xr:uid="{06CAB14B-6897-42D1-A3A4-B4F331D6F4BF}"/>
    <cellStyle name="SAPBEXfilterDrill 8 6 2" xfId="3506" xr:uid="{B13DE3CB-5EAB-481F-8F92-9408B6C6F9FC}"/>
    <cellStyle name="SAPBEXfilterDrill 8 6 2 2" xfId="10062" xr:uid="{77AC91FA-4D9C-4C66-9D96-D4F289EC2CEF}"/>
    <cellStyle name="SAPBEXfilterDrill 8 6 2 3" xfId="15676" xr:uid="{347B344B-D2A4-4C21-91EA-643576C2A23A}"/>
    <cellStyle name="SAPBEXfilterDrill 8 6 2 4" xfId="21153" xr:uid="{E69FCEB2-209C-48BD-8F4D-B47993AD03C7}"/>
    <cellStyle name="SAPBEXfilterDrill 8 6 3" xfId="5838" xr:uid="{C87E8CFF-60E2-4E92-A458-32588E62F526}"/>
    <cellStyle name="SAPBEXfilterDrill 8 6 3 2" xfId="12321" xr:uid="{08F5D2FA-7A0B-4F4B-826D-BC7FD274D459}"/>
    <cellStyle name="SAPBEXfilterDrill 8 6 3 3" xfId="17887" xr:uid="{7183353C-0F61-4231-A9D6-D6E8F8E7B37D}"/>
    <cellStyle name="SAPBEXfilterDrill 8 6 3 4" xfId="23328" xr:uid="{557F739E-608D-4141-AC97-55EA0034E8EC}"/>
    <cellStyle name="SAPBEXfilterDrill 8 6 4" xfId="8093" xr:uid="{0493A2BD-3B8B-426F-AEA0-3E5661EB643E}"/>
    <cellStyle name="SAPBEXfilterDrill 8 6 5" xfId="13755" xr:uid="{C2D32150-A617-4CB3-8D6D-E13B7C6D6B38}"/>
    <cellStyle name="SAPBEXfilterDrill 8 6 6" xfId="19275" xr:uid="{87D8D9FC-C677-4CFE-8F41-62DA48D5DAA4}"/>
    <cellStyle name="SAPBEXfilterDrill 8 7" xfId="3495" xr:uid="{2837D869-9305-4E26-802B-250AE456CF89}"/>
    <cellStyle name="SAPBEXfilterDrill 8 7 2" xfId="10051" xr:uid="{DB6C2B49-EBED-4800-BD46-DA2F44594917}"/>
    <cellStyle name="SAPBEXfilterDrill 8 7 3" xfId="15665" xr:uid="{DE0290E2-83CD-4101-94AF-5879566722EE}"/>
    <cellStyle name="SAPBEXfilterDrill 8 7 4" xfId="21142" xr:uid="{7CE9983E-ADFD-495A-96D8-D780EEE19645}"/>
    <cellStyle name="SAPBEXfilterDrill 8 8" xfId="5827" xr:uid="{3CA201FE-825A-4B61-B222-34A20545F40F}"/>
    <cellStyle name="SAPBEXfilterDrill 8 8 2" xfId="12310" xr:uid="{C1223672-1B4F-4656-96BA-1B9657DAB88D}"/>
    <cellStyle name="SAPBEXfilterDrill 8 8 3" xfId="17876" xr:uid="{A078A1AC-A0D3-4319-A491-31B91F570D9E}"/>
    <cellStyle name="SAPBEXfilterDrill 8 8 4" xfId="23317" xr:uid="{5B4C72EA-3FF3-4E0A-8C0C-74605D089EC4}"/>
    <cellStyle name="SAPBEXfilterDrill 8 9" xfId="8082" xr:uid="{CABDFB70-F213-48AC-B72F-30257740DD90}"/>
    <cellStyle name="SAPBEXfilterDrill 9" xfId="1474" xr:uid="{718564E0-CA89-407A-AD4B-70A8CB644055}"/>
    <cellStyle name="SAPBEXfilterDrill 9 10" xfId="13756" xr:uid="{DED1DCBE-63A3-4CC8-BC3B-6A1CA3FA34B1}"/>
    <cellStyle name="SAPBEXfilterDrill 9 11" xfId="19276" xr:uid="{937320DE-9363-4601-BBC8-B0ECB9374977}"/>
    <cellStyle name="SAPBEXfilterDrill 9 2" xfId="1475" xr:uid="{A93A4601-AC70-4B87-8D41-A65717D19B26}"/>
    <cellStyle name="SAPBEXfilterDrill 9 2 2" xfId="1476" xr:uid="{51F76796-B1DE-4D7D-9804-5A8324ACF7EA}"/>
    <cellStyle name="SAPBEXfilterDrill 9 2 2 2" xfId="3509" xr:uid="{0C03A6A7-B78C-4C5F-808D-96C7398D429C}"/>
    <cellStyle name="SAPBEXfilterDrill 9 2 2 2 2" xfId="10065" xr:uid="{733AC812-1D4F-4854-A560-03B2CCB45C94}"/>
    <cellStyle name="SAPBEXfilterDrill 9 2 2 2 3" xfId="15679" xr:uid="{1B52D44D-1D73-4D38-A898-B2D115EAFBA6}"/>
    <cellStyle name="SAPBEXfilterDrill 9 2 2 2 4" xfId="21156" xr:uid="{923B35BF-4617-4525-BCC4-1D9BEB85C625}"/>
    <cellStyle name="SAPBEXfilterDrill 9 2 2 3" xfId="5841" xr:uid="{21E79FEE-0DB1-483B-83EB-526EAF183542}"/>
    <cellStyle name="SAPBEXfilterDrill 9 2 2 3 2" xfId="12324" xr:uid="{15D139EE-3099-4ADC-B8FE-81C83AE7E6B6}"/>
    <cellStyle name="SAPBEXfilterDrill 9 2 2 3 3" xfId="17890" xr:uid="{FCAE637D-4DB1-4CDC-9BF4-6FA5D99A55F6}"/>
    <cellStyle name="SAPBEXfilterDrill 9 2 2 3 4" xfId="23331" xr:uid="{58CA4A68-F902-4185-9800-D07EC9AFF8D2}"/>
    <cellStyle name="SAPBEXfilterDrill 9 2 2 4" xfId="8096" xr:uid="{E474A578-BE24-4707-B48D-1438B9786C47}"/>
    <cellStyle name="SAPBEXfilterDrill 9 2 2 5" xfId="13758" xr:uid="{7D7BAA24-CCEB-41C6-A2C8-428FC1037384}"/>
    <cellStyle name="SAPBEXfilterDrill 9 2 2 6" xfId="19278" xr:uid="{E7E057B8-0618-4606-8E59-F73F161CA76E}"/>
    <cellStyle name="SAPBEXfilterDrill 9 2 3" xfId="1477" xr:uid="{405BA2A0-5BD5-4607-87EE-554E293ED53B}"/>
    <cellStyle name="SAPBEXfilterDrill 9 2 3 2" xfId="3510" xr:uid="{B6714315-B1BB-494D-8800-F247E1D6D3DA}"/>
    <cellStyle name="SAPBEXfilterDrill 9 2 3 2 2" xfId="10066" xr:uid="{51D9C8F0-AF2D-48F2-86D1-0211A248412D}"/>
    <cellStyle name="SAPBEXfilterDrill 9 2 3 2 3" xfId="15680" xr:uid="{A9D3EED8-2B30-4975-AB5A-BFF75B86DF79}"/>
    <cellStyle name="SAPBEXfilterDrill 9 2 3 2 4" xfId="21157" xr:uid="{FB034A6A-2F54-4088-B38F-DED71B6F48AB}"/>
    <cellStyle name="SAPBEXfilterDrill 9 2 3 3" xfId="5842" xr:uid="{6074150B-0BE6-4B6B-BC20-025D8BCE28C3}"/>
    <cellStyle name="SAPBEXfilterDrill 9 2 3 3 2" xfId="12325" xr:uid="{D7233A22-E7AC-4617-9667-8DEBEE83AB1A}"/>
    <cellStyle name="SAPBEXfilterDrill 9 2 3 3 3" xfId="17891" xr:uid="{6C52040B-DFED-4256-B2E8-847416E81619}"/>
    <cellStyle name="SAPBEXfilterDrill 9 2 3 3 4" xfId="23332" xr:uid="{22F41A7A-73A6-426A-9290-64AC8FDFCF62}"/>
    <cellStyle name="SAPBEXfilterDrill 9 2 3 4" xfId="8097" xr:uid="{3D941791-F349-408F-BEE5-2EB8E272F6E3}"/>
    <cellStyle name="SAPBEXfilterDrill 9 2 3 5" xfId="13759" xr:uid="{DF5866D5-B42E-4063-A1F3-201587B55776}"/>
    <cellStyle name="SAPBEXfilterDrill 9 2 3 6" xfId="19279" xr:uid="{557D9BF6-4A23-4F50-957D-3152C5537467}"/>
    <cellStyle name="SAPBEXfilterDrill 9 2 4" xfId="3508" xr:uid="{08B90E42-C84D-4423-B8AA-53456AE0960C}"/>
    <cellStyle name="SAPBEXfilterDrill 9 2 4 2" xfId="10064" xr:uid="{AEBAFCD2-A272-4459-B6FE-D0D0A7663CE2}"/>
    <cellStyle name="SAPBEXfilterDrill 9 2 4 3" xfId="15678" xr:uid="{BAE17059-F885-4DE5-B8C3-F54E9E543F95}"/>
    <cellStyle name="SAPBEXfilterDrill 9 2 4 4" xfId="21155" xr:uid="{D95A09E7-73FC-4431-94BC-BB7CBC38E01D}"/>
    <cellStyle name="SAPBEXfilterDrill 9 2 5" xfId="5840" xr:uid="{9C41338E-AF6B-4B81-BFBB-658ACE9F3C0E}"/>
    <cellStyle name="SAPBEXfilterDrill 9 2 5 2" xfId="12323" xr:uid="{B5681D46-D56C-4204-B227-526AE9475514}"/>
    <cellStyle name="SAPBEXfilterDrill 9 2 5 3" xfId="17889" xr:uid="{6DE14196-D56A-43D9-A96E-26B4CED4996D}"/>
    <cellStyle name="SAPBEXfilterDrill 9 2 5 4" xfId="23330" xr:uid="{3B9A78D8-D4C0-4C6E-8248-71B3D66D0611}"/>
    <cellStyle name="SAPBEXfilterDrill 9 2 6" xfId="8095" xr:uid="{50FB023A-AB82-4D30-A401-BD98A1DC2648}"/>
    <cellStyle name="SAPBEXfilterDrill 9 2 7" xfId="13757" xr:uid="{B6CD248E-F5C1-4808-B4B5-815E52AD9D84}"/>
    <cellStyle name="SAPBEXfilterDrill 9 2 8" xfId="19277" xr:uid="{D6CF7C70-7930-46CF-9D1C-A2FD30B2A1D6}"/>
    <cellStyle name="SAPBEXfilterDrill 9 3" xfId="1478" xr:uid="{B8AC5A2A-5AAA-4A86-AAA8-32B69A0AFF77}"/>
    <cellStyle name="SAPBEXfilterDrill 9 3 2" xfId="1479" xr:uid="{D6878178-5A9F-4D1C-9382-7F6A8FCC8112}"/>
    <cellStyle name="SAPBEXfilterDrill 9 3 2 2" xfId="3512" xr:uid="{CE31145E-B9AE-47C5-AD41-F3D9418F0CE1}"/>
    <cellStyle name="SAPBEXfilterDrill 9 3 2 2 2" xfId="10068" xr:uid="{93DCE365-ED7C-4F1C-971F-C97535372793}"/>
    <cellStyle name="SAPBEXfilterDrill 9 3 2 2 3" xfId="15682" xr:uid="{6C6DF2CD-BA55-453D-ACB7-4A73D9B961B1}"/>
    <cellStyle name="SAPBEXfilterDrill 9 3 2 2 4" xfId="21159" xr:uid="{3BD07ACF-D458-4F24-9228-3A9B3F32E381}"/>
    <cellStyle name="SAPBEXfilterDrill 9 3 2 3" xfId="5844" xr:uid="{42F10144-C3A2-41AA-806D-E8C2A991CE20}"/>
    <cellStyle name="SAPBEXfilterDrill 9 3 2 3 2" xfId="12327" xr:uid="{DE2797EA-F3A9-4A9C-8EC6-4867CB89ACEE}"/>
    <cellStyle name="SAPBEXfilterDrill 9 3 2 3 3" xfId="17893" xr:uid="{43FA1C5C-8072-45A6-90AF-45D59795487C}"/>
    <cellStyle name="SAPBEXfilterDrill 9 3 2 3 4" xfId="23334" xr:uid="{D44BAB2B-B785-440D-82A6-24EEA508B565}"/>
    <cellStyle name="SAPBEXfilterDrill 9 3 2 4" xfId="8099" xr:uid="{63D482F4-AF5B-41DD-87CA-BC7A270E155A}"/>
    <cellStyle name="SAPBEXfilterDrill 9 3 2 5" xfId="13761" xr:uid="{8D9A399F-5C6F-42C6-8EF2-C42FA6EC9516}"/>
    <cellStyle name="SAPBEXfilterDrill 9 3 2 6" xfId="19281" xr:uid="{7DDC7F51-77AE-4DFE-B858-751697043D0C}"/>
    <cellStyle name="SAPBEXfilterDrill 9 3 3" xfId="1480" xr:uid="{96DF08FE-CFBF-4D29-A8E7-69A122DF3B7F}"/>
    <cellStyle name="SAPBEXfilterDrill 9 3 3 2" xfId="3513" xr:uid="{3031AE4E-9120-4216-983F-4695A845306D}"/>
    <cellStyle name="SAPBEXfilterDrill 9 3 3 2 2" xfId="10069" xr:uid="{4F8B9860-3F7C-4F99-8DE4-99DC02E78E60}"/>
    <cellStyle name="SAPBEXfilterDrill 9 3 3 2 3" xfId="15683" xr:uid="{98FFC812-6507-42D3-918A-FC5ED6AFB838}"/>
    <cellStyle name="SAPBEXfilterDrill 9 3 3 2 4" xfId="21160" xr:uid="{EC922BD8-028F-4FA0-8CB0-1B009838E274}"/>
    <cellStyle name="SAPBEXfilterDrill 9 3 3 3" xfId="5845" xr:uid="{425C2B89-1FC1-4007-BB2A-30BCF270422A}"/>
    <cellStyle name="SAPBEXfilterDrill 9 3 3 3 2" xfId="12328" xr:uid="{A90E4401-E418-4750-8263-87A16C1E0651}"/>
    <cellStyle name="SAPBEXfilterDrill 9 3 3 3 3" xfId="17894" xr:uid="{EAC423FE-A694-4350-B2A0-4C58DB7C7ED9}"/>
    <cellStyle name="SAPBEXfilterDrill 9 3 3 3 4" xfId="23335" xr:uid="{105B8E7D-0597-4FEA-B815-4C89215E9D84}"/>
    <cellStyle name="SAPBEXfilterDrill 9 3 3 4" xfId="8100" xr:uid="{85031716-D658-4EC3-90AD-DF6ED7387DE1}"/>
    <cellStyle name="SAPBEXfilterDrill 9 3 3 5" xfId="13762" xr:uid="{0FF42E59-B514-482A-B1FF-D225DF37DDAF}"/>
    <cellStyle name="SAPBEXfilterDrill 9 3 3 6" xfId="19282" xr:uid="{F29B4923-C1C2-433D-AE6B-647DCCCEBB2F}"/>
    <cellStyle name="SAPBEXfilterDrill 9 3 4" xfId="3511" xr:uid="{8F24F8B6-19B9-4857-BC9E-3859555C9831}"/>
    <cellStyle name="SAPBEXfilterDrill 9 3 4 2" xfId="10067" xr:uid="{5AF64ADD-F56F-42E6-A74B-6582302B9138}"/>
    <cellStyle name="SAPBEXfilterDrill 9 3 4 3" xfId="15681" xr:uid="{3793BDC5-A16E-4187-BE0B-1D27A010B7D9}"/>
    <cellStyle name="SAPBEXfilterDrill 9 3 4 4" xfId="21158" xr:uid="{793C96A8-0EDE-4C87-AD43-3F54CB52C511}"/>
    <cellStyle name="SAPBEXfilterDrill 9 3 5" xfId="5843" xr:uid="{D3EB4393-C9CB-4DF3-A820-59EF4912133D}"/>
    <cellStyle name="SAPBEXfilterDrill 9 3 5 2" xfId="12326" xr:uid="{5AA968D4-0B66-404E-A2B1-D5AFD805D03F}"/>
    <cellStyle name="SAPBEXfilterDrill 9 3 5 3" xfId="17892" xr:uid="{66711ED5-1ED5-4B58-BBF3-D96B20B8E7D4}"/>
    <cellStyle name="SAPBEXfilterDrill 9 3 5 4" xfId="23333" xr:uid="{AD410744-D3E5-4D4F-998C-F01C31C062B6}"/>
    <cellStyle name="SAPBEXfilterDrill 9 3 6" xfId="8098" xr:uid="{30846D35-9F22-4FBC-9430-416985073863}"/>
    <cellStyle name="SAPBEXfilterDrill 9 3 7" xfId="13760" xr:uid="{E80367B6-9F90-4EFD-A87D-DC7F5A62E233}"/>
    <cellStyle name="SAPBEXfilterDrill 9 3 8" xfId="19280" xr:uid="{EF65EB75-E60D-4A6A-BFA9-E4838D04D741}"/>
    <cellStyle name="SAPBEXfilterDrill 9 4" xfId="1481" xr:uid="{805363E9-A8AF-4DE4-917A-49ED1355DFF3}"/>
    <cellStyle name="SAPBEXfilterDrill 9 4 2" xfId="1482" xr:uid="{047C4CCF-C38D-4656-8C3C-44C0CE9BE16D}"/>
    <cellStyle name="SAPBEXfilterDrill 9 4 2 2" xfId="3515" xr:uid="{B88F2436-6E42-458D-B865-38B91915412E}"/>
    <cellStyle name="SAPBEXfilterDrill 9 4 2 2 2" xfId="10071" xr:uid="{6704DCBF-27F8-4A0F-8A5B-53F73FAE1D8B}"/>
    <cellStyle name="SAPBEXfilterDrill 9 4 2 2 3" xfId="15685" xr:uid="{CF164C87-2BD4-4378-B33D-532F8FEF2557}"/>
    <cellStyle name="SAPBEXfilterDrill 9 4 2 2 4" xfId="21162" xr:uid="{899D7750-DEEA-42F7-A3A5-E0FAB35BD278}"/>
    <cellStyle name="SAPBEXfilterDrill 9 4 2 3" xfId="5847" xr:uid="{53092F54-B9E1-42FF-A99B-923B7B0F9303}"/>
    <cellStyle name="SAPBEXfilterDrill 9 4 2 3 2" xfId="12330" xr:uid="{8857C704-4894-4651-AA7D-6368D7FFA6F2}"/>
    <cellStyle name="SAPBEXfilterDrill 9 4 2 3 3" xfId="17896" xr:uid="{6D48D040-EA7B-4536-B2E3-2B30086F56E6}"/>
    <cellStyle name="SAPBEXfilterDrill 9 4 2 3 4" xfId="23337" xr:uid="{FAD15F0E-C54A-462C-9F10-4F79A135D7D3}"/>
    <cellStyle name="SAPBEXfilterDrill 9 4 2 4" xfId="8102" xr:uid="{AB6A0FC7-4D00-4C08-A3C1-8288B0C9D3CA}"/>
    <cellStyle name="SAPBEXfilterDrill 9 4 2 5" xfId="13764" xr:uid="{7DCA84FA-2E62-4720-9ADB-96FAC9C9BBE3}"/>
    <cellStyle name="SAPBEXfilterDrill 9 4 2 6" xfId="19284" xr:uid="{90B84B83-D2D5-4B8C-9BB5-2953E8189FE4}"/>
    <cellStyle name="SAPBEXfilterDrill 9 4 3" xfId="1483" xr:uid="{C5338BEF-08E9-4B19-BF77-270ABE3D0E0F}"/>
    <cellStyle name="SAPBEXfilterDrill 9 4 3 2" xfId="3516" xr:uid="{E51D0C9B-DD5C-4BD4-A093-BB7589221DC2}"/>
    <cellStyle name="SAPBEXfilterDrill 9 4 3 2 2" xfId="10072" xr:uid="{92F6EBA7-7529-49AC-B9F5-66E4CD1CF4A7}"/>
    <cellStyle name="SAPBEXfilterDrill 9 4 3 2 3" xfId="15686" xr:uid="{FAA94A41-462B-45DD-B689-14B65AA7D16F}"/>
    <cellStyle name="SAPBEXfilterDrill 9 4 3 2 4" xfId="21163" xr:uid="{8520668A-800D-49E9-8470-80860331AE4E}"/>
    <cellStyle name="SAPBEXfilterDrill 9 4 3 3" xfId="5848" xr:uid="{9AF5E9FC-E766-4196-91BB-F8F1FF08B31F}"/>
    <cellStyle name="SAPBEXfilterDrill 9 4 3 3 2" xfId="12331" xr:uid="{D8A6B1AC-8548-42E5-B2B9-B236B8FD2EE6}"/>
    <cellStyle name="SAPBEXfilterDrill 9 4 3 3 3" xfId="17897" xr:uid="{65EF2DC8-048A-4844-9DC6-83A784FE228A}"/>
    <cellStyle name="SAPBEXfilterDrill 9 4 3 3 4" xfId="23338" xr:uid="{F7C07D89-98D7-4DE1-BC11-42E4056F6B86}"/>
    <cellStyle name="SAPBEXfilterDrill 9 4 3 4" xfId="8103" xr:uid="{A9B727BD-F296-421B-A5E6-C7AAA4EC9D13}"/>
    <cellStyle name="SAPBEXfilterDrill 9 4 3 5" xfId="13765" xr:uid="{3A8FC166-F8BC-4CF1-9F62-3AFD9F7AB636}"/>
    <cellStyle name="SAPBEXfilterDrill 9 4 3 6" xfId="19285" xr:uid="{E5AB3F88-10CA-45A6-BFC2-5E52E709136C}"/>
    <cellStyle name="SAPBEXfilterDrill 9 4 4" xfId="3514" xr:uid="{ED474BEA-39E8-43C5-BC39-84E4DE973A31}"/>
    <cellStyle name="SAPBEXfilterDrill 9 4 4 2" xfId="10070" xr:uid="{93C6B0D8-B453-4C6B-B40D-9A103F9485D6}"/>
    <cellStyle name="SAPBEXfilterDrill 9 4 4 3" xfId="15684" xr:uid="{FFC96A8D-DECF-438C-9626-54DDBEF19101}"/>
    <cellStyle name="SAPBEXfilterDrill 9 4 4 4" xfId="21161" xr:uid="{9395AF32-4DC9-47CC-ADF2-C3ED401F8C87}"/>
    <cellStyle name="SAPBEXfilterDrill 9 4 5" xfId="5846" xr:uid="{06C066E7-4A80-42D8-A548-63CFE9DCE0A4}"/>
    <cellStyle name="SAPBEXfilterDrill 9 4 5 2" xfId="12329" xr:uid="{58937C35-375B-4B24-A854-1DB16B241CB0}"/>
    <cellStyle name="SAPBEXfilterDrill 9 4 5 3" xfId="17895" xr:uid="{0C556DA0-DD28-4B37-9BB5-742D530B8AC2}"/>
    <cellStyle name="SAPBEXfilterDrill 9 4 5 4" xfId="23336" xr:uid="{B003FDAC-102C-48E8-A2FF-20210BE92BAE}"/>
    <cellStyle name="SAPBEXfilterDrill 9 4 6" xfId="8101" xr:uid="{0EA70A2A-A333-49AF-BFD1-ED18ADF0BD21}"/>
    <cellStyle name="SAPBEXfilterDrill 9 4 7" xfId="13763" xr:uid="{A158FA18-0B61-413E-9297-6927653BDD1C}"/>
    <cellStyle name="SAPBEXfilterDrill 9 4 8" xfId="19283" xr:uid="{40C0002B-AEF9-4618-9AE9-0324DEA403F8}"/>
    <cellStyle name="SAPBEXfilterDrill 9 5" xfId="1484" xr:uid="{89776648-BFC7-42F9-84BF-25CA59D491E6}"/>
    <cellStyle name="SAPBEXfilterDrill 9 5 2" xfId="3517" xr:uid="{80E299E5-E07A-4826-B9B9-A21013EC9833}"/>
    <cellStyle name="SAPBEXfilterDrill 9 5 2 2" xfId="10073" xr:uid="{77B94EB9-4960-4753-B2BA-ECCD75BDAEF1}"/>
    <cellStyle name="SAPBEXfilterDrill 9 5 2 3" xfId="15687" xr:uid="{32AE70FF-9BDE-4E02-8701-EAD7BAD36677}"/>
    <cellStyle name="SAPBEXfilterDrill 9 5 2 4" xfId="21164" xr:uid="{06755F05-EC2F-4CF7-84FE-EB4F93457395}"/>
    <cellStyle name="SAPBEXfilterDrill 9 5 3" xfId="5849" xr:uid="{B55F6778-A00D-432A-B9A2-0F2C94315680}"/>
    <cellStyle name="SAPBEXfilterDrill 9 5 3 2" xfId="12332" xr:uid="{E06A9429-2BED-42EE-8BF1-FE1057C528EA}"/>
    <cellStyle name="SAPBEXfilterDrill 9 5 3 3" xfId="17898" xr:uid="{2775343B-0FA7-47E8-9D8B-8988A16A8FC9}"/>
    <cellStyle name="SAPBEXfilterDrill 9 5 3 4" xfId="23339" xr:uid="{5E095E97-53FF-4433-9007-3A1AC8D73803}"/>
    <cellStyle name="SAPBEXfilterDrill 9 5 4" xfId="8104" xr:uid="{4A6A72E3-B3A7-4485-AFC4-207DECCA557E}"/>
    <cellStyle name="SAPBEXfilterDrill 9 5 5" xfId="13766" xr:uid="{E2B96BFF-BB6D-40DA-A3F0-B9B98EB889E0}"/>
    <cellStyle name="SAPBEXfilterDrill 9 5 6" xfId="19286" xr:uid="{4EF9B350-7E85-4AF2-B624-F34A6ABB2F8A}"/>
    <cellStyle name="SAPBEXfilterDrill 9 6" xfId="1485" xr:uid="{BA2A37DB-EAE7-4512-888C-20F9961F7CE7}"/>
    <cellStyle name="SAPBEXfilterDrill 9 6 2" xfId="3518" xr:uid="{615FBA0A-7BB2-4910-9521-EF86A8C2EEAD}"/>
    <cellStyle name="SAPBEXfilterDrill 9 6 2 2" xfId="10074" xr:uid="{4BA25A98-3DCA-46BB-BA1B-2DEBE12FC991}"/>
    <cellStyle name="SAPBEXfilterDrill 9 6 2 3" xfId="15688" xr:uid="{A7E007EE-F1A1-453A-ADBE-2487FD4C9FCD}"/>
    <cellStyle name="SAPBEXfilterDrill 9 6 2 4" xfId="21165" xr:uid="{D9228A62-A52A-43D9-915D-15A40E04EE28}"/>
    <cellStyle name="SAPBEXfilterDrill 9 6 3" xfId="5850" xr:uid="{984C2292-A74C-45EB-AAE0-5FD8F9361457}"/>
    <cellStyle name="SAPBEXfilterDrill 9 6 3 2" xfId="12333" xr:uid="{728B9510-31C1-4FBA-9B29-6FC5BADEF882}"/>
    <cellStyle name="SAPBEXfilterDrill 9 6 3 3" xfId="17899" xr:uid="{833FADE3-60E5-495A-9636-020341E389D7}"/>
    <cellStyle name="SAPBEXfilterDrill 9 6 3 4" xfId="23340" xr:uid="{3D26B739-774B-484D-966F-FE3104183E74}"/>
    <cellStyle name="SAPBEXfilterDrill 9 6 4" xfId="8105" xr:uid="{D0F5BFB7-1DE3-4624-B129-E86796E43FF9}"/>
    <cellStyle name="SAPBEXfilterDrill 9 6 5" xfId="13767" xr:uid="{7F3B084C-3649-4992-B569-D2914B32D8A4}"/>
    <cellStyle name="SAPBEXfilterDrill 9 6 6" xfId="19287" xr:uid="{4A3C274D-75A6-477D-8458-EE5EDC9031E3}"/>
    <cellStyle name="SAPBEXfilterDrill 9 7" xfId="3507" xr:uid="{43C3B1D3-A280-4E8E-B422-4EFCC8BEEEFC}"/>
    <cellStyle name="SAPBEXfilterDrill 9 7 2" xfId="10063" xr:uid="{EF2CCB8F-0079-4E78-B1FF-E2085A4A7CD7}"/>
    <cellStyle name="SAPBEXfilterDrill 9 7 3" xfId="15677" xr:uid="{476DDA24-55A8-4ECA-882E-E89E64F5054D}"/>
    <cellStyle name="SAPBEXfilterDrill 9 7 4" xfId="21154" xr:uid="{6723899D-E97D-4E73-9651-BC70C8FC8BA4}"/>
    <cellStyle name="SAPBEXfilterDrill 9 8" xfId="5839" xr:uid="{A1E238E2-43FD-4E27-A329-8873C5EA5C6D}"/>
    <cellStyle name="SAPBEXfilterDrill 9 8 2" xfId="12322" xr:uid="{E8CB45D4-6E35-4A2B-A484-382670C5C1A3}"/>
    <cellStyle name="SAPBEXfilterDrill 9 8 3" xfId="17888" xr:uid="{79E6B2B1-61F8-4F1C-AEB2-232CCAB90892}"/>
    <cellStyle name="SAPBEXfilterDrill 9 8 4" xfId="23329" xr:uid="{F0AC831E-951B-4D3A-B311-EF4B49BBEFB7}"/>
    <cellStyle name="SAPBEXfilterDrill 9 9" xfId="8094" xr:uid="{B1EB8295-CC5A-4A6C-8090-19C79810B7A1}"/>
    <cellStyle name="SAPBEXfilterItem" xfId="577" xr:uid="{F80E5A5A-E9C4-4720-88A6-EFBF751826AC}"/>
    <cellStyle name="SAPBEXfilterItem 2" xfId="578" xr:uid="{6045C2AF-BF82-466A-9D6A-809BA7461555}"/>
    <cellStyle name="SAPBEXfilterText" xfId="579" xr:uid="{FE4FB578-57E5-45B7-9389-C54957598943}"/>
    <cellStyle name="SAPBEXfilterText 2" xfId="580" xr:uid="{952E40A2-AB83-4588-B7A5-B70D19A09843}"/>
    <cellStyle name="SAPBEXfilterText 3" xfId="581" xr:uid="{27D70E0D-5927-4432-BF81-FA841BCBEA09}"/>
    <cellStyle name="SAPBEXformats" xfId="582" xr:uid="{A527A280-2FDC-4547-BF3C-38D767D4BC70}"/>
    <cellStyle name="SAPBEXformats 2" xfId="583" xr:uid="{3FFFC2C7-DD95-4CCD-BD60-813C4DE3993E}"/>
    <cellStyle name="SAPBEXformats 2 2" xfId="584" xr:uid="{3592CD5E-2112-4AB5-BD26-071F0A6A4168}"/>
    <cellStyle name="SAPBEXformats 2 2 2" xfId="11846" xr:uid="{289D10BD-1E2C-49F1-8A73-D317A9DAACA3}"/>
    <cellStyle name="SAPBEXformats 2 2 3" xfId="7178" xr:uid="{FEE3E5D6-E91D-49D6-BD34-1415B0AB1999}"/>
    <cellStyle name="SAPBEXformats 2 3" xfId="1487" xr:uid="{66D236CF-EF89-4E40-95E1-587B20BA3ABD}"/>
    <cellStyle name="SAPBEXformats 2 3 2" xfId="8107" xr:uid="{77A563BA-D427-4E32-94D1-98C595E32F42}"/>
    <cellStyle name="SAPBEXformats 2 3 3" xfId="13769" xr:uid="{FE77B344-F963-4EEE-A781-EC5BAB8DDA03}"/>
    <cellStyle name="SAPBEXformats 2 3 4" xfId="19289" xr:uid="{500FF1D1-8031-4393-9C1C-5FA1DF65D5C3}"/>
    <cellStyle name="SAPBEXformats 2 4" xfId="4595" xr:uid="{7E7166C2-8A03-4E15-8E1E-B2CC9804032C}"/>
    <cellStyle name="SAPBEXformats 2 4 2" xfId="11146" xr:uid="{579D96E3-02D8-44DD-9483-FD9645217B52}"/>
    <cellStyle name="SAPBEXformats 2 4 3" xfId="16751" xr:uid="{04908B7D-A7D1-4790-8DFC-CC54CCC55CAE}"/>
    <cellStyle name="SAPBEXformats 2 4 4" xfId="22227" xr:uid="{E0E9D44E-F503-45A7-841A-FCCC949ADEF0}"/>
    <cellStyle name="SAPBEXformats 2 5" xfId="5851" xr:uid="{F6D2DACB-51CD-476A-9C0B-5C6779EDC8FE}"/>
    <cellStyle name="SAPBEXformats 2 5 2" xfId="12334" xr:uid="{B67C28CE-7CD4-42DC-BE23-E50F6CC11200}"/>
    <cellStyle name="SAPBEXformats 2 5 3" xfId="17900" xr:uid="{4BF35007-89A1-401A-B8F1-B2F683D0E084}"/>
    <cellStyle name="SAPBEXformats 2 5 4" xfId="23341" xr:uid="{461AFB53-F9C9-4258-BB45-2FE67A2FFEA3}"/>
    <cellStyle name="SAPBEXformats 3" xfId="585" xr:uid="{2A92EC81-A291-4970-B729-4AEBA052FF9E}"/>
    <cellStyle name="SAPBEXformats 3 2" xfId="1488" xr:uid="{C8D317D8-69E8-4ECA-8603-355EF1ECA5B3}"/>
    <cellStyle name="SAPBEXformats 3 2 2" xfId="8108" xr:uid="{C4083303-6599-40CD-861D-113FC18711EC}"/>
    <cellStyle name="SAPBEXformats 3 2 3" xfId="13770" xr:uid="{30DA627F-2FEB-44E2-9D95-69DE874A56F9}"/>
    <cellStyle name="SAPBEXformats 3 2 4" xfId="19290" xr:uid="{E9594CD8-ACF2-4591-98CD-D8A67D225F99}"/>
    <cellStyle name="SAPBEXformats 3 3" xfId="4596" xr:uid="{92DF6E06-43AE-4A90-B591-56FCD345AE78}"/>
    <cellStyle name="SAPBEXformats 3 3 2" xfId="11147" xr:uid="{92949D32-C89D-4871-98C7-FE3FDB0758F3}"/>
    <cellStyle name="SAPBEXformats 3 3 3" xfId="16752" xr:uid="{81CA7404-B919-4EC0-BEE0-459C898B0966}"/>
    <cellStyle name="SAPBEXformats 3 3 4" xfId="22228" xr:uid="{71A16AFF-4EF4-4B20-9B4D-4CDA92344DC8}"/>
    <cellStyle name="SAPBEXformats 3 4" xfId="5852" xr:uid="{C192A91A-378A-4EDA-B415-8123D5F74DD8}"/>
    <cellStyle name="SAPBEXformats 3 4 2" xfId="12335" xr:uid="{46568483-3252-44EA-AF93-8D12661371BC}"/>
    <cellStyle name="SAPBEXformats 3 4 3" xfId="17901" xr:uid="{6752194D-83F9-4D42-9C0A-21B5F38E1153}"/>
    <cellStyle name="SAPBEXformats 3 4 4" xfId="23342" xr:uid="{1E781AAB-54F8-43B5-BBBB-DEE6409D712A}"/>
    <cellStyle name="SAPBEXformats 4" xfId="1486" xr:uid="{7B1FB808-AD13-45BA-834C-3B66D5FC3E02}"/>
    <cellStyle name="SAPBEXformats 4 2" xfId="8106" xr:uid="{C3C0663F-9EDE-4931-A6B2-5F84B7705F23}"/>
    <cellStyle name="SAPBEXformats 4 3" xfId="13768" xr:uid="{85050C4E-B389-4572-9DFB-093C88A83A43}"/>
    <cellStyle name="SAPBEXformats 4 4" xfId="19288" xr:uid="{F9F70ACF-CF8D-4CCC-AAB2-69BFC5C4D916}"/>
    <cellStyle name="SAPBEXformats 5" xfId="4594" xr:uid="{DF70A1A2-08F9-46EE-952C-46D8F57AD0D2}"/>
    <cellStyle name="SAPBEXformats 5 2" xfId="11145" xr:uid="{32F867DF-27A8-4CC4-8E6D-0CA4D5C37232}"/>
    <cellStyle name="SAPBEXformats 5 3" xfId="16750" xr:uid="{B75BC864-077D-4F25-90C9-78DF0FBFC0E7}"/>
    <cellStyle name="SAPBEXformats 5 4" xfId="22226" xr:uid="{E1035E2B-04E3-4D7F-AF00-0EB7DB0F9A95}"/>
    <cellStyle name="SAPBEXformats 6" xfId="5302" xr:uid="{F0BEF1BC-43BB-42AE-8308-9D651CDD7B47}"/>
    <cellStyle name="SAPBEXformats 6 2" xfId="11851" xr:uid="{30A973D5-B804-413D-A8FB-7F995EFADBE0}"/>
    <cellStyle name="SAPBEXformats 6 3" xfId="17455" xr:uid="{5E84ECDD-BCF9-424E-B17F-E422627982EA}"/>
    <cellStyle name="SAPBEXformats 6 4" xfId="22930" xr:uid="{6D2343D4-5852-4836-A970-DCE074D4D745}"/>
    <cellStyle name="SAPBEXheaderItem" xfId="586" xr:uid="{CE8F2692-9C5C-4A1A-981D-9838E389B790}"/>
    <cellStyle name="SAPBEXheaderItem 10" xfId="1489" xr:uid="{7D21DD94-8DE3-4B6E-BC65-4760BEA1D334}"/>
    <cellStyle name="SAPBEXheaderItem 10 10" xfId="13771" xr:uid="{238F4967-92B1-466F-B59E-52F06562D0F2}"/>
    <cellStyle name="SAPBEXheaderItem 10 11" xfId="19291" xr:uid="{E74151B5-40FE-4D0E-A135-F5DA6108495F}"/>
    <cellStyle name="SAPBEXheaderItem 10 2" xfId="1490" xr:uid="{57E0D1D7-DF24-4B0E-903F-13266450069F}"/>
    <cellStyle name="SAPBEXheaderItem 10 2 2" xfId="1491" xr:uid="{FB3C8DDE-CF65-4358-8D53-C0DD2797B2B2}"/>
    <cellStyle name="SAPBEXheaderItem 10 2 2 2" xfId="3521" xr:uid="{5B7C1851-4729-4CD0-B4D3-9C843AFA4C56}"/>
    <cellStyle name="SAPBEXheaderItem 10 2 2 2 2" xfId="10077" xr:uid="{36B4498F-B102-42D4-9D9B-FCDA614B6F13}"/>
    <cellStyle name="SAPBEXheaderItem 10 2 2 2 3" xfId="15691" xr:uid="{FD7DDDFF-D238-4EF2-B8AA-2467FAE9D302}"/>
    <cellStyle name="SAPBEXheaderItem 10 2 2 2 4" xfId="21168" xr:uid="{1F807567-6D17-4F9E-A040-27CF2545B336}"/>
    <cellStyle name="SAPBEXheaderItem 10 2 2 3" xfId="5855" xr:uid="{F72DDBE2-4192-4428-B954-24C4456E67CE}"/>
    <cellStyle name="SAPBEXheaderItem 10 2 2 3 2" xfId="12338" xr:uid="{CA28F036-29A2-45BF-8CD4-30E731068D80}"/>
    <cellStyle name="SAPBEXheaderItem 10 2 2 3 3" xfId="17904" xr:uid="{22F6BE35-7B21-49E9-8F57-FC0EB715D285}"/>
    <cellStyle name="SAPBEXheaderItem 10 2 2 3 4" xfId="23345" xr:uid="{82D3E5BD-87D5-43F4-9AE9-8163D4DF70BF}"/>
    <cellStyle name="SAPBEXheaderItem 10 2 2 4" xfId="8111" xr:uid="{FF0D59DE-D807-4472-8886-B07DA9373E25}"/>
    <cellStyle name="SAPBEXheaderItem 10 2 2 5" xfId="13773" xr:uid="{2C574434-9D60-4CF3-9226-4112F6B7CAF8}"/>
    <cellStyle name="SAPBEXheaderItem 10 2 2 6" xfId="19293" xr:uid="{AFD28201-A0AC-41B5-A174-4DC7CE6763B1}"/>
    <cellStyle name="SAPBEXheaderItem 10 2 3" xfId="1492" xr:uid="{43732E3D-55DC-4C9D-B363-5AB90226AC71}"/>
    <cellStyle name="SAPBEXheaderItem 10 2 3 2" xfId="3522" xr:uid="{98550594-A2AE-49D4-8BD6-07380B01295E}"/>
    <cellStyle name="SAPBEXheaderItem 10 2 3 2 2" xfId="10078" xr:uid="{E357A15B-7EDC-4ECC-B950-7D8A446894E7}"/>
    <cellStyle name="SAPBEXheaderItem 10 2 3 2 3" xfId="15692" xr:uid="{0E507D57-C27D-481A-9229-B4169AB5F333}"/>
    <cellStyle name="SAPBEXheaderItem 10 2 3 2 4" xfId="21169" xr:uid="{049093A3-75E6-40DC-8D4E-885F703A6517}"/>
    <cellStyle name="SAPBEXheaderItem 10 2 3 3" xfId="5856" xr:uid="{51E8D213-9AB5-4647-9747-097299E486B5}"/>
    <cellStyle name="SAPBEXheaderItem 10 2 3 3 2" xfId="12339" xr:uid="{890C79D8-0680-4A98-BA50-0E5F22F3B655}"/>
    <cellStyle name="SAPBEXheaderItem 10 2 3 3 3" xfId="17905" xr:uid="{149F04A9-317E-4C82-8BA1-001C92233118}"/>
    <cellStyle name="SAPBEXheaderItem 10 2 3 3 4" xfId="23346" xr:uid="{020577A2-D73D-442C-8BB8-B1AF4D93463E}"/>
    <cellStyle name="SAPBEXheaderItem 10 2 3 4" xfId="8112" xr:uid="{AA7F853C-25FA-455B-A37B-82A57F07D973}"/>
    <cellStyle name="SAPBEXheaderItem 10 2 3 5" xfId="13774" xr:uid="{D6025021-6DC7-414D-AA34-23DC4D374363}"/>
    <cellStyle name="SAPBEXheaderItem 10 2 3 6" xfId="19294" xr:uid="{0B8FD10B-69E7-4ADA-99EE-6A7C26E66318}"/>
    <cellStyle name="SAPBEXheaderItem 10 2 4" xfId="3520" xr:uid="{69ADA498-432C-4716-BF5B-669F7D7DD593}"/>
    <cellStyle name="SAPBEXheaderItem 10 2 4 2" xfId="10076" xr:uid="{3EFC35E9-295A-4D1B-8411-B7F54A7DF368}"/>
    <cellStyle name="SAPBEXheaderItem 10 2 4 3" xfId="15690" xr:uid="{D26CEBE5-AA4B-4D2C-A2D7-62EA67537E10}"/>
    <cellStyle name="SAPBEXheaderItem 10 2 4 4" xfId="21167" xr:uid="{26235A83-8B57-4A6A-9282-71BB9ABEA812}"/>
    <cellStyle name="SAPBEXheaderItem 10 2 5" xfId="5854" xr:uid="{AC6A6019-7096-44E0-8B5D-CC5919AAFCBB}"/>
    <cellStyle name="SAPBEXheaderItem 10 2 5 2" xfId="12337" xr:uid="{51ECA226-9604-44A5-8B0E-85DCE1160CE2}"/>
    <cellStyle name="SAPBEXheaderItem 10 2 5 3" xfId="17903" xr:uid="{1703D452-8CA5-48DA-AED8-D7948E44C7B2}"/>
    <cellStyle name="SAPBEXheaderItem 10 2 5 4" xfId="23344" xr:uid="{F8F7B7FF-10E6-4FBF-8BDA-CE01C148989E}"/>
    <cellStyle name="SAPBEXheaderItem 10 2 6" xfId="8110" xr:uid="{0BD29B49-06DB-47D8-BC9C-A57A5952D45A}"/>
    <cellStyle name="SAPBEXheaderItem 10 2 7" xfId="13772" xr:uid="{4D1BB1D2-60F5-4B0E-AC57-5F3C062DCB50}"/>
    <cellStyle name="SAPBEXheaderItem 10 2 8" xfId="19292" xr:uid="{72A164AA-DCA1-4F1C-B134-EA8FC3E5D733}"/>
    <cellStyle name="SAPBEXheaderItem 10 3" xfId="1493" xr:uid="{12998B2F-0B16-4A8D-9A8C-29BCF91113BF}"/>
    <cellStyle name="SAPBEXheaderItem 10 3 2" xfId="1494" xr:uid="{FA2CB8F8-A0D6-47C5-9358-6ECDF8DDC57B}"/>
    <cellStyle name="SAPBEXheaderItem 10 3 2 2" xfId="3524" xr:uid="{76B89D27-3FA3-4772-B7CC-9DFB6CF4B604}"/>
    <cellStyle name="SAPBEXheaderItem 10 3 2 2 2" xfId="10080" xr:uid="{A92D7C47-B64F-4D9E-9172-50CC83206E86}"/>
    <cellStyle name="SAPBEXheaderItem 10 3 2 2 3" xfId="15694" xr:uid="{E1DB266B-F926-48DA-8083-100EC759DCFD}"/>
    <cellStyle name="SAPBEXheaderItem 10 3 2 2 4" xfId="21171" xr:uid="{DEDCEF0C-EBBB-4AB7-BEF9-1EB177B41244}"/>
    <cellStyle name="SAPBEXheaderItem 10 3 2 3" xfId="5858" xr:uid="{C7132CD0-F67F-44A9-A144-083D4148A1DA}"/>
    <cellStyle name="SAPBEXheaderItem 10 3 2 3 2" xfId="12341" xr:uid="{88A553A9-F5FC-4EBB-876F-D65A1DD208BF}"/>
    <cellStyle name="SAPBEXheaderItem 10 3 2 3 3" xfId="17907" xr:uid="{CD6134A2-B697-45EF-8A76-A4F1E269418E}"/>
    <cellStyle name="SAPBEXheaderItem 10 3 2 3 4" xfId="23348" xr:uid="{29A8D9CA-C13C-4EF9-9C2D-332686659C78}"/>
    <cellStyle name="SAPBEXheaderItem 10 3 2 4" xfId="8114" xr:uid="{27B244CF-CAE8-449F-89ED-8E57ABB91934}"/>
    <cellStyle name="SAPBEXheaderItem 10 3 2 5" xfId="13776" xr:uid="{F4880FE0-614F-4D3D-B1E8-93CEA4465686}"/>
    <cellStyle name="SAPBEXheaderItem 10 3 2 6" xfId="19296" xr:uid="{D170A413-2395-4E5D-BAA2-9BC496DDB0DF}"/>
    <cellStyle name="SAPBEXheaderItem 10 3 3" xfId="1495" xr:uid="{B00CDCC5-905B-49B2-8299-F416C8950342}"/>
    <cellStyle name="SAPBEXheaderItem 10 3 3 2" xfId="3525" xr:uid="{9693C83C-32B5-460F-BEE1-8F9BA202BAC2}"/>
    <cellStyle name="SAPBEXheaderItem 10 3 3 2 2" xfId="10081" xr:uid="{981D8DE5-3E61-43FD-B6FC-BF71C6E7662F}"/>
    <cellStyle name="SAPBEXheaderItem 10 3 3 2 3" xfId="15695" xr:uid="{87C82F88-B36E-4BEB-BFCE-D6834D26170B}"/>
    <cellStyle name="SAPBEXheaderItem 10 3 3 2 4" xfId="21172" xr:uid="{1DD506A0-D2BE-4AC1-885D-0D1D1A5C8948}"/>
    <cellStyle name="SAPBEXheaderItem 10 3 3 3" xfId="5859" xr:uid="{F75880DB-A4B2-4C68-8A18-30ABAC3B7647}"/>
    <cellStyle name="SAPBEXheaderItem 10 3 3 3 2" xfId="12342" xr:uid="{A7FDC3B0-8C84-4195-9184-B177BC27A7E5}"/>
    <cellStyle name="SAPBEXheaderItem 10 3 3 3 3" xfId="17908" xr:uid="{94E916AB-7675-452D-9F01-4C9D6507D700}"/>
    <cellStyle name="SAPBEXheaderItem 10 3 3 3 4" xfId="23349" xr:uid="{FD99F4B7-9D97-4076-AB20-0DD848E2D5FC}"/>
    <cellStyle name="SAPBEXheaderItem 10 3 3 4" xfId="8115" xr:uid="{CEE1CB43-8DFD-4C07-83CF-330C33218BDA}"/>
    <cellStyle name="SAPBEXheaderItem 10 3 3 5" xfId="13777" xr:uid="{ABD8F126-0E1A-47AD-8130-FBB0AFCA1DE4}"/>
    <cellStyle name="SAPBEXheaderItem 10 3 3 6" xfId="19297" xr:uid="{34672AEC-CE21-41B6-BAF6-D46D2CD17ED5}"/>
    <cellStyle name="SAPBEXheaderItem 10 3 4" xfId="3523" xr:uid="{18F05544-63A2-4AB8-B193-FD616C086783}"/>
    <cellStyle name="SAPBEXheaderItem 10 3 4 2" xfId="10079" xr:uid="{95705F4D-F9A1-4C71-85B3-D606B15F2225}"/>
    <cellStyle name="SAPBEXheaderItem 10 3 4 3" xfId="15693" xr:uid="{7306F405-E9E6-4046-8835-BE6991C79B63}"/>
    <cellStyle name="SAPBEXheaderItem 10 3 4 4" xfId="21170" xr:uid="{45CC04B4-252D-4FD7-9924-CA791AF538C7}"/>
    <cellStyle name="SAPBEXheaderItem 10 3 5" xfId="5857" xr:uid="{B12806AD-52C9-4E82-A46A-1E6951EB7C71}"/>
    <cellStyle name="SAPBEXheaderItem 10 3 5 2" xfId="12340" xr:uid="{DB1803CC-DB02-4592-837D-7D57B5C0707B}"/>
    <cellStyle name="SAPBEXheaderItem 10 3 5 3" xfId="17906" xr:uid="{A06B41F0-24A8-4367-91A7-E95CDB81F4FA}"/>
    <cellStyle name="SAPBEXheaderItem 10 3 5 4" xfId="23347" xr:uid="{08B17B0E-17C9-4AE0-A451-B74249E581C9}"/>
    <cellStyle name="SAPBEXheaderItem 10 3 6" xfId="8113" xr:uid="{DA7E6588-9EF8-456B-A064-91656ED93698}"/>
    <cellStyle name="SAPBEXheaderItem 10 3 7" xfId="13775" xr:uid="{A764E310-0C70-4C4B-AE1A-B88ABB1B7F17}"/>
    <cellStyle name="SAPBEXheaderItem 10 3 8" xfId="19295" xr:uid="{B1E6CC67-93C8-462F-AC6E-D22582AA9FFE}"/>
    <cellStyle name="SAPBEXheaderItem 10 4" xfId="1496" xr:uid="{606F0815-25D6-4BE1-8EB1-FD10906047AB}"/>
    <cellStyle name="SAPBEXheaderItem 10 4 2" xfId="1497" xr:uid="{6F250DE2-2750-4CDF-8724-8A9DA71CE6BC}"/>
    <cellStyle name="SAPBEXheaderItem 10 4 2 2" xfId="3527" xr:uid="{43F08E1E-8FFE-4515-A5C7-16364D8F6DA0}"/>
    <cellStyle name="SAPBEXheaderItem 10 4 2 2 2" xfId="10083" xr:uid="{B3F4B770-3582-44CD-8451-7F5643C715E9}"/>
    <cellStyle name="SAPBEXheaderItem 10 4 2 2 3" xfId="15697" xr:uid="{BB648452-7532-4789-B99E-1FB97271FF7C}"/>
    <cellStyle name="SAPBEXheaderItem 10 4 2 2 4" xfId="21174" xr:uid="{824A3A73-317F-41C3-9B72-AB0424203E9D}"/>
    <cellStyle name="SAPBEXheaderItem 10 4 2 3" xfId="5861" xr:uid="{5DE0275F-B037-4319-AADE-86D2E2F1B9D7}"/>
    <cellStyle name="SAPBEXheaderItem 10 4 2 3 2" xfId="12344" xr:uid="{3B61917E-9170-41C7-AD95-9A594CF42ED1}"/>
    <cellStyle name="SAPBEXheaderItem 10 4 2 3 3" xfId="17910" xr:uid="{9F3690AA-A181-426A-8186-D212A1E7199A}"/>
    <cellStyle name="SAPBEXheaderItem 10 4 2 3 4" xfId="23351" xr:uid="{C277BA42-1885-44E1-9E2F-DB5494E76AF0}"/>
    <cellStyle name="SAPBEXheaderItem 10 4 2 4" xfId="8117" xr:uid="{BAA9DBEB-F0F6-45E2-B118-43AB0F221C21}"/>
    <cellStyle name="SAPBEXheaderItem 10 4 2 5" xfId="13779" xr:uid="{90C8AF77-8C1C-4592-812F-3B26F681255F}"/>
    <cellStyle name="SAPBEXheaderItem 10 4 2 6" xfId="19299" xr:uid="{54948DE6-E551-4466-8FE8-5D20012066D4}"/>
    <cellStyle name="SAPBEXheaderItem 10 4 3" xfId="1498" xr:uid="{300E4DF3-2B84-4A36-AF70-79804AA55916}"/>
    <cellStyle name="SAPBEXheaderItem 10 4 3 2" xfId="3528" xr:uid="{99C71AC8-6CD0-444E-BDA1-448E4306CC4E}"/>
    <cellStyle name="SAPBEXheaderItem 10 4 3 2 2" xfId="10084" xr:uid="{72428558-B9F2-43E7-ADDB-FFB17A14F060}"/>
    <cellStyle name="SAPBEXheaderItem 10 4 3 2 3" xfId="15698" xr:uid="{FAFF06B9-5ABB-46F9-A7C0-193706961314}"/>
    <cellStyle name="SAPBEXheaderItem 10 4 3 2 4" xfId="21175" xr:uid="{12A489C3-91E5-4ECB-BD90-43A8C3447523}"/>
    <cellStyle name="SAPBEXheaderItem 10 4 3 3" xfId="5862" xr:uid="{18A34C7A-DEA7-4D71-87E8-A9F710F1EEBB}"/>
    <cellStyle name="SAPBEXheaderItem 10 4 3 3 2" xfId="12345" xr:uid="{12EC6F74-EC01-4C7D-9F00-D0120CDFD78B}"/>
    <cellStyle name="SAPBEXheaderItem 10 4 3 3 3" xfId="17911" xr:uid="{8F1A6E4C-0D5C-423A-972E-9C602068FBD7}"/>
    <cellStyle name="SAPBEXheaderItem 10 4 3 3 4" xfId="23352" xr:uid="{B7DB8F2D-E666-49BB-B6F5-8AC8BB2CC5A5}"/>
    <cellStyle name="SAPBEXheaderItem 10 4 3 4" xfId="8118" xr:uid="{8092DAC3-66EF-4022-AC4C-F94262BCC74D}"/>
    <cellStyle name="SAPBEXheaderItem 10 4 3 5" xfId="13780" xr:uid="{B2BBB7C6-6B60-4604-B452-9D44FBEF9563}"/>
    <cellStyle name="SAPBEXheaderItem 10 4 3 6" xfId="19300" xr:uid="{A1BC8A86-6270-4EE8-B36F-3B285FAA6BAE}"/>
    <cellStyle name="SAPBEXheaderItem 10 4 4" xfId="3526" xr:uid="{BD562A61-CFFF-4553-B91D-6F08162F4117}"/>
    <cellStyle name="SAPBEXheaderItem 10 4 4 2" xfId="10082" xr:uid="{A8AAEC49-4FD1-4C95-B120-FF587D6ABE26}"/>
    <cellStyle name="SAPBEXheaderItem 10 4 4 3" xfId="15696" xr:uid="{17EC7587-ED96-4FDD-9989-6D1A8C445D32}"/>
    <cellStyle name="SAPBEXheaderItem 10 4 4 4" xfId="21173" xr:uid="{257C56C5-8D57-4555-85A3-6ABBAF7B8E16}"/>
    <cellStyle name="SAPBEXheaderItem 10 4 5" xfId="5860" xr:uid="{B863885D-3A28-472A-99AA-76B5E0AF94B2}"/>
    <cellStyle name="SAPBEXheaderItem 10 4 5 2" xfId="12343" xr:uid="{2518809F-0DD2-4479-BEFC-7E1AE4D63CB8}"/>
    <cellStyle name="SAPBEXheaderItem 10 4 5 3" xfId="17909" xr:uid="{0C03671C-7111-41CB-ABDC-732EB6F18A2B}"/>
    <cellStyle name="SAPBEXheaderItem 10 4 5 4" xfId="23350" xr:uid="{37091BF8-5B31-4017-870A-9369A9BB87E2}"/>
    <cellStyle name="SAPBEXheaderItem 10 4 6" xfId="8116" xr:uid="{262A3C2F-F997-4BBE-BB81-65574D0842D7}"/>
    <cellStyle name="SAPBEXheaderItem 10 4 7" xfId="13778" xr:uid="{1F343867-360F-43A4-BC17-C9061C16C2EA}"/>
    <cellStyle name="SAPBEXheaderItem 10 4 8" xfId="19298" xr:uid="{D0CC87C5-09BB-4FB6-A570-D9E18EB6ED10}"/>
    <cellStyle name="SAPBEXheaderItem 10 5" xfId="1499" xr:uid="{BDB316FA-CE8F-4D4D-8BA4-32B66125E78B}"/>
    <cellStyle name="SAPBEXheaderItem 10 5 2" xfId="3529" xr:uid="{4C41319A-5C90-4BA6-8E52-AE4EE414F0D0}"/>
    <cellStyle name="SAPBEXheaderItem 10 5 2 2" xfId="10085" xr:uid="{1D01BD51-C6AA-4019-87F4-A86940FFBFE5}"/>
    <cellStyle name="SAPBEXheaderItem 10 5 2 3" xfId="15699" xr:uid="{12978B82-633F-4BBF-9325-D6D135C92CC4}"/>
    <cellStyle name="SAPBEXheaderItem 10 5 2 4" xfId="21176" xr:uid="{F946B7BE-91DF-4099-9731-C696C97C7E28}"/>
    <cellStyle name="SAPBEXheaderItem 10 5 3" xfId="5863" xr:uid="{C39BFF9A-D271-4D75-B3B3-84520812C626}"/>
    <cellStyle name="SAPBEXheaderItem 10 5 3 2" xfId="12346" xr:uid="{75F87198-C39E-4ECD-9E14-CA97A22DB567}"/>
    <cellStyle name="SAPBEXheaderItem 10 5 3 3" xfId="17912" xr:uid="{880BBF89-3902-493D-A4DD-8D2DBA355F6C}"/>
    <cellStyle name="SAPBEXheaderItem 10 5 3 4" xfId="23353" xr:uid="{5C8CF0A8-1072-4297-84FD-B891BBC3955F}"/>
    <cellStyle name="SAPBEXheaderItem 10 5 4" xfId="8119" xr:uid="{C8D38262-1D2D-410D-8ACD-1372D88D67DB}"/>
    <cellStyle name="SAPBEXheaderItem 10 5 5" xfId="13781" xr:uid="{67DD4FAF-9AE0-4BAB-B71E-1567AF012167}"/>
    <cellStyle name="SAPBEXheaderItem 10 5 6" xfId="19301" xr:uid="{E90EDB96-F458-422C-89EE-4571F60823C4}"/>
    <cellStyle name="SAPBEXheaderItem 10 6" xfId="1500" xr:uid="{607A40F2-F106-42CA-966F-2EBDB5B6CA5C}"/>
    <cellStyle name="SAPBEXheaderItem 10 6 2" xfId="3530" xr:uid="{5C43AEC7-F8E5-4221-983D-579AAE6E7F1B}"/>
    <cellStyle name="SAPBEXheaderItem 10 6 2 2" xfId="10086" xr:uid="{317BEDB3-FA76-4B34-83FA-815BC53D7232}"/>
    <cellStyle name="SAPBEXheaderItem 10 6 2 3" xfId="15700" xr:uid="{CE629455-2E8D-46FC-B98F-374A3C429B9D}"/>
    <cellStyle name="SAPBEXheaderItem 10 6 2 4" xfId="21177" xr:uid="{C211780B-09FF-4AC5-ACE2-983F276305BF}"/>
    <cellStyle name="SAPBEXheaderItem 10 6 3" xfId="5864" xr:uid="{093318C0-B96F-4158-9BAC-7F26D0F20199}"/>
    <cellStyle name="SAPBEXheaderItem 10 6 3 2" xfId="12347" xr:uid="{5800C16F-2341-46A2-8202-E2FB11D3CF38}"/>
    <cellStyle name="SAPBEXheaderItem 10 6 3 3" xfId="17913" xr:uid="{5911CB75-27E2-4057-8DDA-6DF041BB1E9C}"/>
    <cellStyle name="SAPBEXheaderItem 10 6 3 4" xfId="23354" xr:uid="{8B66AEA2-4394-4D66-97C3-518479C76F51}"/>
    <cellStyle name="SAPBEXheaderItem 10 6 4" xfId="8120" xr:uid="{B4F0BA5C-3605-4F39-8444-B1A54EA984FC}"/>
    <cellStyle name="SAPBEXheaderItem 10 6 5" xfId="13782" xr:uid="{BBEF4F14-D3DE-4A48-9409-0031DD9E6BD5}"/>
    <cellStyle name="SAPBEXheaderItem 10 6 6" xfId="19302" xr:uid="{7C59F693-6C73-423C-BE27-7BD8EB32EAF8}"/>
    <cellStyle name="SAPBEXheaderItem 10 7" xfId="3519" xr:uid="{578C605F-6E32-4800-A15D-07533E173AC8}"/>
    <cellStyle name="SAPBEXheaderItem 10 7 2" xfId="10075" xr:uid="{0C2B8EE5-2112-4790-B360-11587AB87BD3}"/>
    <cellStyle name="SAPBEXheaderItem 10 7 3" xfId="15689" xr:uid="{A87CE0EA-AE7D-45DD-B95B-84EE17DCA371}"/>
    <cellStyle name="SAPBEXheaderItem 10 7 4" xfId="21166" xr:uid="{0D06EFCA-2E0A-4365-AF20-4B059174E2CA}"/>
    <cellStyle name="SAPBEXheaderItem 10 8" xfId="5853" xr:uid="{23EB8586-2E8F-456E-9553-F62AA6B22F1A}"/>
    <cellStyle name="SAPBEXheaderItem 10 8 2" xfId="12336" xr:uid="{D102FF09-2A44-466A-8A21-6516564053A8}"/>
    <cellStyle name="SAPBEXheaderItem 10 8 3" xfId="17902" xr:uid="{E1163A00-26A3-4904-843B-4ADDD8922B88}"/>
    <cellStyle name="SAPBEXheaderItem 10 8 4" xfId="23343" xr:uid="{E37FAD44-0BFB-4F66-A2A5-96A5DA11D722}"/>
    <cellStyle name="SAPBEXheaderItem 10 9" xfId="8109" xr:uid="{3E31FDDD-3465-4FA7-B93B-CD8E5F323222}"/>
    <cellStyle name="SAPBEXheaderItem 11" xfId="1501" xr:uid="{0643E802-3164-426F-9C9B-D6F8611A712D}"/>
    <cellStyle name="SAPBEXheaderItem 11 10" xfId="13783" xr:uid="{F548200C-629F-4071-BD89-A67B0CB3ED69}"/>
    <cellStyle name="SAPBEXheaderItem 11 11" xfId="19303" xr:uid="{D0FCF304-069A-4C0D-999D-F0EDF37B6C43}"/>
    <cellStyle name="SAPBEXheaderItem 11 2" xfId="1502" xr:uid="{BFA0FF69-6D59-484A-B8E0-D92D493B9883}"/>
    <cellStyle name="SAPBEXheaderItem 11 2 2" xfId="1503" xr:uid="{ACD29F5C-9690-4118-B7B3-081BEAAB5CC6}"/>
    <cellStyle name="SAPBEXheaderItem 11 2 2 2" xfId="3533" xr:uid="{CFC00E37-3EF0-4840-99E3-D9666C904245}"/>
    <cellStyle name="SAPBEXheaderItem 11 2 2 2 2" xfId="10089" xr:uid="{DF9B297E-52E7-409D-A98C-A358A585FC69}"/>
    <cellStyle name="SAPBEXheaderItem 11 2 2 2 3" xfId="15703" xr:uid="{6A639C83-AD75-4CCD-B995-112AC14E1CFF}"/>
    <cellStyle name="SAPBEXheaderItem 11 2 2 2 4" xfId="21180" xr:uid="{BC07CE39-157B-4A0F-834E-8798BDE41574}"/>
    <cellStyle name="SAPBEXheaderItem 11 2 2 3" xfId="5867" xr:uid="{D192D489-3351-434E-87BE-728EF25D34E4}"/>
    <cellStyle name="SAPBEXheaderItem 11 2 2 3 2" xfId="12350" xr:uid="{DB1BB06C-5546-4723-B368-5980F4332E4C}"/>
    <cellStyle name="SAPBEXheaderItem 11 2 2 3 3" xfId="17916" xr:uid="{86346A0E-B472-4A5B-97E3-969CE97A9F5F}"/>
    <cellStyle name="SAPBEXheaderItem 11 2 2 3 4" xfId="23357" xr:uid="{0DCE70E4-7940-4D1B-BA04-C9BD0E80175F}"/>
    <cellStyle name="SAPBEXheaderItem 11 2 2 4" xfId="8123" xr:uid="{03B950F7-EF57-453E-9611-46991981A3B4}"/>
    <cellStyle name="SAPBEXheaderItem 11 2 2 5" xfId="13785" xr:uid="{3C9832E2-24CB-48EA-AC0D-94279F5A7602}"/>
    <cellStyle name="SAPBEXheaderItem 11 2 2 6" xfId="19305" xr:uid="{08354609-BE23-4A57-9DBB-47A6A8D24E55}"/>
    <cellStyle name="SAPBEXheaderItem 11 2 3" xfId="1504" xr:uid="{6300D55A-CDAA-4A2C-BC8A-0C10DD92EF1C}"/>
    <cellStyle name="SAPBEXheaderItem 11 2 3 2" xfId="3534" xr:uid="{D3BC4960-E77F-4164-BAE8-D2E66BECA9AC}"/>
    <cellStyle name="SAPBEXheaderItem 11 2 3 2 2" xfId="10090" xr:uid="{A59D2C92-F506-4C31-AD3D-B4CF1D996949}"/>
    <cellStyle name="SAPBEXheaderItem 11 2 3 2 3" xfId="15704" xr:uid="{BE7C3B6B-AB06-4DD5-8850-50646962821F}"/>
    <cellStyle name="SAPBEXheaderItem 11 2 3 2 4" xfId="21181" xr:uid="{1575469C-B9E3-4A02-8058-49CCB8728B3C}"/>
    <cellStyle name="SAPBEXheaderItem 11 2 3 3" xfId="5868" xr:uid="{002EE087-0D54-4F75-A478-471444F0CE4E}"/>
    <cellStyle name="SAPBEXheaderItem 11 2 3 3 2" xfId="12351" xr:uid="{DEB88B87-58A8-476A-8EF9-473D79C3904D}"/>
    <cellStyle name="SAPBEXheaderItem 11 2 3 3 3" xfId="17917" xr:uid="{1B818DB2-1807-42A9-9E34-FE9EBAB312D6}"/>
    <cellStyle name="SAPBEXheaderItem 11 2 3 3 4" xfId="23358" xr:uid="{9E75A736-23EA-4863-8A16-1BBD5763D4D7}"/>
    <cellStyle name="SAPBEXheaderItem 11 2 3 4" xfId="8124" xr:uid="{4297D956-4BD4-4936-8AA3-71E903A20EF1}"/>
    <cellStyle name="SAPBEXheaderItem 11 2 3 5" xfId="13786" xr:uid="{EEED0FF7-665E-4F25-BFAE-42723B51944B}"/>
    <cellStyle name="SAPBEXheaderItem 11 2 3 6" xfId="19306" xr:uid="{9A3F5FD1-6980-4DCE-89E9-09C11F1B5246}"/>
    <cellStyle name="SAPBEXheaderItem 11 2 4" xfId="3532" xr:uid="{27A20C58-F37B-4643-81B3-E5A2032B1FDC}"/>
    <cellStyle name="SAPBEXheaderItem 11 2 4 2" xfId="10088" xr:uid="{A241F03B-CE9B-4E97-BFB7-8DD19F0882CC}"/>
    <cellStyle name="SAPBEXheaderItem 11 2 4 3" xfId="15702" xr:uid="{7ACB411C-EA2B-4361-99FD-A71ABCD7F89E}"/>
    <cellStyle name="SAPBEXheaderItem 11 2 4 4" xfId="21179" xr:uid="{F346EE36-9DF9-431B-9421-6FE58861DE18}"/>
    <cellStyle name="SAPBEXheaderItem 11 2 5" xfId="5866" xr:uid="{D254D857-6B9B-49A4-9CFF-9D48C719B3A9}"/>
    <cellStyle name="SAPBEXheaderItem 11 2 5 2" xfId="12349" xr:uid="{C01DC4C8-2C56-4310-B6A7-C3D3949681CC}"/>
    <cellStyle name="SAPBEXheaderItem 11 2 5 3" xfId="17915" xr:uid="{F331F0A4-2C57-43BD-9541-A19B30164E6E}"/>
    <cellStyle name="SAPBEXheaderItem 11 2 5 4" xfId="23356" xr:uid="{B163C679-9B9D-4E74-AA07-117AD05FD9B0}"/>
    <cellStyle name="SAPBEXheaderItem 11 2 6" xfId="8122" xr:uid="{122DF33C-ECAE-4D7B-91F3-85AC19EE3CAF}"/>
    <cellStyle name="SAPBEXheaderItem 11 2 7" xfId="13784" xr:uid="{E997E4D0-8FFE-47EC-8D27-278B8582234D}"/>
    <cellStyle name="SAPBEXheaderItem 11 2 8" xfId="19304" xr:uid="{5FDEBED7-2FB5-4D37-BD3C-F0E448501EF1}"/>
    <cellStyle name="SAPBEXheaderItem 11 3" xfId="1505" xr:uid="{8B6E7809-98C3-4540-9603-67DF6E51949C}"/>
    <cellStyle name="SAPBEXheaderItem 11 3 2" xfId="1506" xr:uid="{E0BD78E0-0896-48F7-AC2C-2D69F035D648}"/>
    <cellStyle name="SAPBEXheaderItem 11 3 2 2" xfId="3536" xr:uid="{636CFA16-5A0F-4EDE-AE8D-0684342E0D85}"/>
    <cellStyle name="SAPBEXheaderItem 11 3 2 2 2" xfId="10092" xr:uid="{D61F87C7-2DEE-4192-84AF-2A0EB3B9FE18}"/>
    <cellStyle name="SAPBEXheaderItem 11 3 2 2 3" xfId="15706" xr:uid="{68876914-EE33-4600-A855-405643FCF78B}"/>
    <cellStyle name="SAPBEXheaderItem 11 3 2 2 4" xfId="21183" xr:uid="{5F63252C-3BE6-44A6-B5B8-C8D8B763DA04}"/>
    <cellStyle name="SAPBEXheaderItem 11 3 2 3" xfId="5870" xr:uid="{4D80DFB2-6CEE-438E-9AE7-373C1FC81E24}"/>
    <cellStyle name="SAPBEXheaderItem 11 3 2 3 2" xfId="12353" xr:uid="{784661C6-29C5-4DEE-94D6-CB5AD0C9D33C}"/>
    <cellStyle name="SAPBEXheaderItem 11 3 2 3 3" xfId="17919" xr:uid="{E3F5E1CD-DF0A-44CA-B5A6-6C1F32C737E7}"/>
    <cellStyle name="SAPBEXheaderItem 11 3 2 3 4" xfId="23360" xr:uid="{8DD551FF-B5E3-46CB-8EC1-40C80F7F8AB8}"/>
    <cellStyle name="SAPBEXheaderItem 11 3 2 4" xfId="8126" xr:uid="{84BDD53D-0784-47E6-905B-A5666076791B}"/>
    <cellStyle name="SAPBEXheaderItem 11 3 2 5" xfId="13788" xr:uid="{A401E10C-8839-43D1-9CF5-25403D02D7AE}"/>
    <cellStyle name="SAPBEXheaderItem 11 3 2 6" xfId="19308" xr:uid="{80B70519-7315-4955-8F5A-CF6FABD3718F}"/>
    <cellStyle name="SAPBEXheaderItem 11 3 3" xfId="1507" xr:uid="{D57AFB93-C540-40A8-A54B-2F744BF9B5F8}"/>
    <cellStyle name="SAPBEXheaderItem 11 3 3 2" xfId="3537" xr:uid="{753E1A25-6374-4A9A-B28D-2D0788CA7072}"/>
    <cellStyle name="SAPBEXheaderItem 11 3 3 2 2" xfId="10093" xr:uid="{CD4B8562-75F0-492E-ABE2-4BBF67EECDEB}"/>
    <cellStyle name="SAPBEXheaderItem 11 3 3 2 3" xfId="15707" xr:uid="{5D5F6C97-C785-431F-AE66-61BEC7C6745D}"/>
    <cellStyle name="SAPBEXheaderItem 11 3 3 2 4" xfId="21184" xr:uid="{FB55BF77-540A-40C9-A899-D8B82CB74D3E}"/>
    <cellStyle name="SAPBEXheaderItem 11 3 3 3" xfId="5871" xr:uid="{671787C0-D6CB-422C-9C13-84A0CDEE4D58}"/>
    <cellStyle name="SAPBEXheaderItem 11 3 3 3 2" xfId="12354" xr:uid="{23B0D436-321D-4A3A-936F-0A4CE3ECF4FE}"/>
    <cellStyle name="SAPBEXheaderItem 11 3 3 3 3" xfId="17920" xr:uid="{C2ECE37C-C5BD-4D8A-AEEB-2918A2608FCA}"/>
    <cellStyle name="SAPBEXheaderItem 11 3 3 3 4" xfId="23361" xr:uid="{D65774C6-CF71-45E7-8278-455FE4816899}"/>
    <cellStyle name="SAPBEXheaderItem 11 3 3 4" xfId="8127" xr:uid="{4FADF81B-DAB3-42C0-97EC-D7EC4D986350}"/>
    <cellStyle name="SAPBEXheaderItem 11 3 3 5" xfId="13789" xr:uid="{5A50EA2C-D933-48E5-AEBA-0DEBED74C6C9}"/>
    <cellStyle name="SAPBEXheaderItem 11 3 3 6" xfId="19309" xr:uid="{9CCF315C-C8B0-4F16-A72F-B30526E9FDBA}"/>
    <cellStyle name="SAPBEXheaderItem 11 3 4" xfId="3535" xr:uid="{73FF5D88-B7E9-4CCB-9B8A-82BEF32B1CDC}"/>
    <cellStyle name="SAPBEXheaderItem 11 3 4 2" xfId="10091" xr:uid="{2585E715-C733-4785-815E-28D46CEE22C2}"/>
    <cellStyle name="SAPBEXheaderItem 11 3 4 3" xfId="15705" xr:uid="{42E4CD8A-BD85-47DD-890F-55EF3DABDFF7}"/>
    <cellStyle name="SAPBEXheaderItem 11 3 4 4" xfId="21182" xr:uid="{20CE975D-588F-4840-9EB8-4E423D8A09DF}"/>
    <cellStyle name="SAPBEXheaderItem 11 3 5" xfId="5869" xr:uid="{FE731DE8-98A0-4BE5-B134-F723C3DD552B}"/>
    <cellStyle name="SAPBEXheaderItem 11 3 5 2" xfId="12352" xr:uid="{003C12C1-6164-490D-8928-7D70D2E88265}"/>
    <cellStyle name="SAPBEXheaderItem 11 3 5 3" xfId="17918" xr:uid="{66DB2722-356A-4BFA-BAE0-26451241B558}"/>
    <cellStyle name="SAPBEXheaderItem 11 3 5 4" xfId="23359" xr:uid="{57271B97-46F7-4AC7-ACC3-04E7BFA13D5D}"/>
    <cellStyle name="SAPBEXheaderItem 11 3 6" xfId="8125" xr:uid="{1A8586CC-A668-451B-AD74-F5DB64C86FA2}"/>
    <cellStyle name="SAPBEXheaderItem 11 3 7" xfId="13787" xr:uid="{5558EB04-E8A6-4666-8062-4A4CD88CF0B7}"/>
    <cellStyle name="SAPBEXheaderItem 11 3 8" xfId="19307" xr:uid="{3BC3B8C6-303C-4E6B-9C46-941D884AD777}"/>
    <cellStyle name="SAPBEXheaderItem 11 4" xfId="1508" xr:uid="{CDB5AA05-6BF0-4B33-8A1B-083592A3CFC2}"/>
    <cellStyle name="SAPBEXheaderItem 11 4 2" xfId="1509" xr:uid="{C7FFB3A2-C283-48E5-9B73-7FDE259C1A03}"/>
    <cellStyle name="SAPBEXheaderItem 11 4 2 2" xfId="3539" xr:uid="{9846C9A8-9BED-430D-B297-9CD11815FDA9}"/>
    <cellStyle name="SAPBEXheaderItem 11 4 2 2 2" xfId="10095" xr:uid="{3C367FA2-2B4D-47BC-8479-5886F8A4F0C7}"/>
    <cellStyle name="SAPBEXheaderItem 11 4 2 2 3" xfId="15709" xr:uid="{1F0BEABB-DEC4-4B7A-892D-2CD8434D4F71}"/>
    <cellStyle name="SAPBEXheaderItem 11 4 2 2 4" xfId="21186" xr:uid="{DA46FC90-C80E-4578-ABA3-D3B254CA6ACE}"/>
    <cellStyle name="SAPBEXheaderItem 11 4 2 3" xfId="5873" xr:uid="{689E0D4E-59DA-4386-A3CC-4E5AD489C2D3}"/>
    <cellStyle name="SAPBEXheaderItem 11 4 2 3 2" xfId="12356" xr:uid="{5549F024-97B6-44F5-8EDB-5643BCCB1D76}"/>
    <cellStyle name="SAPBEXheaderItem 11 4 2 3 3" xfId="17922" xr:uid="{A402C33F-F93F-42B5-9563-1B234979E95B}"/>
    <cellStyle name="SAPBEXheaderItem 11 4 2 3 4" xfId="23363" xr:uid="{6408E877-C8E1-420A-8AEE-D47B6CE18B48}"/>
    <cellStyle name="SAPBEXheaderItem 11 4 2 4" xfId="8129" xr:uid="{9A551B0B-058B-499C-A57A-5F77DC4F35B7}"/>
    <cellStyle name="SAPBEXheaderItem 11 4 2 5" xfId="13791" xr:uid="{FA6D7845-5A26-4FCF-9F96-0644445984ED}"/>
    <cellStyle name="SAPBEXheaderItem 11 4 2 6" xfId="19311" xr:uid="{9DB6148D-F539-45C0-B996-2E59885D1817}"/>
    <cellStyle name="SAPBEXheaderItem 11 4 3" xfId="1510" xr:uid="{6FE22DF9-CB59-494C-A75C-E969B566395B}"/>
    <cellStyle name="SAPBEXheaderItem 11 4 3 2" xfId="3540" xr:uid="{1E641E7E-E647-48F2-83DF-D456815D0B7A}"/>
    <cellStyle name="SAPBEXheaderItem 11 4 3 2 2" xfId="10096" xr:uid="{45B29E79-ECA0-4CD4-8A64-DF27B7276B40}"/>
    <cellStyle name="SAPBEXheaderItem 11 4 3 2 3" xfId="15710" xr:uid="{F88A804F-B11C-4474-976A-0F3CEA812132}"/>
    <cellStyle name="SAPBEXheaderItem 11 4 3 2 4" xfId="21187" xr:uid="{351C10A1-652D-482A-8396-E987F1C964D3}"/>
    <cellStyle name="SAPBEXheaderItem 11 4 3 3" xfId="5874" xr:uid="{08EBC050-4F0A-41B6-B4B2-ABDE15BDBC33}"/>
    <cellStyle name="SAPBEXheaderItem 11 4 3 3 2" xfId="12357" xr:uid="{E8724F12-C098-4256-901B-C079F2DF5F03}"/>
    <cellStyle name="SAPBEXheaderItem 11 4 3 3 3" xfId="17923" xr:uid="{00A6CF03-16F8-428E-927D-7E380E906E13}"/>
    <cellStyle name="SAPBEXheaderItem 11 4 3 3 4" xfId="23364" xr:uid="{A1E9A0C7-0858-4C48-B506-219626932C26}"/>
    <cellStyle name="SAPBEXheaderItem 11 4 3 4" xfId="8130" xr:uid="{B844356E-E2AB-4911-AF66-09D4C3C343CC}"/>
    <cellStyle name="SAPBEXheaderItem 11 4 3 5" xfId="13792" xr:uid="{675BB486-40B7-4A64-8D82-7460FB720D53}"/>
    <cellStyle name="SAPBEXheaderItem 11 4 3 6" xfId="19312" xr:uid="{F6743417-D8DD-4DBD-944E-CFF74A2F03CF}"/>
    <cellStyle name="SAPBEXheaderItem 11 4 4" xfId="3538" xr:uid="{110D0AAA-4BB0-4199-A7A5-A2AA1BD61090}"/>
    <cellStyle name="SAPBEXheaderItem 11 4 4 2" xfId="10094" xr:uid="{122BA9B6-63FA-470B-A219-91B0095AEC03}"/>
    <cellStyle name="SAPBEXheaderItem 11 4 4 3" xfId="15708" xr:uid="{FB69176F-0DC6-45D7-AE12-4BEEC03C82EA}"/>
    <cellStyle name="SAPBEXheaderItem 11 4 4 4" xfId="21185" xr:uid="{C981537A-96D8-4A7D-9036-AA146C6C2659}"/>
    <cellStyle name="SAPBEXheaderItem 11 4 5" xfId="5872" xr:uid="{7D8A69C5-67A0-4015-9FC6-20A7E32BE381}"/>
    <cellStyle name="SAPBEXheaderItem 11 4 5 2" xfId="12355" xr:uid="{C7EE6ABC-912E-4236-B0E7-C56FF276D5E9}"/>
    <cellStyle name="SAPBEXheaderItem 11 4 5 3" xfId="17921" xr:uid="{C8CB0804-5788-4068-ABFC-7A2AA64462D1}"/>
    <cellStyle name="SAPBEXheaderItem 11 4 5 4" xfId="23362" xr:uid="{61EFCC17-556C-4972-A49B-48C46FBEA519}"/>
    <cellStyle name="SAPBEXheaderItem 11 4 6" xfId="8128" xr:uid="{0FC8BB49-EE27-4B27-9027-EF250E10D4CF}"/>
    <cellStyle name="SAPBEXheaderItem 11 4 7" xfId="13790" xr:uid="{65447809-ED40-4039-B4FE-79D7819D7192}"/>
    <cellStyle name="SAPBEXheaderItem 11 4 8" xfId="19310" xr:uid="{0E2A9B92-1596-40FC-9F41-490451552563}"/>
    <cellStyle name="SAPBEXheaderItem 11 5" xfId="1511" xr:uid="{035147B6-EDF1-445C-8981-241F0200605A}"/>
    <cellStyle name="SAPBEXheaderItem 11 5 2" xfId="3541" xr:uid="{717A1C73-91C1-48B9-BA06-8B0833924F8D}"/>
    <cellStyle name="SAPBEXheaderItem 11 5 2 2" xfId="10097" xr:uid="{AEB5BFC8-2A0B-47B5-94AB-C7C47BBFF844}"/>
    <cellStyle name="SAPBEXheaderItem 11 5 2 3" xfId="15711" xr:uid="{AE9F21CF-8DF4-4AD1-83C1-C3D284CF9026}"/>
    <cellStyle name="SAPBEXheaderItem 11 5 2 4" xfId="21188" xr:uid="{6A9B0632-2E71-40E9-8108-9F26B94E07E5}"/>
    <cellStyle name="SAPBEXheaderItem 11 5 3" xfId="5875" xr:uid="{32585B24-EA9E-4658-906E-EC6BE960A860}"/>
    <cellStyle name="SAPBEXheaderItem 11 5 3 2" xfId="12358" xr:uid="{14730CDA-7C5D-44CE-BCAC-9A02013707A5}"/>
    <cellStyle name="SAPBEXheaderItem 11 5 3 3" xfId="17924" xr:uid="{D6DFC91B-DF22-4D65-927F-4FD476443AE5}"/>
    <cellStyle name="SAPBEXheaderItem 11 5 3 4" xfId="23365" xr:uid="{4A1E4DEA-9196-44C5-A89B-965B6250BADA}"/>
    <cellStyle name="SAPBEXheaderItem 11 5 4" xfId="8131" xr:uid="{BA61841D-6643-4B72-8A7D-F1EC24141E12}"/>
    <cellStyle name="SAPBEXheaderItem 11 5 5" xfId="13793" xr:uid="{4E2115E4-E710-4649-A672-14811DC7FBA5}"/>
    <cellStyle name="SAPBEXheaderItem 11 5 6" xfId="19313" xr:uid="{9FE2A9C1-BA7D-453B-9B1C-992D5E26A020}"/>
    <cellStyle name="SAPBEXheaderItem 11 6" xfId="1512" xr:uid="{795AC309-6241-4544-B0CF-14504A96F262}"/>
    <cellStyle name="SAPBEXheaderItem 11 6 2" xfId="3542" xr:uid="{85273439-FF9D-4D26-9A8B-DE22D5B059D4}"/>
    <cellStyle name="SAPBEXheaderItem 11 6 2 2" xfId="10098" xr:uid="{1A0221A0-FE04-4C95-8FD9-CCF346D8887D}"/>
    <cellStyle name="SAPBEXheaderItem 11 6 2 3" xfId="15712" xr:uid="{551AEDB6-8914-4A74-8C63-742238026E9A}"/>
    <cellStyle name="SAPBEXheaderItem 11 6 2 4" xfId="21189" xr:uid="{C2A1D2E1-29D4-41AF-B39F-13D7931FE651}"/>
    <cellStyle name="SAPBEXheaderItem 11 6 3" xfId="5876" xr:uid="{56DAF955-B523-4341-87DC-B092D7A5697F}"/>
    <cellStyle name="SAPBEXheaderItem 11 6 3 2" xfId="12359" xr:uid="{DFBD3C8A-82F1-4061-89D0-1481A6CC81EF}"/>
    <cellStyle name="SAPBEXheaderItem 11 6 3 3" xfId="17925" xr:uid="{D776997B-5BA2-4206-820C-E056395B6389}"/>
    <cellStyle name="SAPBEXheaderItem 11 6 3 4" xfId="23366" xr:uid="{D5F13F87-3DF6-4A68-98B7-62A9DE507C70}"/>
    <cellStyle name="SAPBEXheaderItem 11 6 4" xfId="8132" xr:uid="{60493FD5-B3E1-492A-8A4B-EB4E26435BEC}"/>
    <cellStyle name="SAPBEXheaderItem 11 6 5" xfId="13794" xr:uid="{E3B5A2C6-2DA1-47CB-BBA0-1984E3FFAA4E}"/>
    <cellStyle name="SAPBEXheaderItem 11 6 6" xfId="19314" xr:uid="{9C8D0E79-D038-4A29-96BE-120E3F062E26}"/>
    <cellStyle name="SAPBEXheaderItem 11 7" xfId="3531" xr:uid="{D62AAE2E-DC89-4416-BFD1-DAD43ABAA4B3}"/>
    <cellStyle name="SAPBEXheaderItem 11 7 2" xfId="10087" xr:uid="{38882D51-3B11-4FAF-AA86-6235FBB93116}"/>
    <cellStyle name="SAPBEXheaderItem 11 7 3" xfId="15701" xr:uid="{FB24F539-9E43-484D-A0CA-73871C6E2A07}"/>
    <cellStyle name="SAPBEXheaderItem 11 7 4" xfId="21178" xr:uid="{38122849-5220-4AFC-AB3D-77F3F5D65211}"/>
    <cellStyle name="SAPBEXheaderItem 11 8" xfId="5865" xr:uid="{F0ECD2C4-D396-4C64-BA3F-D87523C7C9D6}"/>
    <cellStyle name="SAPBEXheaderItem 11 8 2" xfId="12348" xr:uid="{E68EA924-23EB-44ED-8A82-6E753B5C5752}"/>
    <cellStyle name="SAPBEXheaderItem 11 8 3" xfId="17914" xr:uid="{A532B595-4465-4075-9252-62494C4E35B3}"/>
    <cellStyle name="SAPBEXheaderItem 11 8 4" xfId="23355" xr:uid="{C32609B0-5123-4CF4-AD96-F0B8D67ADED8}"/>
    <cellStyle name="SAPBEXheaderItem 11 9" xfId="8121" xr:uid="{67D8486D-ADB1-4747-9B09-D81241B8A82B}"/>
    <cellStyle name="SAPBEXheaderItem 12" xfId="1513" xr:uid="{DDB99C6B-F979-43DF-A4E6-2F4E54CAFDD6}"/>
    <cellStyle name="SAPBEXheaderItem 12 10" xfId="13795" xr:uid="{47DEC5B1-DBA7-4902-B4F1-6CB2D5DC034F}"/>
    <cellStyle name="SAPBEXheaderItem 12 11" xfId="19315" xr:uid="{209B5491-60CD-47A4-AF03-3AC3059650ED}"/>
    <cellStyle name="SAPBEXheaderItem 12 2" xfId="1514" xr:uid="{3739E01B-17A5-4F5F-B65D-7DD5EF4DE3EB}"/>
    <cellStyle name="SAPBEXheaderItem 12 2 2" xfId="1515" xr:uid="{EF8FB298-D228-4545-BA1C-0C65DFAEC9D0}"/>
    <cellStyle name="SAPBEXheaderItem 12 2 2 2" xfId="3545" xr:uid="{F0595186-DF52-416A-8FBC-87C27A5745F3}"/>
    <cellStyle name="SAPBEXheaderItem 12 2 2 2 2" xfId="10101" xr:uid="{1B606E9D-89EC-4327-8A9E-C7477B140D46}"/>
    <cellStyle name="SAPBEXheaderItem 12 2 2 2 3" xfId="15715" xr:uid="{4BEE707E-D722-4FF1-8A19-2BFAB7E3ACAC}"/>
    <cellStyle name="SAPBEXheaderItem 12 2 2 2 4" xfId="21192" xr:uid="{98A33CE1-36A3-4253-B043-A790AC00F5BF}"/>
    <cellStyle name="SAPBEXheaderItem 12 2 2 3" xfId="5879" xr:uid="{444AB56B-79DD-4FCD-AFD0-F89DE4A1305B}"/>
    <cellStyle name="SAPBEXheaderItem 12 2 2 3 2" xfId="12362" xr:uid="{DA6D507E-70F9-49EB-978B-9E31933D4636}"/>
    <cellStyle name="SAPBEXheaderItem 12 2 2 3 3" xfId="17928" xr:uid="{D5FB97D2-C613-466C-8B2B-26EA4A50ED3E}"/>
    <cellStyle name="SAPBEXheaderItem 12 2 2 3 4" xfId="23369" xr:uid="{DA6B614C-594A-4CBA-BA7B-F14C34A40E22}"/>
    <cellStyle name="SAPBEXheaderItem 12 2 2 4" xfId="8135" xr:uid="{941F2529-EDC5-42F7-9C81-F3A6CC7D0DDC}"/>
    <cellStyle name="SAPBEXheaderItem 12 2 2 5" xfId="13797" xr:uid="{A331C8F8-CD11-441D-BE03-EEE30DEF5BCB}"/>
    <cellStyle name="SAPBEXheaderItem 12 2 2 6" xfId="19317" xr:uid="{FEA1D620-4922-4648-8633-C3A289C37A67}"/>
    <cellStyle name="SAPBEXheaderItem 12 2 3" xfId="1516" xr:uid="{C101A885-6429-4022-8297-BA7C480E88DE}"/>
    <cellStyle name="SAPBEXheaderItem 12 2 3 2" xfId="3546" xr:uid="{187A3963-C69C-47A3-8F9D-79BEB70AEF41}"/>
    <cellStyle name="SAPBEXheaderItem 12 2 3 2 2" xfId="10102" xr:uid="{54AA6D5D-6973-4131-AB70-2819FEBBCE38}"/>
    <cellStyle name="SAPBEXheaderItem 12 2 3 2 3" xfId="15716" xr:uid="{5C4451C1-44FA-47D6-8F15-8C54DE67FA8A}"/>
    <cellStyle name="SAPBEXheaderItem 12 2 3 2 4" xfId="21193" xr:uid="{02807843-EB0E-4B44-AC2E-92F7DA5061F4}"/>
    <cellStyle name="SAPBEXheaderItem 12 2 3 3" xfId="5880" xr:uid="{59E74D7E-E97B-43CC-B6A7-1496C2B94C17}"/>
    <cellStyle name="SAPBEXheaderItem 12 2 3 3 2" xfId="12363" xr:uid="{310975C6-FAF5-43A6-9727-4262B0AEE6D1}"/>
    <cellStyle name="SAPBEXheaderItem 12 2 3 3 3" xfId="17929" xr:uid="{91FE7E68-24BF-43E6-9C3D-06F070FC68A5}"/>
    <cellStyle name="SAPBEXheaderItem 12 2 3 3 4" xfId="23370" xr:uid="{8628A409-4401-4593-A25C-AAC73E4C2E7B}"/>
    <cellStyle name="SAPBEXheaderItem 12 2 3 4" xfId="8136" xr:uid="{924DF6FD-C7A3-4ECC-A135-E92E8E123F04}"/>
    <cellStyle name="SAPBEXheaderItem 12 2 3 5" xfId="13798" xr:uid="{3B7213A5-B150-4031-AC14-14B477515B88}"/>
    <cellStyle name="SAPBEXheaderItem 12 2 3 6" xfId="19318" xr:uid="{72814DB1-AAEB-4807-9A65-EAB8366914F6}"/>
    <cellStyle name="SAPBEXheaderItem 12 2 4" xfId="3544" xr:uid="{641FCC31-196F-451B-B378-A3B2EED63A99}"/>
    <cellStyle name="SAPBEXheaderItem 12 2 4 2" xfId="10100" xr:uid="{7FA2F165-F4C6-41FF-9518-6D680B0A46AC}"/>
    <cellStyle name="SAPBEXheaderItem 12 2 4 3" xfId="15714" xr:uid="{8FD8AF64-D46A-4E6D-8127-72B100BAEFF3}"/>
    <cellStyle name="SAPBEXheaderItem 12 2 4 4" xfId="21191" xr:uid="{E4C147BB-E8E6-45C5-9D0D-5308AFF08076}"/>
    <cellStyle name="SAPBEXheaderItem 12 2 5" xfId="5878" xr:uid="{2A79A300-00A9-43F9-9E5F-B65DCF220083}"/>
    <cellStyle name="SAPBEXheaderItem 12 2 5 2" xfId="12361" xr:uid="{D7A38D04-DB91-4C9A-8E21-36017B112A82}"/>
    <cellStyle name="SAPBEXheaderItem 12 2 5 3" xfId="17927" xr:uid="{D6C7A773-2662-4A08-B570-2923DA7FC23D}"/>
    <cellStyle name="SAPBEXheaderItem 12 2 5 4" xfId="23368" xr:uid="{277D76DF-93BF-44F8-BE18-8D40E2E6E415}"/>
    <cellStyle name="SAPBEXheaderItem 12 2 6" xfId="8134" xr:uid="{6FB504C3-8B12-428A-9C7F-446C6C165971}"/>
    <cellStyle name="SAPBEXheaderItem 12 2 7" xfId="13796" xr:uid="{349280D0-01C0-4C50-A483-1CE4BA00E358}"/>
    <cellStyle name="SAPBEXheaderItem 12 2 8" xfId="19316" xr:uid="{24EA43EB-26DB-4523-A76B-F9D9EFEC66EF}"/>
    <cellStyle name="SAPBEXheaderItem 12 3" xfId="1517" xr:uid="{A2B9505C-807F-4EE2-A2B0-2236AF445BFF}"/>
    <cellStyle name="SAPBEXheaderItem 12 3 2" xfId="1518" xr:uid="{BBCD5A76-4AE4-4C15-A1D2-B73F10214BDA}"/>
    <cellStyle name="SAPBEXheaderItem 12 3 2 2" xfId="3548" xr:uid="{19C97A24-9F1A-48C7-B268-0AA90EC7CFF3}"/>
    <cellStyle name="SAPBEXheaderItem 12 3 2 2 2" xfId="10104" xr:uid="{25BB91AE-2C87-4217-A84B-B1968F16C87A}"/>
    <cellStyle name="SAPBEXheaderItem 12 3 2 2 3" xfId="15718" xr:uid="{F26C35F6-4808-454C-B950-44C4A1B17F19}"/>
    <cellStyle name="SAPBEXheaderItem 12 3 2 2 4" xfId="21195" xr:uid="{C809FEA8-C1D1-4806-A57E-7FAAF1C2ACE0}"/>
    <cellStyle name="SAPBEXheaderItem 12 3 2 3" xfId="5882" xr:uid="{4CEE654F-DC6E-47C4-AE9C-A2A3022ACB26}"/>
    <cellStyle name="SAPBEXheaderItem 12 3 2 3 2" xfId="12365" xr:uid="{E94ABBFF-654D-43A3-8543-F7D45726A506}"/>
    <cellStyle name="SAPBEXheaderItem 12 3 2 3 3" xfId="17931" xr:uid="{14B912EE-A8CC-4203-8BEC-33F1A3ADB4AA}"/>
    <cellStyle name="SAPBEXheaderItem 12 3 2 3 4" xfId="23372" xr:uid="{FC35212B-25C1-4D94-AB38-2DFCDBCEFDB8}"/>
    <cellStyle name="SAPBEXheaderItem 12 3 2 4" xfId="8138" xr:uid="{BB40B7B7-AA8C-47B1-9437-4FB7EDA4BE1E}"/>
    <cellStyle name="SAPBEXheaderItem 12 3 2 5" xfId="13800" xr:uid="{53E2B7B6-053C-41C9-A047-A866DC51731A}"/>
    <cellStyle name="SAPBEXheaderItem 12 3 2 6" xfId="19320" xr:uid="{C0A2A75F-A975-4F62-B73B-2AEDC6AC46AE}"/>
    <cellStyle name="SAPBEXheaderItem 12 3 3" xfId="1519" xr:uid="{B4209335-9ECE-4719-BBB1-FF2B18C1F88A}"/>
    <cellStyle name="SAPBEXheaderItem 12 3 3 2" xfId="3549" xr:uid="{4DA4DCFD-6FBA-4299-95D5-C5A0E6484E4B}"/>
    <cellStyle name="SAPBEXheaderItem 12 3 3 2 2" xfId="10105" xr:uid="{7EF7ED78-F09F-45FF-968F-F434E1B7CAAB}"/>
    <cellStyle name="SAPBEXheaderItem 12 3 3 2 3" xfId="15719" xr:uid="{A2B10FEE-2E9F-4FDD-83D9-D2E493B0B025}"/>
    <cellStyle name="SAPBEXheaderItem 12 3 3 2 4" xfId="21196" xr:uid="{F7BCD01C-3BBF-41AF-A84C-E562AC734D85}"/>
    <cellStyle name="SAPBEXheaderItem 12 3 3 3" xfId="5883" xr:uid="{9C303C68-F6CF-4B34-B776-F10F387F1872}"/>
    <cellStyle name="SAPBEXheaderItem 12 3 3 3 2" xfId="12366" xr:uid="{B79309F1-3FC2-4380-9B99-DF4690321D5B}"/>
    <cellStyle name="SAPBEXheaderItem 12 3 3 3 3" xfId="17932" xr:uid="{A79E1B7B-0B4B-46B8-9E74-CC91FFCDD6B9}"/>
    <cellStyle name="SAPBEXheaderItem 12 3 3 3 4" xfId="23373" xr:uid="{34E37007-A841-4123-814F-AFAAC404BD21}"/>
    <cellStyle name="SAPBEXheaderItem 12 3 3 4" xfId="8139" xr:uid="{3FBEC672-50DA-470D-8A2A-620E70E8B269}"/>
    <cellStyle name="SAPBEXheaderItem 12 3 3 5" xfId="13801" xr:uid="{5AA949DD-6875-4E05-B80F-6358DC926F85}"/>
    <cellStyle name="SAPBEXheaderItem 12 3 3 6" xfId="19321" xr:uid="{325FA67E-459F-493D-9721-9BB26CA4D309}"/>
    <cellStyle name="SAPBEXheaderItem 12 3 4" xfId="3547" xr:uid="{27C33469-6068-4C87-91C8-C2B5EC312D2E}"/>
    <cellStyle name="SAPBEXheaderItem 12 3 4 2" xfId="10103" xr:uid="{C4B39561-2B99-4C75-A430-B590EA8A0FA5}"/>
    <cellStyle name="SAPBEXheaderItem 12 3 4 3" xfId="15717" xr:uid="{D6BB3309-DF9D-42E4-A362-DCA0F105BD69}"/>
    <cellStyle name="SAPBEXheaderItem 12 3 4 4" xfId="21194" xr:uid="{ECDFA0A7-0458-4B20-BF61-A2CE454B5810}"/>
    <cellStyle name="SAPBEXheaderItem 12 3 5" xfId="5881" xr:uid="{AF5F1BFA-E8C0-4BFC-8C8F-AE4E8BC3F844}"/>
    <cellStyle name="SAPBEXheaderItem 12 3 5 2" xfId="12364" xr:uid="{9100FD14-9D55-4061-B1E5-362FB770998D}"/>
    <cellStyle name="SAPBEXheaderItem 12 3 5 3" xfId="17930" xr:uid="{727B6DB8-0190-46DA-8386-7279BC81487D}"/>
    <cellStyle name="SAPBEXheaderItem 12 3 5 4" xfId="23371" xr:uid="{F2508965-7CB0-48EC-BBE4-3E97C9337AE0}"/>
    <cellStyle name="SAPBEXheaderItem 12 3 6" xfId="8137" xr:uid="{8B554DE2-7A64-4519-85B1-ACB85E94C177}"/>
    <cellStyle name="SAPBEXheaderItem 12 3 7" xfId="13799" xr:uid="{1A249554-670E-4ECD-A109-EB138088C952}"/>
    <cellStyle name="SAPBEXheaderItem 12 3 8" xfId="19319" xr:uid="{6856D3FA-4D77-482E-804B-46C748F3788F}"/>
    <cellStyle name="SAPBEXheaderItem 12 4" xfId="1520" xr:uid="{1D6959E0-8765-490B-B8FC-0F1D6F8254B1}"/>
    <cellStyle name="SAPBEXheaderItem 12 4 2" xfId="1521" xr:uid="{76BE8406-34C0-4D50-B3BF-AEB170298F0D}"/>
    <cellStyle name="SAPBEXheaderItem 12 4 2 2" xfId="3551" xr:uid="{FD5DEC68-D1E4-4D7A-B5C5-63F06533FA9B}"/>
    <cellStyle name="SAPBEXheaderItem 12 4 2 2 2" xfId="10107" xr:uid="{3DB18B7D-3C2F-4B58-9390-46F27F9E8345}"/>
    <cellStyle name="SAPBEXheaderItem 12 4 2 2 3" xfId="15721" xr:uid="{2776389C-28D3-4FA8-851A-E944AF00978E}"/>
    <cellStyle name="SAPBEXheaderItem 12 4 2 2 4" xfId="21198" xr:uid="{72705622-5330-4F18-ACB7-EFEB6924748A}"/>
    <cellStyle name="SAPBEXheaderItem 12 4 2 3" xfId="5885" xr:uid="{8B2FC831-47FC-41B7-95CD-57C94E659805}"/>
    <cellStyle name="SAPBEXheaderItem 12 4 2 3 2" xfId="12368" xr:uid="{53400062-C58B-4006-A427-E775C5226749}"/>
    <cellStyle name="SAPBEXheaderItem 12 4 2 3 3" xfId="17934" xr:uid="{FD7460AE-D456-4C65-97C7-9EC33440A9D6}"/>
    <cellStyle name="SAPBEXheaderItem 12 4 2 3 4" xfId="23375" xr:uid="{8E0AD0D7-EA2D-48E4-9763-2819E1BAEDE0}"/>
    <cellStyle name="SAPBEXheaderItem 12 4 2 4" xfId="8141" xr:uid="{4A760BD9-F39A-4F38-BCD6-5A57E8E61F69}"/>
    <cellStyle name="SAPBEXheaderItem 12 4 2 5" xfId="13803" xr:uid="{0E1B332F-2689-4B10-A7E2-0905ABF244E3}"/>
    <cellStyle name="SAPBEXheaderItem 12 4 2 6" xfId="19323" xr:uid="{36B80418-5E1D-4166-9BC8-69379B8BDC06}"/>
    <cellStyle name="SAPBEXheaderItem 12 4 3" xfId="1522" xr:uid="{F258C26C-3FF8-4D28-A287-BA9F2DC5731B}"/>
    <cellStyle name="SAPBEXheaderItem 12 4 3 2" xfId="3552" xr:uid="{68CE5D4C-9F40-425B-B870-B42CDFF5412E}"/>
    <cellStyle name="SAPBEXheaderItem 12 4 3 2 2" xfId="10108" xr:uid="{7065DB8F-8581-4D85-8994-C88690EAD30F}"/>
    <cellStyle name="SAPBEXheaderItem 12 4 3 2 3" xfId="15722" xr:uid="{A26CAF34-3252-4E95-B76C-5791B383B4DD}"/>
    <cellStyle name="SAPBEXheaderItem 12 4 3 2 4" xfId="21199" xr:uid="{75F8D720-7A44-4F92-B291-BBAE0B2EBA02}"/>
    <cellStyle name="SAPBEXheaderItem 12 4 3 3" xfId="5886" xr:uid="{880B48A3-7141-4ACA-B137-16D2915E486D}"/>
    <cellStyle name="SAPBEXheaderItem 12 4 3 3 2" xfId="12369" xr:uid="{E4FC94ED-2CE8-48FF-B5D9-1B10C85A357B}"/>
    <cellStyle name="SAPBEXheaderItem 12 4 3 3 3" xfId="17935" xr:uid="{74093E0F-B2D5-4F5D-A0B0-F435D342204F}"/>
    <cellStyle name="SAPBEXheaderItem 12 4 3 3 4" xfId="23376" xr:uid="{D074ABEF-226F-4FD1-9384-1CA3B4D04196}"/>
    <cellStyle name="SAPBEXheaderItem 12 4 3 4" xfId="8142" xr:uid="{608EBB39-0418-49BE-B138-3532DB3339BF}"/>
    <cellStyle name="SAPBEXheaderItem 12 4 3 5" xfId="13804" xr:uid="{0EDABF31-C631-41AD-A7C5-27A721DB3138}"/>
    <cellStyle name="SAPBEXheaderItem 12 4 3 6" xfId="19324" xr:uid="{E55D6854-0AE9-46AC-8FAF-3E8673E4120E}"/>
    <cellStyle name="SAPBEXheaderItem 12 4 4" xfId="3550" xr:uid="{1AF32472-6965-4135-8F10-D73490AA08D2}"/>
    <cellStyle name="SAPBEXheaderItem 12 4 4 2" xfId="10106" xr:uid="{1B08CA04-1C44-4735-9446-1D32ED73788A}"/>
    <cellStyle name="SAPBEXheaderItem 12 4 4 3" xfId="15720" xr:uid="{0BC2D8AF-C7E1-49EE-9D9B-A73F819BC637}"/>
    <cellStyle name="SAPBEXheaderItem 12 4 4 4" xfId="21197" xr:uid="{7E491001-CA06-40F7-9E92-D029678932DF}"/>
    <cellStyle name="SAPBEXheaderItem 12 4 5" xfId="5884" xr:uid="{A51187D8-5288-439A-B084-62EB98FAEDC1}"/>
    <cellStyle name="SAPBEXheaderItem 12 4 5 2" xfId="12367" xr:uid="{9BE41989-5534-43DC-927E-75116BC4D14A}"/>
    <cellStyle name="SAPBEXheaderItem 12 4 5 3" xfId="17933" xr:uid="{744BCB32-3A21-48EF-ACD8-8A587C385CE8}"/>
    <cellStyle name="SAPBEXheaderItem 12 4 5 4" xfId="23374" xr:uid="{1F946E68-5A5F-4F43-B8D7-F01B8CD864DA}"/>
    <cellStyle name="SAPBEXheaderItem 12 4 6" xfId="8140" xr:uid="{3298C07F-8435-4215-B4D8-DC66F0170448}"/>
    <cellStyle name="SAPBEXheaderItem 12 4 7" xfId="13802" xr:uid="{306CB6DA-0156-451B-A612-01DED7101BF4}"/>
    <cellStyle name="SAPBEXheaderItem 12 4 8" xfId="19322" xr:uid="{980D80C8-10E2-4526-8C40-EA805901054E}"/>
    <cellStyle name="SAPBEXheaderItem 12 5" xfId="1523" xr:uid="{050459D8-2CAB-45E6-8C91-6E1750B0D9F1}"/>
    <cellStyle name="SAPBEXheaderItem 12 5 2" xfId="3553" xr:uid="{C8E6538D-0385-450F-9715-2C952176CCD4}"/>
    <cellStyle name="SAPBEXheaderItem 12 5 2 2" xfId="10109" xr:uid="{AFC77016-8D90-4B8B-AEB3-75A03517865F}"/>
    <cellStyle name="SAPBEXheaderItem 12 5 2 3" xfId="15723" xr:uid="{3D004B5F-B4F8-4C0C-BC35-1920D4F4E00F}"/>
    <cellStyle name="SAPBEXheaderItem 12 5 2 4" xfId="21200" xr:uid="{147740FC-93CD-437D-9E21-63754593C62B}"/>
    <cellStyle name="SAPBEXheaderItem 12 5 3" xfId="5887" xr:uid="{ED6933BB-16AB-4529-B0D0-7510A840226A}"/>
    <cellStyle name="SAPBEXheaderItem 12 5 3 2" xfId="12370" xr:uid="{728310F7-C2AB-4DE8-AE3D-C5081E8E1375}"/>
    <cellStyle name="SAPBEXheaderItem 12 5 3 3" xfId="17936" xr:uid="{3F1FBE95-BBCC-4C52-952D-5EC892E514AB}"/>
    <cellStyle name="SAPBEXheaderItem 12 5 3 4" xfId="23377" xr:uid="{D3C97684-2386-481F-B43F-75C509BE25AD}"/>
    <cellStyle name="SAPBEXheaderItem 12 5 4" xfId="8143" xr:uid="{27D06A53-65FF-4D7A-B358-F19F4F78ACC0}"/>
    <cellStyle name="SAPBEXheaderItem 12 5 5" xfId="13805" xr:uid="{9DC4A563-49F4-4A6E-AB4C-D29C3CC76A9C}"/>
    <cellStyle name="SAPBEXheaderItem 12 5 6" xfId="19325" xr:uid="{72D3233B-5313-4477-A251-4D8CE064557A}"/>
    <cellStyle name="SAPBEXheaderItem 12 6" xfId="1524" xr:uid="{6098A4AC-B9A3-4684-9B92-D09EF854DF8B}"/>
    <cellStyle name="SAPBEXheaderItem 12 6 2" xfId="3554" xr:uid="{99A5FEC3-E535-4B25-B073-5A27D2AF77ED}"/>
    <cellStyle name="SAPBEXheaderItem 12 6 2 2" xfId="10110" xr:uid="{99414F9B-E8A9-4172-8446-7B927986166F}"/>
    <cellStyle name="SAPBEXheaderItem 12 6 2 3" xfId="15724" xr:uid="{8F177BAE-5834-4ABD-808F-A3348E115D25}"/>
    <cellStyle name="SAPBEXheaderItem 12 6 2 4" xfId="21201" xr:uid="{FF39561F-E6F6-4750-819D-FE0491B61365}"/>
    <cellStyle name="SAPBEXheaderItem 12 6 3" xfId="5888" xr:uid="{B9F5BAD0-A800-4061-B0D5-80E07D657C30}"/>
    <cellStyle name="SAPBEXheaderItem 12 6 3 2" xfId="12371" xr:uid="{D98C6342-73F6-4DE9-9D16-64A051EF35F8}"/>
    <cellStyle name="SAPBEXheaderItem 12 6 3 3" xfId="17937" xr:uid="{1137CD66-683D-41CE-8E4B-64849F7759B1}"/>
    <cellStyle name="SAPBEXheaderItem 12 6 3 4" xfId="23378" xr:uid="{A9B84423-93F8-4991-BEE6-6DECF6A5E23D}"/>
    <cellStyle name="SAPBEXheaderItem 12 6 4" xfId="8144" xr:uid="{EEFBD8CB-4167-4F34-A2AE-F0EFD2E8EB59}"/>
    <cellStyle name="SAPBEXheaderItem 12 6 5" xfId="13806" xr:uid="{5A262DC8-6C6B-417D-9353-5A2C59189ED1}"/>
    <cellStyle name="SAPBEXheaderItem 12 6 6" xfId="19326" xr:uid="{C5DDBD75-F89C-401F-A845-084C8E01064C}"/>
    <cellStyle name="SAPBEXheaderItem 12 7" xfId="3543" xr:uid="{E7A69E80-3390-45CB-8B26-5F64BDF45DC1}"/>
    <cellStyle name="SAPBEXheaderItem 12 7 2" xfId="10099" xr:uid="{0FC0C739-AD3D-4C69-84FD-87752802CC51}"/>
    <cellStyle name="SAPBEXheaderItem 12 7 3" xfId="15713" xr:uid="{CAEE6412-FDE5-40DE-951B-67897D84254F}"/>
    <cellStyle name="SAPBEXheaderItem 12 7 4" xfId="21190" xr:uid="{DEDB39E7-7181-4C9F-98EE-1554820E61B9}"/>
    <cellStyle name="SAPBEXheaderItem 12 8" xfId="5877" xr:uid="{56932D3D-E590-47E8-B34B-27C7CD4FFA2A}"/>
    <cellStyle name="SAPBEXheaderItem 12 8 2" xfId="12360" xr:uid="{2F0FFDE9-A1A8-4BB1-AF05-11BAE6BC2730}"/>
    <cellStyle name="SAPBEXheaderItem 12 8 3" xfId="17926" xr:uid="{6568CAC8-DA4A-4027-9FDB-1F86761B4F70}"/>
    <cellStyle name="SAPBEXheaderItem 12 8 4" xfId="23367" xr:uid="{FDE29C5B-4CC7-4EF0-9485-F091C984B0B8}"/>
    <cellStyle name="SAPBEXheaderItem 12 9" xfId="8133" xr:uid="{A863174B-60D4-4E1E-8593-663A6980881D}"/>
    <cellStyle name="SAPBEXheaderItem 13" xfId="1525" xr:uid="{56819FB6-C4CA-4518-BB7C-79C660E6CBB5}"/>
    <cellStyle name="SAPBEXheaderItem 13 10" xfId="13807" xr:uid="{AA315192-F515-46A1-9A60-BCF846CCD80A}"/>
    <cellStyle name="SAPBEXheaderItem 13 11" xfId="19327" xr:uid="{B0C24A5F-8936-41C0-BF80-8560D39C6909}"/>
    <cellStyle name="SAPBEXheaderItem 13 2" xfId="1526" xr:uid="{AEF134C6-310C-46CA-A96B-82184262ABEC}"/>
    <cellStyle name="SAPBEXheaderItem 13 2 2" xfId="1527" xr:uid="{4C76C10A-3F46-489F-8267-5117938BE1C2}"/>
    <cellStyle name="SAPBEXheaderItem 13 2 2 2" xfId="3557" xr:uid="{8A7FD117-5F2C-4ACF-8F4B-6A16FDFBF90A}"/>
    <cellStyle name="SAPBEXheaderItem 13 2 2 2 2" xfId="10113" xr:uid="{EA6A54E2-32FB-4008-9A6B-28F0D7F75DBB}"/>
    <cellStyle name="SAPBEXheaderItem 13 2 2 2 3" xfId="15727" xr:uid="{81776988-FC26-43B1-9018-1AD274258B2A}"/>
    <cellStyle name="SAPBEXheaderItem 13 2 2 2 4" xfId="21204" xr:uid="{01BD3DED-3EBB-4156-9337-7388B0C72D0B}"/>
    <cellStyle name="SAPBEXheaderItem 13 2 2 3" xfId="5891" xr:uid="{D10B3AF7-86AE-4D9A-9D3A-6726A252850F}"/>
    <cellStyle name="SAPBEXheaderItem 13 2 2 3 2" xfId="12374" xr:uid="{6357815D-CB8E-481D-BC4D-64771BFC626A}"/>
    <cellStyle name="SAPBEXheaderItem 13 2 2 3 3" xfId="17940" xr:uid="{D9659258-A8F3-4CD0-A2EA-357D6C06B860}"/>
    <cellStyle name="SAPBEXheaderItem 13 2 2 3 4" xfId="23381" xr:uid="{AE235F9F-1050-44CF-9BE9-3E69FA071EF5}"/>
    <cellStyle name="SAPBEXheaderItem 13 2 2 4" xfId="8147" xr:uid="{7E5A88AE-3B8E-43C0-9B49-B295EA9241BB}"/>
    <cellStyle name="SAPBEXheaderItem 13 2 2 5" xfId="13809" xr:uid="{C8C229C4-FE81-4FD9-B221-1249543D4B15}"/>
    <cellStyle name="SAPBEXheaderItem 13 2 2 6" xfId="19329" xr:uid="{0FB47CC1-1868-4E80-92DC-9A3580C55D85}"/>
    <cellStyle name="SAPBEXheaderItem 13 2 3" xfId="1528" xr:uid="{ADAEF12D-064A-423F-A9F3-275046DC1712}"/>
    <cellStyle name="SAPBEXheaderItem 13 2 3 2" xfId="3558" xr:uid="{A62CBD9B-5139-433C-A8F5-35238A4DBD9B}"/>
    <cellStyle name="SAPBEXheaderItem 13 2 3 2 2" xfId="10114" xr:uid="{E5A26531-A345-4271-9295-2221D90FBEFF}"/>
    <cellStyle name="SAPBEXheaderItem 13 2 3 2 3" xfId="15728" xr:uid="{FB0EC3E9-6B2A-48C5-A968-F9E67E67A312}"/>
    <cellStyle name="SAPBEXheaderItem 13 2 3 2 4" xfId="21205" xr:uid="{E0D403B3-D1CE-4D02-A830-871C9768C25B}"/>
    <cellStyle name="SAPBEXheaderItem 13 2 3 3" xfId="5892" xr:uid="{474920FB-168F-41D7-A179-C47DAD97DEC8}"/>
    <cellStyle name="SAPBEXheaderItem 13 2 3 3 2" xfId="12375" xr:uid="{A8C5F9D3-7A29-41D8-914E-BAA8302B8777}"/>
    <cellStyle name="SAPBEXheaderItem 13 2 3 3 3" xfId="17941" xr:uid="{C0988547-EBC1-4433-9E14-4841B2FB1F59}"/>
    <cellStyle name="SAPBEXheaderItem 13 2 3 3 4" xfId="23382" xr:uid="{8CEC233B-5C9B-4378-93C2-F0D585EDC4B6}"/>
    <cellStyle name="SAPBEXheaderItem 13 2 3 4" xfId="8148" xr:uid="{E8C5B025-8636-4CD7-BF01-DE7D3C896EAB}"/>
    <cellStyle name="SAPBEXheaderItem 13 2 3 5" xfId="13810" xr:uid="{3EB62D8A-41D7-4D85-A729-9893E4C0875E}"/>
    <cellStyle name="SAPBEXheaderItem 13 2 3 6" xfId="19330" xr:uid="{13032715-13A3-4F25-80D0-50CB53018F2B}"/>
    <cellStyle name="SAPBEXheaderItem 13 2 4" xfId="3556" xr:uid="{EDA7910F-E3F6-459C-904F-7D6BE7A11168}"/>
    <cellStyle name="SAPBEXheaderItem 13 2 4 2" xfId="10112" xr:uid="{6E31A9A5-6455-4948-B313-E2BE88BD8A17}"/>
    <cellStyle name="SAPBEXheaderItem 13 2 4 3" xfId="15726" xr:uid="{D52C9179-8B35-46BC-B92B-0FC4ABEAFE84}"/>
    <cellStyle name="SAPBEXheaderItem 13 2 4 4" xfId="21203" xr:uid="{FE78639C-BFB3-4C01-BACB-91698CEA9356}"/>
    <cellStyle name="SAPBEXheaderItem 13 2 5" xfId="5890" xr:uid="{0E6480D8-C944-4141-AE95-12F159E99F6C}"/>
    <cellStyle name="SAPBEXheaderItem 13 2 5 2" xfId="12373" xr:uid="{A879BE0D-82F9-4123-8E49-7405C5452939}"/>
    <cellStyle name="SAPBEXheaderItem 13 2 5 3" xfId="17939" xr:uid="{996E649F-6F36-459B-891C-06DADCE50B11}"/>
    <cellStyle name="SAPBEXheaderItem 13 2 5 4" xfId="23380" xr:uid="{81125F0A-644E-43AA-9D6B-122FA22F8513}"/>
    <cellStyle name="SAPBEXheaderItem 13 2 6" xfId="8146" xr:uid="{1075146B-5ED4-44FC-B84E-09719E8CF326}"/>
    <cellStyle name="SAPBEXheaderItem 13 2 7" xfId="13808" xr:uid="{B11309E0-A238-4731-902C-A78A196697C0}"/>
    <cellStyle name="SAPBEXheaderItem 13 2 8" xfId="19328" xr:uid="{43D2E1A7-5151-4434-8A6D-12B20CEDA77A}"/>
    <cellStyle name="SAPBEXheaderItem 13 3" xfId="1529" xr:uid="{C7D97E25-1351-4382-A14C-2F2AB42F55E7}"/>
    <cellStyle name="SAPBEXheaderItem 13 3 2" xfId="1530" xr:uid="{4EE469B0-D2B1-4235-A0D6-DD8A522C3B27}"/>
    <cellStyle name="SAPBEXheaderItem 13 3 2 2" xfId="3560" xr:uid="{818F1295-AB94-4FCD-A525-E2C68BB370A5}"/>
    <cellStyle name="SAPBEXheaderItem 13 3 2 2 2" xfId="10116" xr:uid="{0AC6C8F5-C7A3-4A77-83DD-2D3CAC12A2F6}"/>
    <cellStyle name="SAPBEXheaderItem 13 3 2 2 3" xfId="15730" xr:uid="{E73C2476-93C2-4261-AFFB-7C9A7B125042}"/>
    <cellStyle name="SAPBEXheaderItem 13 3 2 2 4" xfId="21207" xr:uid="{D6F4D578-347C-4B86-A00A-AAC35D7DB4E2}"/>
    <cellStyle name="SAPBEXheaderItem 13 3 2 3" xfId="5894" xr:uid="{83C43C96-1F27-4E0D-BF1D-0247D394DA7E}"/>
    <cellStyle name="SAPBEXheaderItem 13 3 2 3 2" xfId="12377" xr:uid="{28FAB283-4E7D-4E54-A8FD-7D141BE63575}"/>
    <cellStyle name="SAPBEXheaderItem 13 3 2 3 3" xfId="17943" xr:uid="{4FCADA29-9293-41C9-A855-6261F42AAD46}"/>
    <cellStyle name="SAPBEXheaderItem 13 3 2 3 4" xfId="23384" xr:uid="{DD7DFCDF-169D-4453-84E3-7AAE0C741A34}"/>
    <cellStyle name="SAPBEXheaderItem 13 3 2 4" xfId="8150" xr:uid="{18DE82C2-9586-4CF0-B4F7-60CE845A495E}"/>
    <cellStyle name="SAPBEXheaderItem 13 3 2 5" xfId="13812" xr:uid="{649EC636-0072-4038-BEB6-F83E616F8719}"/>
    <cellStyle name="SAPBEXheaderItem 13 3 2 6" xfId="19332" xr:uid="{875F6F4D-9C7A-4D39-9C37-9AC3224EE938}"/>
    <cellStyle name="SAPBEXheaderItem 13 3 3" xfId="1531" xr:uid="{B43B8AC0-1997-42B2-BEFE-44E1E5B5FFF7}"/>
    <cellStyle name="SAPBEXheaderItem 13 3 3 2" xfId="3561" xr:uid="{D895E7A3-067C-4BF9-9B68-F195F9FE7E08}"/>
    <cellStyle name="SAPBEXheaderItem 13 3 3 2 2" xfId="10117" xr:uid="{F091E1D6-9E2C-4C79-ABD0-6C372DDDDEB3}"/>
    <cellStyle name="SAPBEXheaderItem 13 3 3 2 3" xfId="15731" xr:uid="{2429431E-9153-4BB1-BFAF-93D7309663A1}"/>
    <cellStyle name="SAPBEXheaderItem 13 3 3 2 4" xfId="21208" xr:uid="{F2597DEF-980A-49C7-9352-7C6FD703AF97}"/>
    <cellStyle name="SAPBEXheaderItem 13 3 3 3" xfId="5895" xr:uid="{A574437F-1A01-4196-9610-951F4730594D}"/>
    <cellStyle name="SAPBEXheaderItem 13 3 3 3 2" xfId="12378" xr:uid="{98023DE2-EC5B-4AB0-BD7F-FD5AA8F3C308}"/>
    <cellStyle name="SAPBEXheaderItem 13 3 3 3 3" xfId="17944" xr:uid="{EF0ECA8E-46E9-4518-A1EE-4FD3C7729C00}"/>
    <cellStyle name="SAPBEXheaderItem 13 3 3 3 4" xfId="23385" xr:uid="{5FC429D6-5680-4FE7-B4C3-C62C509639CA}"/>
    <cellStyle name="SAPBEXheaderItem 13 3 3 4" xfId="8151" xr:uid="{162123FF-A55C-4631-9244-A93AEC9D2E76}"/>
    <cellStyle name="SAPBEXheaderItem 13 3 3 5" xfId="13813" xr:uid="{95BA5E7E-2A34-4691-A72E-8E27495EDF01}"/>
    <cellStyle name="SAPBEXheaderItem 13 3 3 6" xfId="19333" xr:uid="{39524A0B-3E00-4435-BA2B-B5B44BFCF39C}"/>
    <cellStyle name="SAPBEXheaderItem 13 3 4" xfId="3559" xr:uid="{07216D1B-5D3D-4CA0-BCBB-E4C970652175}"/>
    <cellStyle name="SAPBEXheaderItem 13 3 4 2" xfId="10115" xr:uid="{EFEE1D9A-3169-4F3D-923E-DEC368B94C9A}"/>
    <cellStyle name="SAPBEXheaderItem 13 3 4 3" xfId="15729" xr:uid="{7DAA46D8-92F8-4029-9585-CA88D7000A46}"/>
    <cellStyle name="SAPBEXheaderItem 13 3 4 4" xfId="21206" xr:uid="{15EC548B-7C2B-4ABF-810D-45990A488014}"/>
    <cellStyle name="SAPBEXheaderItem 13 3 5" xfId="5893" xr:uid="{5D03E890-C635-4C6A-9A09-BE269119993B}"/>
    <cellStyle name="SAPBEXheaderItem 13 3 5 2" xfId="12376" xr:uid="{9426D008-89A5-406D-AE38-EB8A4E80BD3B}"/>
    <cellStyle name="SAPBEXheaderItem 13 3 5 3" xfId="17942" xr:uid="{3B7B4920-9BFA-4BDB-BA0A-7D4510C8B7BA}"/>
    <cellStyle name="SAPBEXheaderItem 13 3 5 4" xfId="23383" xr:uid="{82FB2E56-3D52-47E4-86AB-DFE31BE04300}"/>
    <cellStyle name="SAPBEXheaderItem 13 3 6" xfId="8149" xr:uid="{C5DAD3B3-41C4-4336-92E2-14BD7C024FA9}"/>
    <cellStyle name="SAPBEXheaderItem 13 3 7" xfId="13811" xr:uid="{5B5E779D-542F-48C2-B7CE-4113EAC90E08}"/>
    <cellStyle name="SAPBEXheaderItem 13 3 8" xfId="19331" xr:uid="{603F1FDB-3DBA-45E6-A589-45C76E615A6B}"/>
    <cellStyle name="SAPBEXheaderItem 13 4" xfId="1532" xr:uid="{5EDAAB6D-AA75-4457-824E-24108D02A959}"/>
    <cellStyle name="SAPBEXheaderItem 13 4 2" xfId="1533" xr:uid="{8D791D7B-16F7-4799-926D-D943111DECA9}"/>
    <cellStyle name="SAPBEXheaderItem 13 4 2 2" xfId="3563" xr:uid="{7059682A-CA26-4D42-8EC9-70A8DA5439C3}"/>
    <cellStyle name="SAPBEXheaderItem 13 4 2 2 2" xfId="10119" xr:uid="{421C8845-EABA-47F9-98A4-B5D6BBEFC99C}"/>
    <cellStyle name="SAPBEXheaderItem 13 4 2 2 3" xfId="15733" xr:uid="{4B61A032-211F-43FC-870D-B45E65859A88}"/>
    <cellStyle name="SAPBEXheaderItem 13 4 2 2 4" xfId="21210" xr:uid="{08963B9F-241F-4E7C-9F5A-D365750C5884}"/>
    <cellStyle name="SAPBEXheaderItem 13 4 2 3" xfId="5897" xr:uid="{D8AC83BF-3DAA-48E5-AD1F-508FF7856CD2}"/>
    <cellStyle name="SAPBEXheaderItem 13 4 2 3 2" xfId="12380" xr:uid="{DA7EC261-B496-49DD-831C-467E228D0C2A}"/>
    <cellStyle name="SAPBEXheaderItem 13 4 2 3 3" xfId="17946" xr:uid="{22D3F78F-86F3-4456-92ED-63BD6333EA82}"/>
    <cellStyle name="SAPBEXheaderItem 13 4 2 3 4" xfId="23387" xr:uid="{6AFD877D-2CBB-4EC9-AA7F-9D47C5D2AB86}"/>
    <cellStyle name="SAPBEXheaderItem 13 4 2 4" xfId="8153" xr:uid="{0EDFCB05-E1DA-48D9-A2DD-1E0A3567CA94}"/>
    <cellStyle name="SAPBEXheaderItem 13 4 2 5" xfId="13815" xr:uid="{9601DA4F-F544-48A5-A346-B8FFC7EB3DB3}"/>
    <cellStyle name="SAPBEXheaderItem 13 4 2 6" xfId="19335" xr:uid="{13513B43-D5CC-4941-A25B-CDDE7E12E91C}"/>
    <cellStyle name="SAPBEXheaderItem 13 4 3" xfId="1534" xr:uid="{BE3451AA-E126-4346-98B9-F8E4E8260F8D}"/>
    <cellStyle name="SAPBEXheaderItem 13 4 3 2" xfId="3564" xr:uid="{A4491DA0-4CCE-403D-8722-B6EC50EF337E}"/>
    <cellStyle name="SAPBEXheaderItem 13 4 3 2 2" xfId="10120" xr:uid="{0EAF06C9-F7F3-4FAB-9B9C-02A1CF9E201A}"/>
    <cellStyle name="SAPBEXheaderItem 13 4 3 2 3" xfId="15734" xr:uid="{105C7062-63FB-4174-9247-96FB88BBA54F}"/>
    <cellStyle name="SAPBEXheaderItem 13 4 3 2 4" xfId="21211" xr:uid="{36EEA7B6-2B6F-4533-82F0-80C0386FDF56}"/>
    <cellStyle name="SAPBEXheaderItem 13 4 3 3" xfId="5898" xr:uid="{2D20A93A-7AAC-4534-A0A3-575FC26E87A0}"/>
    <cellStyle name="SAPBEXheaderItem 13 4 3 3 2" xfId="12381" xr:uid="{DC82D243-A20A-40BD-BA84-8E0490C4C342}"/>
    <cellStyle name="SAPBEXheaderItem 13 4 3 3 3" xfId="17947" xr:uid="{6249D56B-5F81-4985-BAF5-B35D59F0EB7E}"/>
    <cellStyle name="SAPBEXheaderItem 13 4 3 3 4" xfId="23388" xr:uid="{3D9E3F40-FE34-44BB-AE69-EAE39DF1D3E2}"/>
    <cellStyle name="SAPBEXheaderItem 13 4 3 4" xfId="8154" xr:uid="{5B2A90C7-3E19-495D-BDFE-C6A84B0EABF5}"/>
    <cellStyle name="SAPBEXheaderItem 13 4 3 5" xfId="13816" xr:uid="{EE6C434E-82BB-4E9F-84B4-2BCA805328D6}"/>
    <cellStyle name="SAPBEXheaderItem 13 4 3 6" xfId="19336" xr:uid="{30F464C9-BA2B-4EA2-AB9F-CC027AF812FB}"/>
    <cellStyle name="SAPBEXheaderItem 13 4 4" xfId="3562" xr:uid="{383C5512-34D1-45BC-ACF1-3D3426E4A701}"/>
    <cellStyle name="SAPBEXheaderItem 13 4 4 2" xfId="10118" xr:uid="{D2FAF1FC-3815-4B98-A26C-56FD9B9E6A82}"/>
    <cellStyle name="SAPBEXheaderItem 13 4 4 3" xfId="15732" xr:uid="{2204B773-A10B-4CEB-BC26-B22E63D12FBF}"/>
    <cellStyle name="SAPBEXheaderItem 13 4 4 4" xfId="21209" xr:uid="{37F62A8E-7155-46A8-BA59-EFBC1D4F04D0}"/>
    <cellStyle name="SAPBEXheaderItem 13 4 5" xfId="5896" xr:uid="{CE52B2B8-F264-415D-B39A-BDD05242ED0B}"/>
    <cellStyle name="SAPBEXheaderItem 13 4 5 2" xfId="12379" xr:uid="{03F2F24E-2FF9-4EC5-93F4-1BEF9BF538A9}"/>
    <cellStyle name="SAPBEXheaderItem 13 4 5 3" xfId="17945" xr:uid="{875A1403-3457-4A9F-B47E-07883AD1F81A}"/>
    <cellStyle name="SAPBEXheaderItem 13 4 5 4" xfId="23386" xr:uid="{38497562-F2F4-4F2F-BF2C-2CC8E6C66644}"/>
    <cellStyle name="SAPBEXheaderItem 13 4 6" xfId="8152" xr:uid="{0ABA8B83-DBD7-43F7-B25B-66365B79ED12}"/>
    <cellStyle name="SAPBEXheaderItem 13 4 7" xfId="13814" xr:uid="{15189FD2-00D6-4AC3-84F1-86B94C971E35}"/>
    <cellStyle name="SAPBEXheaderItem 13 4 8" xfId="19334" xr:uid="{F918AFE9-E655-4896-884A-C42B32BE6B1C}"/>
    <cellStyle name="SAPBEXheaderItem 13 5" xfId="1535" xr:uid="{547CB7D7-0584-4045-A6B3-70722540B38B}"/>
    <cellStyle name="SAPBEXheaderItem 13 5 2" xfId="3565" xr:uid="{A9ADF4B2-CC17-486C-A183-A43A6E743DF6}"/>
    <cellStyle name="SAPBEXheaderItem 13 5 2 2" xfId="10121" xr:uid="{AFDFDFA4-AF52-4D5A-88F4-1442B3B9AB1E}"/>
    <cellStyle name="SAPBEXheaderItem 13 5 2 3" xfId="15735" xr:uid="{10888206-33B1-4BA2-AB83-F82C4239614A}"/>
    <cellStyle name="SAPBEXheaderItem 13 5 2 4" xfId="21212" xr:uid="{2AFBAAC9-2274-424A-86AF-4EF9534556B0}"/>
    <cellStyle name="SAPBEXheaderItem 13 5 3" xfId="5899" xr:uid="{CA9F72EB-39BC-4185-9420-9DFF13A5B6BB}"/>
    <cellStyle name="SAPBEXheaderItem 13 5 3 2" xfId="12382" xr:uid="{F4C34DC9-1669-4D6C-8A3F-576E670EA1A5}"/>
    <cellStyle name="SAPBEXheaderItem 13 5 3 3" xfId="17948" xr:uid="{AB35E060-98E5-4921-9EF7-94DCEFA9FA0C}"/>
    <cellStyle name="SAPBEXheaderItem 13 5 3 4" xfId="23389" xr:uid="{CBCE380F-981A-4852-AA27-4628B36D3500}"/>
    <cellStyle name="SAPBEXheaderItem 13 5 4" xfId="8155" xr:uid="{6C483078-D148-4F11-A1E1-5C5AF720AC3B}"/>
    <cellStyle name="SAPBEXheaderItem 13 5 5" xfId="13817" xr:uid="{1EA3235B-EBFE-491B-A7AA-FEA810FD64DB}"/>
    <cellStyle name="SAPBEXheaderItem 13 5 6" xfId="19337" xr:uid="{FF3AD13D-55D3-4654-B2C3-72605F5EC79E}"/>
    <cellStyle name="SAPBEXheaderItem 13 6" xfId="1536" xr:uid="{D76B240A-A3B7-4048-809C-B273AF265551}"/>
    <cellStyle name="SAPBEXheaderItem 13 6 2" xfId="3566" xr:uid="{746D1E5B-31BA-474F-9B3B-0B833472E303}"/>
    <cellStyle name="SAPBEXheaderItem 13 6 2 2" xfId="10122" xr:uid="{35970548-F4B0-4611-8D77-50754F122DAD}"/>
    <cellStyle name="SAPBEXheaderItem 13 6 2 3" xfId="15736" xr:uid="{A4201720-A7DD-4F88-B03E-9EBD601CC542}"/>
    <cellStyle name="SAPBEXheaderItem 13 6 2 4" xfId="21213" xr:uid="{517DFC01-55D4-4783-AC3B-51F44CDF1D68}"/>
    <cellStyle name="SAPBEXheaderItem 13 6 3" xfId="5900" xr:uid="{D1121A42-ED11-41DE-BF4C-9B46A124C42E}"/>
    <cellStyle name="SAPBEXheaderItem 13 6 3 2" xfId="12383" xr:uid="{ACC8DB86-6813-4AC4-8574-6C45C5A90BEF}"/>
    <cellStyle name="SAPBEXheaderItem 13 6 3 3" xfId="17949" xr:uid="{3BEFAE79-A74F-460D-ADA2-DD8549FAB058}"/>
    <cellStyle name="SAPBEXheaderItem 13 6 3 4" xfId="23390" xr:uid="{D4768094-7B49-48D7-A1EB-6D32C1963FBA}"/>
    <cellStyle name="SAPBEXheaderItem 13 6 4" xfId="8156" xr:uid="{9C75B1F8-8ECF-4069-A04F-8B43C39EC708}"/>
    <cellStyle name="SAPBEXheaderItem 13 6 5" xfId="13818" xr:uid="{2A466BEC-D325-4EF6-84DE-F34707A42370}"/>
    <cellStyle name="SAPBEXheaderItem 13 6 6" xfId="19338" xr:uid="{FA1F11C1-428D-4427-BF57-4E2D91378569}"/>
    <cellStyle name="SAPBEXheaderItem 13 7" xfId="3555" xr:uid="{917E33BF-6E8E-4112-9436-76BFF255E019}"/>
    <cellStyle name="SAPBEXheaderItem 13 7 2" xfId="10111" xr:uid="{15F2F190-6CE3-488F-BF40-133D8CDACF54}"/>
    <cellStyle name="SAPBEXheaderItem 13 7 3" xfId="15725" xr:uid="{CD44751D-BFBA-4CCE-AD8E-FC1ED6BA0B73}"/>
    <cellStyle name="SAPBEXheaderItem 13 7 4" xfId="21202" xr:uid="{3B3C77E2-8951-46FC-84E2-74E41FCCCFA6}"/>
    <cellStyle name="SAPBEXheaderItem 13 8" xfId="5889" xr:uid="{7A9F9AFE-FCC9-48CC-8AC2-27DE1F8DA0FF}"/>
    <cellStyle name="SAPBEXheaderItem 13 8 2" xfId="12372" xr:uid="{B988143D-BE03-4473-8DF1-8CC8E18CFA3E}"/>
    <cellStyle name="SAPBEXheaderItem 13 8 3" xfId="17938" xr:uid="{2C00F346-E571-4F29-8206-160B25F62992}"/>
    <cellStyle name="SAPBEXheaderItem 13 8 4" xfId="23379" xr:uid="{04637879-1F42-48F9-B410-6264B1C21787}"/>
    <cellStyle name="SAPBEXheaderItem 13 9" xfId="8145" xr:uid="{8E414B9B-B320-4ACE-9103-F6AAFACCD248}"/>
    <cellStyle name="SAPBEXheaderItem 14" xfId="1537" xr:uid="{1A453520-E1E6-46C1-B35E-7F21BD28B062}"/>
    <cellStyle name="SAPBEXheaderItem 14 10" xfId="13819" xr:uid="{9A7C9860-B061-44E8-A0C5-5A402B7BD80B}"/>
    <cellStyle name="SAPBEXheaderItem 14 11" xfId="19339" xr:uid="{FD32F48D-6537-473A-AD23-3815F22021C2}"/>
    <cellStyle name="SAPBEXheaderItem 14 2" xfId="1538" xr:uid="{27905ED8-4C47-4216-9657-73014FB9C9B7}"/>
    <cellStyle name="SAPBEXheaderItem 14 2 2" xfId="1539" xr:uid="{8B53E27B-2BB7-449D-AFF1-32F72B1B316D}"/>
    <cellStyle name="SAPBEXheaderItem 14 2 2 2" xfId="3569" xr:uid="{55BB91D4-A4EC-4B0B-B123-9318F3C6EE5B}"/>
    <cellStyle name="SAPBEXheaderItem 14 2 2 2 2" xfId="10125" xr:uid="{5D85B2EF-2680-4433-A102-CAEF06A5EA9E}"/>
    <cellStyle name="SAPBEXheaderItem 14 2 2 2 3" xfId="15739" xr:uid="{1587AA19-C34D-484F-830F-80002AB1000B}"/>
    <cellStyle name="SAPBEXheaderItem 14 2 2 2 4" xfId="21216" xr:uid="{4BFB3ABC-8DE5-4B59-8C7A-F29A9AA011FC}"/>
    <cellStyle name="SAPBEXheaderItem 14 2 2 3" xfId="5903" xr:uid="{ED33D284-9750-432C-9CB8-A3DAED3C7F2A}"/>
    <cellStyle name="SAPBEXheaderItem 14 2 2 3 2" xfId="12386" xr:uid="{77B9CC6B-ACD9-47DD-9540-B18AB8D50503}"/>
    <cellStyle name="SAPBEXheaderItem 14 2 2 3 3" xfId="17952" xr:uid="{38FAB8D2-3EF0-4605-97DC-56C85D0A14F8}"/>
    <cellStyle name="SAPBEXheaderItem 14 2 2 3 4" xfId="23393" xr:uid="{4371524F-1654-4191-A073-72B3F52EEC7E}"/>
    <cellStyle name="SAPBEXheaderItem 14 2 2 4" xfId="8159" xr:uid="{EF616F99-5219-4CF7-94D3-235F7ABDC0E9}"/>
    <cellStyle name="SAPBEXheaderItem 14 2 2 5" xfId="13821" xr:uid="{CAC3EC8E-DE58-4F95-AFF6-61420667269E}"/>
    <cellStyle name="SAPBEXheaderItem 14 2 2 6" xfId="19341" xr:uid="{8DC9C4D0-1B9E-4137-8B0A-394FF9B0D40D}"/>
    <cellStyle name="SAPBEXheaderItem 14 2 3" xfId="1540" xr:uid="{E3F7FC88-25FD-4363-82FE-42A936A08D12}"/>
    <cellStyle name="SAPBEXheaderItem 14 2 3 2" xfId="3570" xr:uid="{7540C291-7693-4CAC-8EFC-4890F7080C1D}"/>
    <cellStyle name="SAPBEXheaderItem 14 2 3 2 2" xfId="10126" xr:uid="{CCB8A194-58FD-4754-B157-03249D1AA921}"/>
    <cellStyle name="SAPBEXheaderItem 14 2 3 2 3" xfId="15740" xr:uid="{C463F29C-77DC-41D6-A40F-340CBC4D8033}"/>
    <cellStyle name="SAPBEXheaderItem 14 2 3 2 4" xfId="21217" xr:uid="{4FC2E1B3-D6EA-45F7-B6B7-98E26212B5FF}"/>
    <cellStyle name="SAPBEXheaderItem 14 2 3 3" xfId="5904" xr:uid="{C51A4332-DD21-498C-BC06-FBC9FCF7C34F}"/>
    <cellStyle name="SAPBEXheaderItem 14 2 3 3 2" xfId="12387" xr:uid="{DC4F4E0C-0A3B-4D1A-810D-B0401F9ED32D}"/>
    <cellStyle name="SAPBEXheaderItem 14 2 3 3 3" xfId="17953" xr:uid="{407DC18E-7F71-4A96-AC33-2955B476F319}"/>
    <cellStyle name="SAPBEXheaderItem 14 2 3 3 4" xfId="23394" xr:uid="{170B2A17-5290-40EC-8E04-E0445D92D2F2}"/>
    <cellStyle name="SAPBEXheaderItem 14 2 3 4" xfId="8160" xr:uid="{6E938A61-792B-4E45-BE00-8CA0F59AA1FF}"/>
    <cellStyle name="SAPBEXheaderItem 14 2 3 5" xfId="13822" xr:uid="{AD50EC0A-82DD-49E9-879C-E30F09D9F89A}"/>
    <cellStyle name="SAPBEXheaderItem 14 2 3 6" xfId="19342" xr:uid="{F2D29F4C-A11C-4C41-9406-BEB3CD0B5F11}"/>
    <cellStyle name="SAPBEXheaderItem 14 2 4" xfId="3568" xr:uid="{0EE77438-4112-4B84-B53D-7EF0D8BC94D2}"/>
    <cellStyle name="SAPBEXheaderItem 14 2 4 2" xfId="10124" xr:uid="{C939AA8B-DC75-40F5-915B-AAFF144C5EB9}"/>
    <cellStyle name="SAPBEXheaderItem 14 2 4 3" xfId="15738" xr:uid="{207599D0-15BF-426F-985B-B8074FDEC7D1}"/>
    <cellStyle name="SAPBEXheaderItem 14 2 4 4" xfId="21215" xr:uid="{5C30690B-B973-4B59-B33E-2B40F681509A}"/>
    <cellStyle name="SAPBEXheaderItem 14 2 5" xfId="5902" xr:uid="{18AD4ED3-2FC8-4EE2-9F0C-DD1A5B46C32D}"/>
    <cellStyle name="SAPBEXheaderItem 14 2 5 2" xfId="12385" xr:uid="{4E794ACE-382D-4485-B560-1CCFEEFBEC29}"/>
    <cellStyle name="SAPBEXheaderItem 14 2 5 3" xfId="17951" xr:uid="{6800E36B-6994-413F-BA98-83461B3A08DB}"/>
    <cellStyle name="SAPBEXheaderItem 14 2 5 4" xfId="23392" xr:uid="{C74287B0-95E0-40DF-A136-E71547BF6479}"/>
    <cellStyle name="SAPBEXheaderItem 14 2 6" xfId="8158" xr:uid="{FF910129-3C65-4FC8-9662-BE094675672E}"/>
    <cellStyle name="SAPBEXheaderItem 14 2 7" xfId="13820" xr:uid="{903329BB-BAC9-4AD0-9C2C-901D4A6946D1}"/>
    <cellStyle name="SAPBEXheaderItem 14 2 8" xfId="19340" xr:uid="{56D172F3-79C5-4531-A16D-CEE6639A7D6E}"/>
    <cellStyle name="SAPBEXheaderItem 14 3" xfId="1541" xr:uid="{16243ABE-34FC-42E2-96AD-76C34A5D110F}"/>
    <cellStyle name="SAPBEXheaderItem 14 3 2" xfId="1542" xr:uid="{3C888020-3289-4BAE-ACA3-93F1A4799891}"/>
    <cellStyle name="SAPBEXheaderItem 14 3 2 2" xfId="3572" xr:uid="{55F17F6E-1682-48B0-BB5C-8174A802381D}"/>
    <cellStyle name="SAPBEXheaderItem 14 3 2 2 2" xfId="10128" xr:uid="{B1DF8D5C-9CFB-4608-8428-E1B6373FB7BB}"/>
    <cellStyle name="SAPBEXheaderItem 14 3 2 2 3" xfId="15742" xr:uid="{7D061737-EBC1-4BB8-9713-3A68362FB74C}"/>
    <cellStyle name="SAPBEXheaderItem 14 3 2 2 4" xfId="21219" xr:uid="{7265923A-8CDE-45D8-A2DD-81EC05754977}"/>
    <cellStyle name="SAPBEXheaderItem 14 3 2 3" xfId="5906" xr:uid="{337041C2-69D1-47D6-95E7-5DA9358CB625}"/>
    <cellStyle name="SAPBEXheaderItem 14 3 2 3 2" xfId="12389" xr:uid="{11C8B012-213C-4135-8016-376DA70138F9}"/>
    <cellStyle name="SAPBEXheaderItem 14 3 2 3 3" xfId="17955" xr:uid="{797BF06A-813D-4364-9259-4A85BE9121CB}"/>
    <cellStyle name="SAPBEXheaderItem 14 3 2 3 4" xfId="23396" xr:uid="{9EB7467D-A479-48A8-8DE9-8D617EC0C177}"/>
    <cellStyle name="SAPBEXheaderItem 14 3 2 4" xfId="8162" xr:uid="{F40A2B2F-7DC5-4C77-9CDF-B4BFC45640BC}"/>
    <cellStyle name="SAPBEXheaderItem 14 3 2 5" xfId="13824" xr:uid="{FDF95EAB-5605-424B-82C0-A51F3487E14B}"/>
    <cellStyle name="SAPBEXheaderItem 14 3 2 6" xfId="19344" xr:uid="{BAC9F53A-92BD-4CEF-BAED-B8437C4940D3}"/>
    <cellStyle name="SAPBEXheaderItem 14 3 3" xfId="1543" xr:uid="{BBC557C4-12B1-4B38-B379-FE8939C84710}"/>
    <cellStyle name="SAPBEXheaderItem 14 3 3 2" xfId="3573" xr:uid="{7EFCFB45-C85D-4C46-9663-EA315EBFDFC7}"/>
    <cellStyle name="SAPBEXheaderItem 14 3 3 2 2" xfId="10129" xr:uid="{AC8CBB92-377F-4F69-A323-9623EE284FB4}"/>
    <cellStyle name="SAPBEXheaderItem 14 3 3 2 3" xfId="15743" xr:uid="{5CA85932-9E9D-4D93-9AF6-3B29696FBC96}"/>
    <cellStyle name="SAPBEXheaderItem 14 3 3 2 4" xfId="21220" xr:uid="{07156682-DDD4-49DD-8AFB-38E97F3C15C7}"/>
    <cellStyle name="SAPBEXheaderItem 14 3 3 3" xfId="5907" xr:uid="{9DB374C3-9D91-4AA2-B21A-3F5A2A86E27E}"/>
    <cellStyle name="SAPBEXheaderItem 14 3 3 3 2" xfId="12390" xr:uid="{B5D0D924-776D-4977-9189-1F4BFB98C86A}"/>
    <cellStyle name="SAPBEXheaderItem 14 3 3 3 3" xfId="17956" xr:uid="{9A6DCFB1-E877-4719-8354-593AF89F45AC}"/>
    <cellStyle name="SAPBEXheaderItem 14 3 3 3 4" xfId="23397" xr:uid="{BA288202-018E-4197-96ED-16CF1B44DC59}"/>
    <cellStyle name="SAPBEXheaderItem 14 3 3 4" xfId="8163" xr:uid="{588BF0A8-58D8-4AAA-949C-34D699215220}"/>
    <cellStyle name="SAPBEXheaderItem 14 3 3 5" xfId="13825" xr:uid="{8399BEEC-D85E-4176-84EF-2A4335E36079}"/>
    <cellStyle name="SAPBEXheaderItem 14 3 3 6" xfId="19345" xr:uid="{D84A2DD3-E6D9-429D-8D7B-73504C40723E}"/>
    <cellStyle name="SAPBEXheaderItem 14 3 4" xfId="3571" xr:uid="{12C708C6-F5C3-4650-9A54-B9D67BB08F6C}"/>
    <cellStyle name="SAPBEXheaderItem 14 3 4 2" xfId="10127" xr:uid="{387B42B8-0D39-4BB0-934B-27C994E05DF7}"/>
    <cellStyle name="SAPBEXheaderItem 14 3 4 3" xfId="15741" xr:uid="{D92650B7-D097-4133-B3B7-0CD7EF2F55CC}"/>
    <cellStyle name="SAPBEXheaderItem 14 3 4 4" xfId="21218" xr:uid="{7D0757E1-ECC0-4E87-A1FC-EC3EF621CC23}"/>
    <cellStyle name="SAPBEXheaderItem 14 3 5" xfId="5905" xr:uid="{F3037A80-FEC3-41BB-A338-53DF465C5DBC}"/>
    <cellStyle name="SAPBEXheaderItem 14 3 5 2" xfId="12388" xr:uid="{4A55CAB0-3A24-40BF-8B56-67001BA8BEDB}"/>
    <cellStyle name="SAPBEXheaderItem 14 3 5 3" xfId="17954" xr:uid="{EEAC9F32-9918-4746-954D-853646A5FC80}"/>
    <cellStyle name="SAPBEXheaderItem 14 3 5 4" xfId="23395" xr:uid="{F506B359-E587-493E-9674-3C5624B593BD}"/>
    <cellStyle name="SAPBEXheaderItem 14 3 6" xfId="8161" xr:uid="{48FA010F-40E8-4F19-9463-77253E25195C}"/>
    <cellStyle name="SAPBEXheaderItem 14 3 7" xfId="13823" xr:uid="{98775CC0-C9FD-4869-AD25-C6A423A63F77}"/>
    <cellStyle name="SAPBEXheaderItem 14 3 8" xfId="19343" xr:uid="{3C6CA333-C25B-4FAA-81EB-784809E228BA}"/>
    <cellStyle name="SAPBEXheaderItem 14 4" xfId="1544" xr:uid="{82E76A2B-796B-43BF-943A-3BFF1004642D}"/>
    <cellStyle name="SAPBEXheaderItem 14 4 2" xfId="1545" xr:uid="{32D1BB85-F1B5-4404-9F97-2B9996DCC5D2}"/>
    <cellStyle name="SAPBEXheaderItem 14 4 2 2" xfId="3575" xr:uid="{27D5ADAF-9EEF-4682-A326-D17FB9DC0D93}"/>
    <cellStyle name="SAPBEXheaderItem 14 4 2 2 2" xfId="10131" xr:uid="{7CB56027-3F76-48B5-B7D1-326791A7C479}"/>
    <cellStyle name="SAPBEXheaderItem 14 4 2 2 3" xfId="15745" xr:uid="{1DDE8F28-7066-4E87-9DE1-9B9C4679E9E0}"/>
    <cellStyle name="SAPBEXheaderItem 14 4 2 2 4" xfId="21222" xr:uid="{9CD86E2C-74D0-4689-B27E-227975795FB7}"/>
    <cellStyle name="SAPBEXheaderItem 14 4 2 3" xfId="5909" xr:uid="{901F24A4-BFE8-4E8F-A54E-E3DD83CBEFDE}"/>
    <cellStyle name="SAPBEXheaderItem 14 4 2 3 2" xfId="12392" xr:uid="{1286D134-9204-4682-B862-A2A303BA5D49}"/>
    <cellStyle name="SAPBEXheaderItem 14 4 2 3 3" xfId="17958" xr:uid="{00F2F852-F5D4-446D-8029-0E3C7BEDCFB7}"/>
    <cellStyle name="SAPBEXheaderItem 14 4 2 3 4" xfId="23399" xr:uid="{2AE9A8A4-E542-4D9F-B9C9-F4F7B3232D93}"/>
    <cellStyle name="SAPBEXheaderItem 14 4 2 4" xfId="8165" xr:uid="{F55989CB-28C0-4608-A206-FAB0273E0A79}"/>
    <cellStyle name="SAPBEXheaderItem 14 4 2 5" xfId="13827" xr:uid="{C49A9282-54DB-4633-9E17-5CB8382DCFCE}"/>
    <cellStyle name="SAPBEXheaderItem 14 4 2 6" xfId="19347" xr:uid="{8FFF5DB6-131C-463E-BAED-DE78AAA8C015}"/>
    <cellStyle name="SAPBEXheaderItem 14 4 3" xfId="1546" xr:uid="{BA8DA832-F0BE-4AFC-AA63-5A2403D7F805}"/>
    <cellStyle name="SAPBEXheaderItem 14 4 3 2" xfId="3576" xr:uid="{6766D0B2-63F0-4B10-BE5D-080C0454D8BF}"/>
    <cellStyle name="SAPBEXheaderItem 14 4 3 2 2" xfId="10132" xr:uid="{9E1568ED-A16E-43EF-BFC2-44778894338D}"/>
    <cellStyle name="SAPBEXheaderItem 14 4 3 2 3" xfId="15746" xr:uid="{DBBFE7A5-8AAA-4672-91A6-5D03207D47E3}"/>
    <cellStyle name="SAPBEXheaderItem 14 4 3 2 4" xfId="21223" xr:uid="{3FD8E259-DA41-4548-959A-EEA612A58D5B}"/>
    <cellStyle name="SAPBEXheaderItem 14 4 3 3" xfId="5910" xr:uid="{1D79957E-C758-470B-9926-F45CFDAD11FD}"/>
    <cellStyle name="SAPBEXheaderItem 14 4 3 3 2" xfId="12393" xr:uid="{0F26DF4E-0035-4D95-8072-9280FC20ACF8}"/>
    <cellStyle name="SAPBEXheaderItem 14 4 3 3 3" xfId="17959" xr:uid="{A58402F6-495F-4C70-BF97-369F4D1EBAF2}"/>
    <cellStyle name="SAPBEXheaderItem 14 4 3 3 4" xfId="23400" xr:uid="{11DE0DFE-2721-45DA-BD77-4D215BC7D31C}"/>
    <cellStyle name="SAPBEXheaderItem 14 4 3 4" xfId="8166" xr:uid="{D01C482B-91CE-40CC-A28D-285C160AD80B}"/>
    <cellStyle name="SAPBEXheaderItem 14 4 3 5" xfId="13828" xr:uid="{F49456E0-05E0-4622-9758-B983BE0768DB}"/>
    <cellStyle name="SAPBEXheaderItem 14 4 3 6" xfId="19348" xr:uid="{3C0F159C-04B0-44DC-A697-71C9745947D9}"/>
    <cellStyle name="SAPBEXheaderItem 14 4 4" xfId="3574" xr:uid="{727F4F1F-0825-4113-BE9D-37C360DFB217}"/>
    <cellStyle name="SAPBEXheaderItem 14 4 4 2" xfId="10130" xr:uid="{077E709D-7E7F-4D3D-B277-E198F26036CF}"/>
    <cellStyle name="SAPBEXheaderItem 14 4 4 3" xfId="15744" xr:uid="{035C5DE6-E851-462D-BBD8-A4590A9852F2}"/>
    <cellStyle name="SAPBEXheaderItem 14 4 4 4" xfId="21221" xr:uid="{F27E478F-6FE7-431C-BDC9-29BA5B8A432F}"/>
    <cellStyle name="SAPBEXheaderItem 14 4 5" xfId="5908" xr:uid="{BED62B62-FB2D-4B32-957D-CA35F2DFA514}"/>
    <cellStyle name="SAPBEXheaderItem 14 4 5 2" xfId="12391" xr:uid="{62597806-9623-480D-AEE2-C115C5E5C96B}"/>
    <cellStyle name="SAPBEXheaderItem 14 4 5 3" xfId="17957" xr:uid="{AD2E3612-BE2D-46D8-ABB5-E1670F056287}"/>
    <cellStyle name="SAPBEXheaderItem 14 4 5 4" xfId="23398" xr:uid="{64BB8DB5-0283-4CF9-9806-34EB0A64EF8E}"/>
    <cellStyle name="SAPBEXheaderItem 14 4 6" xfId="8164" xr:uid="{595C281F-FEF1-4D44-A0B9-B0C6F850CA72}"/>
    <cellStyle name="SAPBEXheaderItem 14 4 7" xfId="13826" xr:uid="{7E3562B1-F702-4A6F-A361-F2AFA9A22E2D}"/>
    <cellStyle name="SAPBEXheaderItem 14 4 8" xfId="19346" xr:uid="{A0EC7B3A-155E-416A-B021-8326997CEB21}"/>
    <cellStyle name="SAPBEXheaderItem 14 5" xfId="1547" xr:uid="{2582491A-33AF-439C-B988-9E9CEE1CD360}"/>
    <cellStyle name="SAPBEXheaderItem 14 5 2" xfId="3577" xr:uid="{36656BA8-1B09-48B6-B268-CFA733948D75}"/>
    <cellStyle name="SAPBEXheaderItem 14 5 2 2" xfId="10133" xr:uid="{947D0656-1772-499D-9F62-3909067AB5A4}"/>
    <cellStyle name="SAPBEXheaderItem 14 5 2 3" xfId="15747" xr:uid="{2E22D102-EA8B-44B3-AC7E-8CDC110C31C0}"/>
    <cellStyle name="SAPBEXheaderItem 14 5 2 4" xfId="21224" xr:uid="{C5884D93-4646-4999-AC1B-1B2F8607C5FF}"/>
    <cellStyle name="SAPBEXheaderItem 14 5 3" xfId="5911" xr:uid="{1866EA55-64C8-4CD8-B91D-19B9C7FD8943}"/>
    <cellStyle name="SAPBEXheaderItem 14 5 3 2" xfId="12394" xr:uid="{05074B2A-EA25-496F-BE35-500D11754C2C}"/>
    <cellStyle name="SAPBEXheaderItem 14 5 3 3" xfId="17960" xr:uid="{EFB8E97F-4366-4CC6-A8F7-A1977E1C6742}"/>
    <cellStyle name="SAPBEXheaderItem 14 5 3 4" xfId="23401" xr:uid="{1679C912-DE1A-4AF2-886C-28CD9D8EAA65}"/>
    <cellStyle name="SAPBEXheaderItem 14 5 4" xfId="8167" xr:uid="{C654D524-7513-43C2-A000-9BC8DA7F879C}"/>
    <cellStyle name="SAPBEXheaderItem 14 5 5" xfId="13829" xr:uid="{D5FB0A52-7CE2-4B6B-9E03-E51AFCA87BB7}"/>
    <cellStyle name="SAPBEXheaderItem 14 5 6" xfId="19349" xr:uid="{C1F77241-EB07-497E-971A-74FE2405715E}"/>
    <cellStyle name="SAPBEXheaderItem 14 6" xfId="1548" xr:uid="{17DDA801-90DF-4973-925A-81B4F89BF10D}"/>
    <cellStyle name="SAPBEXheaderItem 14 6 2" xfId="3578" xr:uid="{07A9BAEA-F3EB-4FE6-B93E-82B581FF888C}"/>
    <cellStyle name="SAPBEXheaderItem 14 6 2 2" xfId="10134" xr:uid="{5EF27D7C-DDF3-40DB-8EA8-17E1580CA1E3}"/>
    <cellStyle name="SAPBEXheaderItem 14 6 2 3" xfId="15748" xr:uid="{09925088-C81C-4FE1-98BF-7CD5FC59EDDA}"/>
    <cellStyle name="SAPBEXheaderItem 14 6 2 4" xfId="21225" xr:uid="{97F2BD59-6017-492A-AB26-3C555E56A8ED}"/>
    <cellStyle name="SAPBEXheaderItem 14 6 3" xfId="5912" xr:uid="{60A899C4-5DB7-4EDF-A9FD-CBAF54192F23}"/>
    <cellStyle name="SAPBEXheaderItem 14 6 3 2" xfId="12395" xr:uid="{446C0FC8-ACC4-4C70-A96B-767152B6E626}"/>
    <cellStyle name="SAPBEXheaderItem 14 6 3 3" xfId="17961" xr:uid="{71D495E4-2993-4C97-BC7A-4B0FFE28CBFE}"/>
    <cellStyle name="SAPBEXheaderItem 14 6 3 4" xfId="23402" xr:uid="{1306762B-9338-4BDB-93D2-2694B1478C60}"/>
    <cellStyle name="SAPBEXheaderItem 14 6 4" xfId="8168" xr:uid="{6791CBD6-C0C6-4D58-AE2C-79C948C8F4AF}"/>
    <cellStyle name="SAPBEXheaderItem 14 6 5" xfId="13830" xr:uid="{96775138-8B99-43D0-A84F-52F0337EAA6A}"/>
    <cellStyle name="SAPBEXheaderItem 14 6 6" xfId="19350" xr:uid="{F46758B8-AE6E-4D99-BC86-AC2D63AC126E}"/>
    <cellStyle name="SAPBEXheaderItem 14 7" xfId="3567" xr:uid="{2CDC026A-29C8-4D1D-8F98-A0E22075210A}"/>
    <cellStyle name="SAPBEXheaderItem 14 7 2" xfId="10123" xr:uid="{6C8F6D9B-DD7E-48C6-A680-59B3DB43C2C0}"/>
    <cellStyle name="SAPBEXheaderItem 14 7 3" xfId="15737" xr:uid="{B992F0E7-B60D-4325-A1EC-9AC1D0CB4C59}"/>
    <cellStyle name="SAPBEXheaderItem 14 7 4" xfId="21214" xr:uid="{5E1065F0-07A4-4EF1-91DA-90D7B5F658E5}"/>
    <cellStyle name="SAPBEXheaderItem 14 8" xfId="5901" xr:uid="{3BDB9EAC-E927-44E6-AF29-2C370B85409A}"/>
    <cellStyle name="SAPBEXheaderItem 14 8 2" xfId="12384" xr:uid="{3F91E08F-B9EE-46C0-98F9-0E88D5CE3F6C}"/>
    <cellStyle name="SAPBEXheaderItem 14 8 3" xfId="17950" xr:uid="{1FC3F686-6DB0-4776-ABD2-FAE5180F1610}"/>
    <cellStyle name="SAPBEXheaderItem 14 8 4" xfId="23391" xr:uid="{654A29E9-6E35-4252-9902-ECDE8B187B91}"/>
    <cellStyle name="SAPBEXheaderItem 14 9" xfId="8157" xr:uid="{ABB1554C-6801-4794-9A39-9940B01FA246}"/>
    <cellStyle name="SAPBEXheaderItem 15" xfId="1549" xr:uid="{82A00ADB-9DCC-44F3-9B7A-88C00CC15B5D}"/>
    <cellStyle name="SAPBEXheaderItem 15 2" xfId="1550" xr:uid="{6F61D718-B337-4322-BD8B-4B232606AA0E}"/>
    <cellStyle name="SAPBEXheaderItem 15 2 2" xfId="3580" xr:uid="{1D7CE9ED-496A-4B6A-84C7-EA9AF5385151}"/>
    <cellStyle name="SAPBEXheaderItem 15 2 2 2" xfId="10136" xr:uid="{68530F62-25FC-4F8A-A0F0-524A27EC9E9A}"/>
    <cellStyle name="SAPBEXheaderItem 15 2 2 3" xfId="15750" xr:uid="{5B6C5956-C374-4A93-B779-E80198DCD62C}"/>
    <cellStyle name="SAPBEXheaderItem 15 2 2 4" xfId="21227" xr:uid="{E6200D4B-B79D-4057-A431-BB3D01AC3B7D}"/>
    <cellStyle name="SAPBEXheaderItem 15 2 3" xfId="5914" xr:uid="{83D84226-D9F0-421C-8CD7-7B625F653F12}"/>
    <cellStyle name="SAPBEXheaderItem 15 2 3 2" xfId="12397" xr:uid="{5C4D7B76-78D5-4188-8FB0-725229F23BA8}"/>
    <cellStyle name="SAPBEXheaderItem 15 2 3 3" xfId="17963" xr:uid="{E3D4EB92-4BCC-4315-B389-7D0754E91D57}"/>
    <cellStyle name="SAPBEXheaderItem 15 2 3 4" xfId="23404" xr:uid="{D3C17815-E2DD-4E52-8B0D-4731F22A8459}"/>
    <cellStyle name="SAPBEXheaderItem 15 2 4" xfId="8170" xr:uid="{FBDB413D-15C3-4F58-B5DA-906946114CEB}"/>
    <cellStyle name="SAPBEXheaderItem 15 2 5" xfId="13832" xr:uid="{DD912010-F2C8-4320-9C42-CE89786031C0}"/>
    <cellStyle name="SAPBEXheaderItem 15 2 6" xfId="19352" xr:uid="{2B6D7AE7-AC2D-4BA0-82EF-526E9F153E76}"/>
    <cellStyle name="SAPBEXheaderItem 15 3" xfId="1551" xr:uid="{994B0796-05DD-48AD-932D-6E9A32976671}"/>
    <cellStyle name="SAPBEXheaderItem 15 3 2" xfId="3581" xr:uid="{63286673-64DE-4F06-860F-50B8766F4F37}"/>
    <cellStyle name="SAPBEXheaderItem 15 3 2 2" xfId="10137" xr:uid="{AC99FCF0-6D3D-42FB-8958-FDEA06768346}"/>
    <cellStyle name="SAPBEXheaderItem 15 3 2 3" xfId="15751" xr:uid="{570606D9-7526-4F28-8D9F-3E22F199581B}"/>
    <cellStyle name="SAPBEXheaderItem 15 3 2 4" xfId="21228" xr:uid="{9A80F193-B8F3-4AD5-A47A-A8D21635B793}"/>
    <cellStyle name="SAPBEXheaderItem 15 3 3" xfId="5915" xr:uid="{51F5A40F-1C2C-443D-AC44-1B0B5997D33B}"/>
    <cellStyle name="SAPBEXheaderItem 15 3 3 2" xfId="12398" xr:uid="{CFCBE2B7-8EA1-427B-8663-3F5A0EAB6ABD}"/>
    <cellStyle name="SAPBEXheaderItem 15 3 3 3" xfId="17964" xr:uid="{137A8E6B-AE85-4C2C-82C0-72D0587B7243}"/>
    <cellStyle name="SAPBEXheaderItem 15 3 3 4" xfId="23405" xr:uid="{F3F22CC3-77BE-4A33-88A7-25977020157E}"/>
    <cellStyle name="SAPBEXheaderItem 15 3 4" xfId="8171" xr:uid="{2489E4F2-09BD-4951-B55F-BC1381FBB5F0}"/>
    <cellStyle name="SAPBEXheaderItem 15 3 5" xfId="13833" xr:uid="{C44B8C83-C748-43D7-9131-B84BC9BBFD32}"/>
    <cellStyle name="SAPBEXheaderItem 15 3 6" xfId="19353" xr:uid="{B6DB2647-196E-4000-B40A-B074D154ECD1}"/>
    <cellStyle name="SAPBEXheaderItem 15 4" xfId="3579" xr:uid="{0386160B-551F-4B42-B0E4-3C65563A2853}"/>
    <cellStyle name="SAPBEXheaderItem 15 4 2" xfId="10135" xr:uid="{F645955C-E107-47F2-930A-FF16FC4E0ED9}"/>
    <cellStyle name="SAPBEXheaderItem 15 4 3" xfId="15749" xr:uid="{5B6A33BF-CCE1-46B0-924C-BE20C0C5F6D2}"/>
    <cellStyle name="SAPBEXheaderItem 15 4 4" xfId="21226" xr:uid="{FD780D5E-9ED9-45E0-B874-0ADA1873F3D4}"/>
    <cellStyle name="SAPBEXheaderItem 15 5" xfId="5913" xr:uid="{5DE8F808-AD97-4635-A203-73A19EA177AA}"/>
    <cellStyle name="SAPBEXheaderItem 15 5 2" xfId="12396" xr:uid="{92A44348-AE12-4271-8536-20A674BC075E}"/>
    <cellStyle name="SAPBEXheaderItem 15 5 3" xfId="17962" xr:uid="{A712FFCB-78B5-4DC4-9009-E238C2668643}"/>
    <cellStyle name="SAPBEXheaderItem 15 5 4" xfId="23403" xr:uid="{E1F359DC-5970-4819-9B7D-107AF1EA8B8E}"/>
    <cellStyle name="SAPBEXheaderItem 15 6" xfId="8169" xr:uid="{63FB9177-0323-49D2-91B7-DEAD247FDED9}"/>
    <cellStyle name="SAPBEXheaderItem 15 7" xfId="13831" xr:uid="{BBDB0413-C148-4D05-9278-205A88B2ADB4}"/>
    <cellStyle name="SAPBEXheaderItem 15 8" xfId="19351" xr:uid="{B1FF0293-A851-45DE-8502-F12D382C19C8}"/>
    <cellStyle name="SAPBEXheaderItem 16" xfId="1552" xr:uid="{5D749D1A-B7FC-47EC-9B53-53DF54FC2FE2}"/>
    <cellStyle name="SAPBEXheaderItem 16 2" xfId="1553" xr:uid="{D1D51E44-A3F9-4DB2-BEDC-194C60A879A5}"/>
    <cellStyle name="SAPBEXheaderItem 16 2 2" xfId="3583" xr:uid="{2BA4C3B3-3CD4-4808-A04F-92BF184A5722}"/>
    <cellStyle name="SAPBEXheaderItem 16 2 2 2" xfId="10139" xr:uid="{E3E152EE-C8B1-4EBE-8B3B-7858BD523E5C}"/>
    <cellStyle name="SAPBEXheaderItem 16 2 2 3" xfId="15753" xr:uid="{5EA552C9-7866-4E56-AE08-0200D148FE2B}"/>
    <cellStyle name="SAPBEXheaderItem 16 2 2 4" xfId="21230" xr:uid="{040DF686-8A1E-4E75-A17A-EB0129F38EB5}"/>
    <cellStyle name="SAPBEXheaderItem 16 2 3" xfId="5917" xr:uid="{37A6FDB7-D3BE-4C5B-B6CC-325B1D1A2D57}"/>
    <cellStyle name="SAPBEXheaderItem 16 2 3 2" xfId="12400" xr:uid="{3A3170A5-4D54-40F6-8C5E-04AAE8008AAA}"/>
    <cellStyle name="SAPBEXheaderItem 16 2 3 3" xfId="17966" xr:uid="{CEEEB0F3-E84D-4DD9-A1A9-E22A4BA43C7D}"/>
    <cellStyle name="SAPBEXheaderItem 16 2 3 4" xfId="23407" xr:uid="{FA335219-DACA-4B9B-9BBF-C760CE09ED99}"/>
    <cellStyle name="SAPBEXheaderItem 16 2 4" xfId="8173" xr:uid="{A071108A-4212-474A-A886-9535F93594BF}"/>
    <cellStyle name="SAPBEXheaderItem 16 2 5" xfId="13835" xr:uid="{27AF6C8B-A1F9-4878-A221-EB9DCC30FCA9}"/>
    <cellStyle name="SAPBEXheaderItem 16 2 6" xfId="19355" xr:uid="{15886905-8B26-4C9C-881B-B89A9CBDF88C}"/>
    <cellStyle name="SAPBEXheaderItem 16 3" xfId="1554" xr:uid="{855F8021-05F1-45F7-8EC6-6A1F38BFFBA6}"/>
    <cellStyle name="SAPBEXheaderItem 16 3 2" xfId="3584" xr:uid="{83B21970-2860-4CD9-A21C-6D9E5E905898}"/>
    <cellStyle name="SAPBEXheaderItem 16 3 2 2" xfId="10140" xr:uid="{A4AC2E34-D6EA-4F68-9EB7-01DBF8B6D298}"/>
    <cellStyle name="SAPBEXheaderItem 16 3 2 3" xfId="15754" xr:uid="{AB63FAE6-1BFC-4AB2-AF5E-65528645C44E}"/>
    <cellStyle name="SAPBEXheaderItem 16 3 2 4" xfId="21231" xr:uid="{A0497453-786F-437B-BE8C-6F1F8CF8B58B}"/>
    <cellStyle name="SAPBEXheaderItem 16 3 3" xfId="5918" xr:uid="{8F3786DD-ECFB-44DB-A623-C38B44AD672B}"/>
    <cellStyle name="SAPBEXheaderItem 16 3 3 2" xfId="12401" xr:uid="{17DB5BC7-6D06-4FA4-A35E-5BBA01AD27C8}"/>
    <cellStyle name="SAPBEXheaderItem 16 3 3 3" xfId="17967" xr:uid="{B65A4BFF-F722-424A-972A-64DD9B798790}"/>
    <cellStyle name="SAPBEXheaderItem 16 3 3 4" xfId="23408" xr:uid="{81785557-90B8-466D-B9B9-49AB9B8F8A1E}"/>
    <cellStyle name="SAPBEXheaderItem 16 3 4" xfId="8174" xr:uid="{14D12EFB-FCCA-4194-A098-715EADF89E19}"/>
    <cellStyle name="SAPBEXheaderItem 16 3 5" xfId="13836" xr:uid="{E73273F9-6E36-451B-952D-8C1664846C60}"/>
    <cellStyle name="SAPBEXheaderItem 16 3 6" xfId="19356" xr:uid="{86DC0E84-6220-4C6B-8242-B724DCD91746}"/>
    <cellStyle name="SAPBEXheaderItem 16 4" xfId="3582" xr:uid="{DB2B12F2-8EF8-4E38-BB2B-7669629810E9}"/>
    <cellStyle name="SAPBEXheaderItem 16 4 2" xfId="10138" xr:uid="{EFEDDF10-4DD3-4C44-A533-1B9FB16FAFEC}"/>
    <cellStyle name="SAPBEXheaderItem 16 4 3" xfId="15752" xr:uid="{51041FB6-AFCF-460F-92F1-D9BE44AEC00F}"/>
    <cellStyle name="SAPBEXheaderItem 16 4 4" xfId="21229" xr:uid="{F66E289A-7D0A-44B4-B622-C4DE8C16F0B4}"/>
    <cellStyle name="SAPBEXheaderItem 16 5" xfId="5916" xr:uid="{40BFD007-B9DD-414B-BE0E-54E5AA45800F}"/>
    <cellStyle name="SAPBEXheaderItem 16 5 2" xfId="12399" xr:uid="{37D6480B-C756-43B7-BCBC-A4B437514518}"/>
    <cellStyle name="SAPBEXheaderItem 16 5 3" xfId="17965" xr:uid="{3209759D-81F0-4E60-839D-DF095258D027}"/>
    <cellStyle name="SAPBEXheaderItem 16 5 4" xfId="23406" xr:uid="{140F9661-E903-4632-8C68-BC03184018CC}"/>
    <cellStyle name="SAPBEXheaderItem 16 6" xfId="8172" xr:uid="{ED50B5F3-2660-4B44-A307-6B22533ED87C}"/>
    <cellStyle name="SAPBEXheaderItem 16 7" xfId="13834" xr:uid="{E66E2C83-0FC4-4AFA-A862-4ECF06899EFA}"/>
    <cellStyle name="SAPBEXheaderItem 16 8" xfId="19354" xr:uid="{104D121F-5577-41DE-9506-476AA916BB20}"/>
    <cellStyle name="SAPBEXheaderItem 17" xfId="1555" xr:uid="{95FE09A1-C742-4D12-9860-867C9426A18D}"/>
    <cellStyle name="SAPBEXheaderItem 17 2" xfId="3585" xr:uid="{3F063E30-C283-4638-9D83-A380E2FF5571}"/>
    <cellStyle name="SAPBEXheaderItem 17 2 2" xfId="10141" xr:uid="{99F838F4-F8D8-4DB8-B19D-1B63BC7E8E51}"/>
    <cellStyle name="SAPBEXheaderItem 17 2 3" xfId="15755" xr:uid="{607D0628-191D-4D99-9CE0-220F0C6F3BA1}"/>
    <cellStyle name="SAPBEXheaderItem 17 2 4" xfId="21232" xr:uid="{08D8DA4E-4C43-468D-B197-ADD9CA8C9306}"/>
    <cellStyle name="SAPBEXheaderItem 17 3" xfId="5919" xr:uid="{9C2B2938-28E0-46D7-A459-9F6CCC3C5F99}"/>
    <cellStyle name="SAPBEXheaderItem 17 3 2" xfId="12402" xr:uid="{36C0F253-975D-45C4-8369-6091DDF87DFD}"/>
    <cellStyle name="SAPBEXheaderItem 17 3 3" xfId="17968" xr:uid="{F6D8DB43-971B-4EBC-962C-C0D6AF095DE9}"/>
    <cellStyle name="SAPBEXheaderItem 17 3 4" xfId="23409" xr:uid="{B4B2A3D4-CE93-463E-B4BA-1EF6008B3400}"/>
    <cellStyle name="SAPBEXheaderItem 17 4" xfId="8175" xr:uid="{74300D22-0CE6-4409-B8AD-9594C992DEAD}"/>
    <cellStyle name="SAPBEXheaderItem 17 5" xfId="13837" xr:uid="{40383EAF-C0D4-4235-B4E6-66A2F41550A0}"/>
    <cellStyle name="SAPBEXheaderItem 17 6" xfId="19357" xr:uid="{E13D95E2-EB85-4BC7-9655-C7FA1112AAAA}"/>
    <cellStyle name="SAPBEXheaderItem 18" xfId="1556" xr:uid="{265C63EF-576B-47ED-BF28-893FD2F11F41}"/>
    <cellStyle name="SAPBEXheaderItem 18 2" xfId="3586" xr:uid="{22A7D948-9C56-4B82-972C-923D9868C4E5}"/>
    <cellStyle name="SAPBEXheaderItem 18 2 2" xfId="10142" xr:uid="{BC883673-DE75-4B70-B63C-0FC903FE6FDE}"/>
    <cellStyle name="SAPBEXheaderItem 18 2 3" xfId="15756" xr:uid="{EC552BA3-92AB-4DF2-80FB-37335DFD0436}"/>
    <cellStyle name="SAPBEXheaderItem 18 2 4" xfId="21233" xr:uid="{467A45E3-EDFE-4B7A-A530-3FBBEAB8F9B3}"/>
    <cellStyle name="SAPBEXheaderItem 18 3" xfId="5920" xr:uid="{39A4121A-170F-42B2-A3FC-D25330707E15}"/>
    <cellStyle name="SAPBEXheaderItem 18 3 2" xfId="12403" xr:uid="{49C0777E-E44A-45CC-B384-29C900CB22B9}"/>
    <cellStyle name="SAPBEXheaderItem 18 3 3" xfId="17969" xr:uid="{A18601A3-4D6E-4C02-AA18-99D70C7CEE3D}"/>
    <cellStyle name="SAPBEXheaderItem 18 3 4" xfId="23410" xr:uid="{6E59322E-44E2-46CF-B6B1-AA593B3D49A0}"/>
    <cellStyle name="SAPBEXheaderItem 18 4" xfId="8176" xr:uid="{7D1A820A-E090-4A77-8601-A97D65EAFDEE}"/>
    <cellStyle name="SAPBEXheaderItem 18 5" xfId="13838" xr:uid="{391BB5FD-BFE5-4AD5-BCEF-6BD425F79797}"/>
    <cellStyle name="SAPBEXheaderItem 18 6" xfId="19358" xr:uid="{629E5684-8F65-4040-BBFB-A525A8390054}"/>
    <cellStyle name="SAPBEXheaderItem 19" xfId="780" xr:uid="{434A16E3-DDB9-4A61-9F65-34721E788828}"/>
    <cellStyle name="SAPBEXheaderItem 19 2" xfId="7478" xr:uid="{CAE156FD-A309-4A8F-A122-F38BB70FF675}"/>
    <cellStyle name="SAPBEXheaderItem 19 3" xfId="129" xr:uid="{49AADA1B-D54A-443B-BF96-F8B1E245C52A}"/>
    <cellStyle name="SAPBEXheaderItem 19 4" xfId="7352" xr:uid="{82966D07-8712-4A63-B1F9-B7A07495C78C}"/>
    <cellStyle name="SAPBEXheaderItem 2" xfId="587" xr:uid="{494B827B-A3FE-48E5-B5E4-EF8518AD4D02}"/>
    <cellStyle name="SAPBEXheaderItem 2 2" xfId="1558" xr:uid="{6716198E-EC75-467D-86FF-A7F5A47EC5EB}"/>
    <cellStyle name="SAPBEXheaderItem 2 2 10" xfId="19360" xr:uid="{153700EF-D30C-41FD-8B0F-1DE82DF9F9B3}"/>
    <cellStyle name="SAPBEXheaderItem 2 2 2" xfId="1559" xr:uid="{2F5DF0DA-E0A7-42D0-AE66-133EDA1D77A8}"/>
    <cellStyle name="SAPBEXheaderItem 2 2 2 2" xfId="1560" xr:uid="{DEB71297-E8D7-49FC-8CE9-FE5CE581BADB}"/>
    <cellStyle name="SAPBEXheaderItem 2 2 2 2 2" xfId="3590" xr:uid="{B8CB970E-3189-449A-8508-A714870C4CDE}"/>
    <cellStyle name="SAPBEXheaderItem 2 2 2 2 2 2" xfId="10146" xr:uid="{5FC7F02E-8EB0-432F-90C9-8C2513272796}"/>
    <cellStyle name="SAPBEXheaderItem 2 2 2 2 2 3" xfId="15760" xr:uid="{FE658B4E-4D26-4E69-8B84-D6D0C9206E83}"/>
    <cellStyle name="SAPBEXheaderItem 2 2 2 2 2 4" xfId="21237" xr:uid="{79AE2635-51A2-4644-9560-B689C162CD7E}"/>
    <cellStyle name="SAPBEXheaderItem 2 2 2 2 3" xfId="5924" xr:uid="{B3E13613-D581-443B-8D38-53655AF933E7}"/>
    <cellStyle name="SAPBEXheaderItem 2 2 2 2 3 2" xfId="12407" xr:uid="{426D53E7-3DB6-4E6B-A9AD-834088702FB5}"/>
    <cellStyle name="SAPBEXheaderItem 2 2 2 2 3 3" xfId="17973" xr:uid="{7CE074E4-D646-453C-AC59-F040CB0C91B6}"/>
    <cellStyle name="SAPBEXheaderItem 2 2 2 2 3 4" xfId="23414" xr:uid="{42F8FF86-0F53-43A5-BAE3-042785CD5B64}"/>
    <cellStyle name="SAPBEXheaderItem 2 2 2 2 4" xfId="8180" xr:uid="{9F7EFAC8-2181-409F-8EE8-2520887F860C}"/>
    <cellStyle name="SAPBEXheaderItem 2 2 2 2 5" xfId="13842" xr:uid="{6D38A828-9D7F-4E24-8BB6-2D37038E5A10}"/>
    <cellStyle name="SAPBEXheaderItem 2 2 2 2 6" xfId="19362" xr:uid="{FC2B5FEB-60EE-4D1B-8A8E-905B4E305A57}"/>
    <cellStyle name="SAPBEXheaderItem 2 2 2 3" xfId="1561" xr:uid="{B5A94614-86C1-4475-947B-62EF03BEF9F2}"/>
    <cellStyle name="SAPBEXheaderItem 2 2 2 3 2" xfId="3591" xr:uid="{E34920BC-513F-4103-9B76-0CD6DACF1925}"/>
    <cellStyle name="SAPBEXheaderItem 2 2 2 3 2 2" xfId="10147" xr:uid="{816BBE2F-A989-41A3-83BD-5FDA26F12139}"/>
    <cellStyle name="SAPBEXheaderItem 2 2 2 3 2 3" xfId="15761" xr:uid="{492146A3-047D-4E78-8FF0-2ED838175480}"/>
    <cellStyle name="SAPBEXheaderItem 2 2 2 3 2 4" xfId="21238" xr:uid="{0C96D63B-D65F-4834-9A44-88FA78DDB342}"/>
    <cellStyle name="SAPBEXheaderItem 2 2 2 3 3" xfId="5925" xr:uid="{3316F5AA-5C7F-412C-9D3B-E3E0105333E9}"/>
    <cellStyle name="SAPBEXheaderItem 2 2 2 3 3 2" xfId="12408" xr:uid="{1909B886-A5FB-4635-9FE1-D1ECA528FAF7}"/>
    <cellStyle name="SAPBEXheaderItem 2 2 2 3 3 3" xfId="17974" xr:uid="{89627496-687B-46C9-A3BE-0853D3451064}"/>
    <cellStyle name="SAPBEXheaderItem 2 2 2 3 3 4" xfId="23415" xr:uid="{A08BF257-B0D3-4419-B2DA-83FC5A6AB3C3}"/>
    <cellStyle name="SAPBEXheaderItem 2 2 2 3 4" xfId="8181" xr:uid="{25937499-5C26-4A05-A6E0-9D2A09F48C57}"/>
    <cellStyle name="SAPBEXheaderItem 2 2 2 3 5" xfId="13843" xr:uid="{60686154-2A26-4D55-BE82-D2A8B225786B}"/>
    <cellStyle name="SAPBEXheaderItem 2 2 2 3 6" xfId="19363" xr:uid="{0FB9DA28-4F1B-4ACC-BF7A-BA9A8E387F15}"/>
    <cellStyle name="SAPBEXheaderItem 2 2 2 4" xfId="3589" xr:uid="{D841C518-F10B-437E-B584-B6030437D59E}"/>
    <cellStyle name="SAPBEXheaderItem 2 2 2 4 2" xfId="10145" xr:uid="{51E022B1-3DB1-414D-B401-8D54B2EC402E}"/>
    <cellStyle name="SAPBEXheaderItem 2 2 2 4 3" xfId="15759" xr:uid="{7FAA2A08-DA2D-416D-91E7-C9E00830DF02}"/>
    <cellStyle name="SAPBEXheaderItem 2 2 2 4 4" xfId="21236" xr:uid="{D315CFDF-3311-4719-99D3-C272D1EAC71D}"/>
    <cellStyle name="SAPBEXheaderItem 2 2 2 5" xfId="5923" xr:uid="{5A5C8A80-16DD-4C1F-927A-AE9DDE52AB4D}"/>
    <cellStyle name="SAPBEXheaderItem 2 2 2 5 2" xfId="12406" xr:uid="{F37E9340-6D75-48E8-AD97-7D5C50883C6A}"/>
    <cellStyle name="SAPBEXheaderItem 2 2 2 5 3" xfId="17972" xr:uid="{63B81D6D-69AD-4B81-A9C0-5E6DA2D1870F}"/>
    <cellStyle name="SAPBEXheaderItem 2 2 2 5 4" xfId="23413" xr:uid="{0F00DFF4-9CFE-43F9-AE18-2F3E29E9BE13}"/>
    <cellStyle name="SAPBEXheaderItem 2 2 2 6" xfId="8179" xr:uid="{AF8AF7A8-A075-4257-9216-E9C75E6528F1}"/>
    <cellStyle name="SAPBEXheaderItem 2 2 2 7" xfId="13841" xr:uid="{31D04D40-5854-4AA9-B503-13ABF06B2F75}"/>
    <cellStyle name="SAPBEXheaderItem 2 2 2 8" xfId="19361" xr:uid="{5166DA85-C135-481D-9D00-8056EC49F847}"/>
    <cellStyle name="SAPBEXheaderItem 2 2 3" xfId="1562" xr:uid="{EA479673-1ED5-45B0-8368-8EF895212F67}"/>
    <cellStyle name="SAPBEXheaderItem 2 2 3 2" xfId="1563" xr:uid="{B65BED18-147A-405B-AAB4-033E3E85183B}"/>
    <cellStyle name="SAPBEXheaderItem 2 2 3 2 2" xfId="3593" xr:uid="{7577C622-5E63-4C23-A116-8B94CD5A3456}"/>
    <cellStyle name="SAPBEXheaderItem 2 2 3 2 2 2" xfId="10149" xr:uid="{321F1F78-6279-416C-8F28-8769CA79874C}"/>
    <cellStyle name="SAPBEXheaderItem 2 2 3 2 2 3" xfId="15763" xr:uid="{4B219D00-0BCF-45A4-9C2B-C578A57F9512}"/>
    <cellStyle name="SAPBEXheaderItem 2 2 3 2 2 4" xfId="21240" xr:uid="{F26B4DAF-0656-4AF2-9024-01C6EC9CFC6A}"/>
    <cellStyle name="SAPBEXheaderItem 2 2 3 2 3" xfId="5927" xr:uid="{EBEF6676-389C-49C8-9793-E75564B5D911}"/>
    <cellStyle name="SAPBEXheaderItem 2 2 3 2 3 2" xfId="12410" xr:uid="{7D4588BF-70BB-46D7-8CAC-CF5F584785CC}"/>
    <cellStyle name="SAPBEXheaderItem 2 2 3 2 3 3" xfId="17976" xr:uid="{BF9814B1-E6AA-467F-BCDB-115506D478C6}"/>
    <cellStyle name="SAPBEXheaderItem 2 2 3 2 3 4" xfId="23417" xr:uid="{C9D36DF2-4409-48C8-88AD-25F64B695780}"/>
    <cellStyle name="SAPBEXheaderItem 2 2 3 2 4" xfId="8183" xr:uid="{5D2CC1D6-313D-49A5-A2E1-194E2A0967B6}"/>
    <cellStyle name="SAPBEXheaderItem 2 2 3 2 5" xfId="13845" xr:uid="{CF8B0A1F-42BF-4271-8C7E-6473A92B8075}"/>
    <cellStyle name="SAPBEXheaderItem 2 2 3 2 6" xfId="19365" xr:uid="{81A98312-4188-45AE-92AA-FA79C85BC375}"/>
    <cellStyle name="SAPBEXheaderItem 2 2 3 3" xfId="1564" xr:uid="{C1F5D88E-6389-42A9-BE61-305E7CF1F4D6}"/>
    <cellStyle name="SAPBEXheaderItem 2 2 3 3 2" xfId="3594" xr:uid="{4F4BE0C3-6BB2-46A2-AA98-013D74707204}"/>
    <cellStyle name="SAPBEXheaderItem 2 2 3 3 2 2" xfId="10150" xr:uid="{3CA4CE2E-4C0E-489F-8003-1E6FAF5632F4}"/>
    <cellStyle name="SAPBEXheaderItem 2 2 3 3 2 3" xfId="15764" xr:uid="{31F592D3-F551-4543-82A5-DD2684B2D894}"/>
    <cellStyle name="SAPBEXheaderItem 2 2 3 3 2 4" xfId="21241" xr:uid="{5830FBD9-11E3-4E68-9678-DCE45F2D6C06}"/>
    <cellStyle name="SAPBEXheaderItem 2 2 3 3 3" xfId="5928" xr:uid="{6E6EC449-8ADC-41E4-A887-B255C7E0A145}"/>
    <cellStyle name="SAPBEXheaderItem 2 2 3 3 3 2" xfId="12411" xr:uid="{3DEB9BF0-C60F-4C07-92D5-09618F0B327F}"/>
    <cellStyle name="SAPBEXheaderItem 2 2 3 3 3 3" xfId="17977" xr:uid="{F50F9F30-9CB2-4F94-8294-9A157581F8D5}"/>
    <cellStyle name="SAPBEXheaderItem 2 2 3 3 3 4" xfId="23418" xr:uid="{E379195C-01AB-4C2D-ACAA-63930E364EFA}"/>
    <cellStyle name="SAPBEXheaderItem 2 2 3 3 4" xfId="8184" xr:uid="{B3263C8E-8BC1-4CC1-BA86-F3A3BE06C934}"/>
    <cellStyle name="SAPBEXheaderItem 2 2 3 3 5" xfId="13846" xr:uid="{18BDE7D9-DB19-47B1-802B-B684ADC42FDF}"/>
    <cellStyle name="SAPBEXheaderItem 2 2 3 3 6" xfId="19366" xr:uid="{6231C947-4EDE-46F5-96F7-E9A18EFA14B5}"/>
    <cellStyle name="SAPBEXheaderItem 2 2 3 4" xfId="3592" xr:uid="{F0C546D3-204D-4949-A96F-1285966C81B1}"/>
    <cellStyle name="SAPBEXheaderItem 2 2 3 4 2" xfId="10148" xr:uid="{A39A5B7C-3F7B-4A8D-A4EF-3A50BCCA4646}"/>
    <cellStyle name="SAPBEXheaderItem 2 2 3 4 3" xfId="15762" xr:uid="{A18F5963-B73B-4DF0-AAD2-4B01F11A2F05}"/>
    <cellStyle name="SAPBEXheaderItem 2 2 3 4 4" xfId="21239" xr:uid="{D3FF5C89-3342-446D-BD6F-AA6E17028CEF}"/>
    <cellStyle name="SAPBEXheaderItem 2 2 3 5" xfId="5926" xr:uid="{9277BFDF-E4BD-4324-825B-D255FBECED15}"/>
    <cellStyle name="SAPBEXheaderItem 2 2 3 5 2" xfId="12409" xr:uid="{252F1713-5105-4C97-A55D-F28BBC98BDDA}"/>
    <cellStyle name="SAPBEXheaderItem 2 2 3 5 3" xfId="17975" xr:uid="{589700AF-3C6C-4D91-963C-0497E9E9F0B9}"/>
    <cellStyle name="SAPBEXheaderItem 2 2 3 5 4" xfId="23416" xr:uid="{271C37D7-54F5-470E-8627-97938B4148F1}"/>
    <cellStyle name="SAPBEXheaderItem 2 2 3 6" xfId="8182" xr:uid="{0C80DA2D-10D9-4D69-A20F-5A13F77AEA75}"/>
    <cellStyle name="SAPBEXheaderItem 2 2 3 7" xfId="13844" xr:uid="{EED38EA5-4097-446A-8218-F724184D5EE6}"/>
    <cellStyle name="SAPBEXheaderItem 2 2 3 8" xfId="19364" xr:uid="{55F7FF0C-888E-463F-856B-2DD8B120A535}"/>
    <cellStyle name="SAPBEXheaderItem 2 2 4" xfId="1565" xr:uid="{3444B55E-361F-4A91-868A-EC83A2711452}"/>
    <cellStyle name="SAPBEXheaderItem 2 2 4 2" xfId="3595" xr:uid="{CB24B613-060D-4EBE-9950-A54BFE1F4D87}"/>
    <cellStyle name="SAPBEXheaderItem 2 2 4 2 2" xfId="10151" xr:uid="{28ACBAAD-E238-4587-A0C0-6C3A72D73700}"/>
    <cellStyle name="SAPBEXheaderItem 2 2 4 2 3" xfId="15765" xr:uid="{916D70E7-4BD1-4F3A-B859-71118FF42148}"/>
    <cellStyle name="SAPBEXheaderItem 2 2 4 2 4" xfId="21242" xr:uid="{60F1A1BD-8DD2-49E7-8F01-4A87EC4A629A}"/>
    <cellStyle name="SAPBEXheaderItem 2 2 4 3" xfId="5929" xr:uid="{EF9391E9-0251-4A18-925F-2062D737704E}"/>
    <cellStyle name="SAPBEXheaderItem 2 2 4 3 2" xfId="12412" xr:uid="{6640D375-4985-42CC-A790-75F138F1D56A}"/>
    <cellStyle name="SAPBEXheaderItem 2 2 4 3 3" xfId="17978" xr:uid="{520648DC-1646-4C06-B352-5500B5257AFF}"/>
    <cellStyle name="SAPBEXheaderItem 2 2 4 3 4" xfId="23419" xr:uid="{7E2B9434-F8DA-4F0C-9DC8-34460FABFDBA}"/>
    <cellStyle name="SAPBEXheaderItem 2 2 4 4" xfId="8185" xr:uid="{33A39D60-04AB-456E-8F36-80343987B3CE}"/>
    <cellStyle name="SAPBEXheaderItem 2 2 4 5" xfId="13847" xr:uid="{A119B390-7655-48BF-A20D-383FE80A7079}"/>
    <cellStyle name="SAPBEXheaderItem 2 2 4 6" xfId="19367" xr:uid="{028B79B7-EFB8-45DC-8691-916C06E46EF9}"/>
    <cellStyle name="SAPBEXheaderItem 2 2 5" xfId="1566" xr:uid="{63031665-1531-4226-A017-9E43A714D6FD}"/>
    <cellStyle name="SAPBEXheaderItem 2 2 5 2" xfId="3596" xr:uid="{864A573D-17C5-4454-9D9C-6D8C6E1F8D16}"/>
    <cellStyle name="SAPBEXheaderItem 2 2 5 2 2" xfId="10152" xr:uid="{E1AA8706-08F8-4EB0-906F-1F0BA4752FD6}"/>
    <cellStyle name="SAPBEXheaderItem 2 2 5 2 3" xfId="15766" xr:uid="{8E6C3890-0DE4-4A5C-914F-9927A9BD77C0}"/>
    <cellStyle name="SAPBEXheaderItem 2 2 5 2 4" xfId="21243" xr:uid="{FD2503B5-DD23-4947-8BCF-91FD0B2CA688}"/>
    <cellStyle name="SAPBEXheaderItem 2 2 5 3" xfId="5930" xr:uid="{3FEA1281-433B-4A5D-B2D3-425E929D6AC6}"/>
    <cellStyle name="SAPBEXheaderItem 2 2 5 3 2" xfId="12413" xr:uid="{C7B79AA0-57BC-4A2B-8F1B-DB4586867FD3}"/>
    <cellStyle name="SAPBEXheaderItem 2 2 5 3 3" xfId="17979" xr:uid="{F674311B-F5FE-4738-A18B-347421F91424}"/>
    <cellStyle name="SAPBEXheaderItem 2 2 5 3 4" xfId="23420" xr:uid="{FC622450-4367-4517-B8C2-3D2DA89BC184}"/>
    <cellStyle name="SAPBEXheaderItem 2 2 5 4" xfId="8186" xr:uid="{66D2CCFB-68FB-45B4-9ED7-CF35BC4070EC}"/>
    <cellStyle name="SAPBEXheaderItem 2 2 5 5" xfId="13848" xr:uid="{D8941973-7804-47BB-8ED1-EC26BF8DC485}"/>
    <cellStyle name="SAPBEXheaderItem 2 2 5 6" xfId="19368" xr:uid="{743AB44B-0F0A-4C07-9DFE-0FF7D87ABC58}"/>
    <cellStyle name="SAPBEXheaderItem 2 2 6" xfId="3588" xr:uid="{939CCD4D-A44B-498A-9D5B-80D74ADBB968}"/>
    <cellStyle name="SAPBEXheaderItem 2 2 6 2" xfId="10144" xr:uid="{B7D703F2-9B4A-49DE-B526-835E00EAA45A}"/>
    <cellStyle name="SAPBEXheaderItem 2 2 6 3" xfId="15758" xr:uid="{924AF293-B3BC-49F0-B8A2-90760468BF6E}"/>
    <cellStyle name="SAPBEXheaderItem 2 2 6 4" xfId="21235" xr:uid="{6F0765E7-D11A-4D92-ACD1-85B3BAE55B59}"/>
    <cellStyle name="SAPBEXheaderItem 2 2 7" xfId="5922" xr:uid="{362D77E6-4EE2-4F41-B0EE-BD4197545D0E}"/>
    <cellStyle name="SAPBEXheaderItem 2 2 7 2" xfId="12405" xr:uid="{6E89CCC6-96A3-4DB2-864D-9ED3D2D105A7}"/>
    <cellStyle name="SAPBEXheaderItem 2 2 7 3" xfId="17971" xr:uid="{A3BFF918-D6D6-4A24-AF6F-813C2785911C}"/>
    <cellStyle name="SAPBEXheaderItem 2 2 7 4" xfId="23412" xr:uid="{F182D895-6905-40EF-8CB9-F3E0D989E34A}"/>
    <cellStyle name="SAPBEXheaderItem 2 2 8" xfId="8178" xr:uid="{92CE88CD-865A-48C5-9DD0-2412004F9440}"/>
    <cellStyle name="SAPBEXheaderItem 2 2 9" xfId="13840" xr:uid="{65FB9D8E-B08D-4DB7-8A64-A9A7D0285D94}"/>
    <cellStyle name="SAPBEXheaderItem 2 3" xfId="1567" xr:uid="{D3F6F6A4-68EF-4F2A-BC7E-6BCF4ACD3088}"/>
    <cellStyle name="SAPBEXheaderItem 2 3 2" xfId="1568" xr:uid="{CC7B365E-C2E5-4806-B547-9EF7DB25A2F8}"/>
    <cellStyle name="SAPBEXheaderItem 2 3 2 2" xfId="3598" xr:uid="{9C7EE3CD-7705-4C4A-BEEE-4537ED97B177}"/>
    <cellStyle name="SAPBEXheaderItem 2 3 2 2 2" xfId="10154" xr:uid="{CB7DB986-871E-4DF5-A29F-A8F465EFDFE0}"/>
    <cellStyle name="SAPBEXheaderItem 2 3 2 2 3" xfId="15768" xr:uid="{0E00C287-06D4-41FE-A21D-572471E3AF83}"/>
    <cellStyle name="SAPBEXheaderItem 2 3 2 2 4" xfId="21245" xr:uid="{3F944FA2-9B6A-4329-B734-C74EAA602F1F}"/>
    <cellStyle name="SAPBEXheaderItem 2 3 2 3" xfId="5932" xr:uid="{96EFD18D-6D00-4169-BDA0-0B1A6555F1C2}"/>
    <cellStyle name="SAPBEXheaderItem 2 3 2 3 2" xfId="12415" xr:uid="{2BD7FA2E-CEEE-4C22-B499-1FCF766C92A9}"/>
    <cellStyle name="SAPBEXheaderItem 2 3 2 3 3" xfId="17981" xr:uid="{133ECE4A-BF35-473C-9CCE-20BD859F0DC7}"/>
    <cellStyle name="SAPBEXheaderItem 2 3 2 3 4" xfId="23422" xr:uid="{AFEEC839-EED7-410C-BACB-4F82FC890DE5}"/>
    <cellStyle name="SAPBEXheaderItem 2 3 2 4" xfId="8188" xr:uid="{91C7A9E7-D1FE-4C30-B5C9-6F4EA44401F3}"/>
    <cellStyle name="SAPBEXheaderItem 2 3 2 5" xfId="13850" xr:uid="{ACD20D90-E885-40B4-A273-3C2B45E1ED76}"/>
    <cellStyle name="SAPBEXheaderItem 2 3 2 6" xfId="19370" xr:uid="{34A45795-C766-4561-9E9F-DF4CC4C110BD}"/>
    <cellStyle name="SAPBEXheaderItem 2 3 3" xfId="1569" xr:uid="{ABE25108-674E-4DB3-8B4A-25A51E660C13}"/>
    <cellStyle name="SAPBEXheaderItem 2 3 3 2" xfId="3599" xr:uid="{0308CC93-47CA-46B0-BC9C-3E9F1A6CBF7E}"/>
    <cellStyle name="SAPBEXheaderItem 2 3 3 2 2" xfId="10155" xr:uid="{FDD2596E-EA04-4927-92FC-B2685502729F}"/>
    <cellStyle name="SAPBEXheaderItem 2 3 3 2 3" xfId="15769" xr:uid="{606E3209-B6C4-41ED-805A-09A1BF710473}"/>
    <cellStyle name="SAPBEXheaderItem 2 3 3 2 4" xfId="21246" xr:uid="{6DC90D7B-6848-4312-98CA-0872A32C6716}"/>
    <cellStyle name="SAPBEXheaderItem 2 3 3 3" xfId="5933" xr:uid="{77F2606B-6F5A-4126-A691-EFC9B6E87A7E}"/>
    <cellStyle name="SAPBEXheaderItem 2 3 3 3 2" xfId="12416" xr:uid="{27F35DBE-EABB-4766-B1B9-7AC89D1EA58A}"/>
    <cellStyle name="SAPBEXheaderItem 2 3 3 3 3" xfId="17982" xr:uid="{9D4C38F0-225B-4D47-B4D8-5F4784277A96}"/>
    <cellStyle name="SAPBEXheaderItem 2 3 3 3 4" xfId="23423" xr:uid="{E26CD7AA-AF1A-488C-B00C-37CE331FACE3}"/>
    <cellStyle name="SAPBEXheaderItem 2 3 3 4" xfId="8189" xr:uid="{3BD547E3-F8D5-445E-BB1D-A02FAD63AC39}"/>
    <cellStyle name="SAPBEXheaderItem 2 3 3 5" xfId="13851" xr:uid="{318A486C-BCEA-40BD-8724-E18D56224E26}"/>
    <cellStyle name="SAPBEXheaderItem 2 3 3 6" xfId="19371" xr:uid="{B8A8B857-DA08-47FF-BA8E-0F296AAD4542}"/>
    <cellStyle name="SAPBEXheaderItem 2 3 4" xfId="3597" xr:uid="{CD9AFB61-7A48-4613-9B43-A02922304F93}"/>
    <cellStyle name="SAPBEXheaderItem 2 3 4 2" xfId="10153" xr:uid="{58E9DDF6-F896-4512-8E57-E0885B47E1E6}"/>
    <cellStyle name="SAPBEXheaderItem 2 3 4 3" xfId="15767" xr:uid="{8F367B51-17CC-4F2F-B18E-118C2D8A1E19}"/>
    <cellStyle name="SAPBEXheaderItem 2 3 4 4" xfId="21244" xr:uid="{6863FF33-CBE1-426B-8FC6-D40B438405C7}"/>
    <cellStyle name="SAPBEXheaderItem 2 3 5" xfId="5931" xr:uid="{CF86389A-BFB4-4D99-8F1A-EC50A768F810}"/>
    <cellStyle name="SAPBEXheaderItem 2 3 5 2" xfId="12414" xr:uid="{2A3542C9-955B-4609-BCC4-4F32BFFD1FC9}"/>
    <cellStyle name="SAPBEXheaderItem 2 3 5 3" xfId="17980" xr:uid="{533439F3-0984-4D5E-8837-713C06D8FE80}"/>
    <cellStyle name="SAPBEXheaderItem 2 3 5 4" xfId="23421" xr:uid="{498BEE86-9E81-44E1-8FCE-D4C59DF5CAD4}"/>
    <cellStyle name="SAPBEXheaderItem 2 3 6" xfId="8187" xr:uid="{034DC2A1-CA2E-4836-8FED-7149C18294C2}"/>
    <cellStyle name="SAPBEXheaderItem 2 3 7" xfId="13849" xr:uid="{70D83B6A-EF9D-4D93-946A-3AAAC081A2FA}"/>
    <cellStyle name="SAPBEXheaderItem 2 3 8" xfId="19369" xr:uid="{E7887326-B37D-4DC7-9646-6A76A87E85AD}"/>
    <cellStyle name="SAPBEXheaderItem 2 4" xfId="1570" xr:uid="{DBEFA7AF-78F3-406A-BABF-4F5408F4F7AB}"/>
    <cellStyle name="SAPBEXheaderItem 2 4 2" xfId="1571" xr:uid="{74131712-9C4E-4A9C-B287-A28B35D9AF5F}"/>
    <cellStyle name="SAPBEXheaderItem 2 4 2 2" xfId="3601" xr:uid="{8DEF0635-FA8D-4D7A-B937-9056802E5BDB}"/>
    <cellStyle name="SAPBEXheaderItem 2 4 2 2 2" xfId="10157" xr:uid="{E57727C5-9D09-4944-A359-8E0F04399925}"/>
    <cellStyle name="SAPBEXheaderItem 2 4 2 2 3" xfId="15771" xr:uid="{343A4A99-6242-4D44-BF75-E0B4FE1079CC}"/>
    <cellStyle name="SAPBEXheaderItem 2 4 2 2 4" xfId="21248" xr:uid="{6AE79AFF-45DE-46E7-AF81-546EB571EF6D}"/>
    <cellStyle name="SAPBEXheaderItem 2 4 2 3" xfId="5935" xr:uid="{2DCA7FBF-8EA5-448B-9C23-0477E687E6EC}"/>
    <cellStyle name="SAPBEXheaderItem 2 4 2 3 2" xfId="12418" xr:uid="{C09C4353-8CFC-4B9C-BBDE-942B15467B86}"/>
    <cellStyle name="SAPBEXheaderItem 2 4 2 3 3" xfId="17984" xr:uid="{88D42C09-9338-4EA6-9F1C-21814BFCB6B2}"/>
    <cellStyle name="SAPBEXheaderItem 2 4 2 3 4" xfId="23425" xr:uid="{55841CC0-9462-45DD-9E5F-66108904EF27}"/>
    <cellStyle name="SAPBEXheaderItem 2 4 2 4" xfId="8191" xr:uid="{4A3789D1-671E-46F0-B5C5-5AF42F5FE9D2}"/>
    <cellStyle name="SAPBEXheaderItem 2 4 2 5" xfId="13853" xr:uid="{4FFE179B-03E1-4A8C-801D-7EC209BD7553}"/>
    <cellStyle name="SAPBEXheaderItem 2 4 2 6" xfId="19373" xr:uid="{CE328D90-2449-4CFD-ADA0-F03FF59E5140}"/>
    <cellStyle name="SAPBEXheaderItem 2 4 3" xfId="1572" xr:uid="{3195586B-D3C8-4C59-AB24-A774AB3764F7}"/>
    <cellStyle name="SAPBEXheaderItem 2 4 3 2" xfId="3602" xr:uid="{318986FC-B55B-49B7-A5B7-A7202D4454BD}"/>
    <cellStyle name="SAPBEXheaderItem 2 4 3 2 2" xfId="10158" xr:uid="{C7CD1D89-14FA-4CBF-8D38-644E441D8F1F}"/>
    <cellStyle name="SAPBEXheaderItem 2 4 3 2 3" xfId="15772" xr:uid="{E21EF452-2822-4771-A739-4F10D954022B}"/>
    <cellStyle name="SAPBEXheaderItem 2 4 3 2 4" xfId="21249" xr:uid="{20AAC9CC-DC42-4BB7-87BF-75663CCE618E}"/>
    <cellStyle name="SAPBEXheaderItem 2 4 3 3" xfId="5936" xr:uid="{BB01946E-B804-4C52-B136-1FBA32E4EAF6}"/>
    <cellStyle name="SAPBEXheaderItem 2 4 3 3 2" xfId="12419" xr:uid="{369B4DD4-BE28-4915-AFD0-FD496F5D71B9}"/>
    <cellStyle name="SAPBEXheaderItem 2 4 3 3 3" xfId="17985" xr:uid="{6E0DF1DF-445E-48E4-9CAF-2AACC56FBB6A}"/>
    <cellStyle name="SAPBEXheaderItem 2 4 3 3 4" xfId="23426" xr:uid="{DD7F5C52-DA0D-4247-B394-FDB7A28CF98C}"/>
    <cellStyle name="SAPBEXheaderItem 2 4 3 4" xfId="8192" xr:uid="{43FE0C83-7BB2-46AB-9A13-86F1D9E33C15}"/>
    <cellStyle name="SAPBEXheaderItem 2 4 3 5" xfId="13854" xr:uid="{E8D06136-E890-422A-91C5-761F5B999FE0}"/>
    <cellStyle name="SAPBEXheaderItem 2 4 3 6" xfId="19374" xr:uid="{3361C90D-52DB-48AC-B1E5-6FA72869A2C4}"/>
    <cellStyle name="SAPBEXheaderItem 2 4 4" xfId="3600" xr:uid="{2C34F770-EEF9-4227-950C-A31EE7641C2D}"/>
    <cellStyle name="SAPBEXheaderItem 2 4 4 2" xfId="10156" xr:uid="{A6D75191-BBED-4984-A8A0-3FE18A181E35}"/>
    <cellStyle name="SAPBEXheaderItem 2 4 4 3" xfId="15770" xr:uid="{580F3DD2-0415-42B9-81E7-2B3710BE7871}"/>
    <cellStyle name="SAPBEXheaderItem 2 4 4 4" xfId="21247" xr:uid="{F073B5AE-1023-4748-96C4-2FD243C1E592}"/>
    <cellStyle name="SAPBEXheaderItem 2 4 5" xfId="5934" xr:uid="{4014A28C-AD24-4039-B5B0-FEB845DF7BAC}"/>
    <cellStyle name="SAPBEXheaderItem 2 4 5 2" xfId="12417" xr:uid="{9922168D-1C9C-4B76-A716-22051E7FDD55}"/>
    <cellStyle name="SAPBEXheaderItem 2 4 5 3" xfId="17983" xr:uid="{94B47674-3204-49E6-B6A8-3E22DED21266}"/>
    <cellStyle name="SAPBEXheaderItem 2 4 5 4" xfId="23424" xr:uid="{A81CEB8F-1533-411D-BAC6-0F916C21A0C3}"/>
    <cellStyle name="SAPBEXheaderItem 2 4 6" xfId="8190" xr:uid="{E56DE475-D698-4D6B-B2D7-9E7AC57601BA}"/>
    <cellStyle name="SAPBEXheaderItem 2 4 7" xfId="13852" xr:uid="{51CDE0BA-EFFB-44F5-82D9-45C63FBBAC09}"/>
    <cellStyle name="SAPBEXheaderItem 2 4 8" xfId="19372" xr:uid="{AF20860B-AF95-4F9A-B88B-2E9DCD2EE8BF}"/>
    <cellStyle name="SAPBEXheaderItem 2 5" xfId="1573" xr:uid="{85E24DE1-17DC-40E2-8715-13E4CBBD30B2}"/>
    <cellStyle name="SAPBEXheaderItem 2 5 2" xfId="3603" xr:uid="{65C5E319-0C3F-432A-B607-814459240686}"/>
    <cellStyle name="SAPBEXheaderItem 2 5 2 2" xfId="10159" xr:uid="{35D04953-0291-4940-8B70-48D2B3E4A5C4}"/>
    <cellStyle name="SAPBEXheaderItem 2 5 2 3" xfId="15773" xr:uid="{96A31AE2-3C4D-4F64-8E37-EF4AFA3EB180}"/>
    <cellStyle name="SAPBEXheaderItem 2 5 2 4" xfId="21250" xr:uid="{B0D3FF8C-616B-4CCE-AB94-8651E3CBC9BE}"/>
    <cellStyle name="SAPBEXheaderItem 2 5 3" xfId="5937" xr:uid="{0B50479D-E017-41F3-B082-8327AF4A0B51}"/>
    <cellStyle name="SAPBEXheaderItem 2 5 3 2" xfId="12420" xr:uid="{83CFBA1B-ABBE-4EB6-BF58-9AB7FC22D126}"/>
    <cellStyle name="SAPBEXheaderItem 2 5 3 3" xfId="17986" xr:uid="{9FBCF3C1-0774-4415-A2DF-B11543DC50A2}"/>
    <cellStyle name="SAPBEXheaderItem 2 5 3 4" xfId="23427" xr:uid="{25B2A727-B337-4BE0-BEE9-65F0595A8FF5}"/>
    <cellStyle name="SAPBEXheaderItem 2 5 4" xfId="8193" xr:uid="{87F703AA-4C91-4DB1-B257-0433A55E9DCC}"/>
    <cellStyle name="SAPBEXheaderItem 2 5 5" xfId="13855" xr:uid="{539A3567-9853-4DFD-82FC-089D90315282}"/>
    <cellStyle name="SAPBEXheaderItem 2 5 6" xfId="19375" xr:uid="{7FA91B8A-AF82-4600-9871-E8A8D42DF459}"/>
    <cellStyle name="SAPBEXheaderItem 2 6" xfId="1574" xr:uid="{5208AD42-FCCC-49DE-B44A-56CCF42F3A04}"/>
    <cellStyle name="SAPBEXheaderItem 2 6 2" xfId="3604" xr:uid="{D5B19B44-3C66-406F-BE69-81A3CAF948DB}"/>
    <cellStyle name="SAPBEXheaderItem 2 6 2 2" xfId="10160" xr:uid="{5E04C1BF-99D6-45FA-A8DF-0983875F80A5}"/>
    <cellStyle name="SAPBEXheaderItem 2 6 2 3" xfId="15774" xr:uid="{EA97F454-4853-45FA-B9FA-B3A9A09C5BC9}"/>
    <cellStyle name="SAPBEXheaderItem 2 6 2 4" xfId="21251" xr:uid="{BF3F1B07-F521-4BB6-A637-408320A971DC}"/>
    <cellStyle name="SAPBEXheaderItem 2 6 3" xfId="5938" xr:uid="{E72D2A71-0E8F-4A12-B3DE-036954E9D076}"/>
    <cellStyle name="SAPBEXheaderItem 2 6 3 2" xfId="12421" xr:uid="{23690819-ACBC-4724-A995-AF747B768130}"/>
    <cellStyle name="SAPBEXheaderItem 2 6 3 3" xfId="17987" xr:uid="{B84782E7-E5C0-4C81-B8B7-E3AC034C3D46}"/>
    <cellStyle name="SAPBEXheaderItem 2 6 3 4" xfId="23428" xr:uid="{85F567D1-D6B9-48E4-AB57-D3DB783AFBC0}"/>
    <cellStyle name="SAPBEXheaderItem 2 6 4" xfId="8194" xr:uid="{FBDD45C8-11B6-4BF0-94A1-517F714D7D40}"/>
    <cellStyle name="SAPBEXheaderItem 2 6 5" xfId="13856" xr:uid="{A2A4DA83-1085-4831-A4E6-164FF3B8F652}"/>
    <cellStyle name="SAPBEXheaderItem 2 6 6" xfId="19376" xr:uid="{1751869E-102C-4449-9170-BF8A6C4D64B2}"/>
    <cellStyle name="SAPBEXheaderItem 2 7" xfId="1557" xr:uid="{87332E17-181B-45E2-B010-B92E632DF307}"/>
    <cellStyle name="SAPBEXheaderItem 2 7 2" xfId="8177" xr:uid="{926B1CDE-1B67-44DA-94F2-4D80C9E35560}"/>
    <cellStyle name="SAPBEXheaderItem 2 7 3" xfId="13839" xr:uid="{0B1A86D7-553A-49A4-9EB3-5F8400E068C3}"/>
    <cellStyle name="SAPBEXheaderItem 2 7 4" xfId="19359" xr:uid="{3B499955-29BD-4970-A2A2-B690EE4B82E8}"/>
    <cellStyle name="SAPBEXheaderItem 2 8" xfId="3587" xr:uid="{F14E2EF5-F5E2-4641-AD4A-EDA117C3E511}"/>
    <cellStyle name="SAPBEXheaderItem 2 8 2" xfId="10143" xr:uid="{B12841F6-7DF0-41EF-A587-F94321556A10}"/>
    <cellStyle name="SAPBEXheaderItem 2 8 3" xfId="15757" xr:uid="{E8DB09BF-F388-450C-BB14-100931272409}"/>
    <cellStyle name="SAPBEXheaderItem 2 8 4" xfId="21234" xr:uid="{7354D2F3-F6FC-4AFC-BAFF-DA076C9EF523}"/>
    <cellStyle name="SAPBEXheaderItem 2 9" xfId="5921" xr:uid="{688D19F1-0333-4894-9AB4-AB59DD73D706}"/>
    <cellStyle name="SAPBEXheaderItem 2 9 2" xfId="12404" xr:uid="{3737AC33-3837-40E2-A073-645051EE12CF}"/>
    <cellStyle name="SAPBEXheaderItem 2 9 3" xfId="17970" xr:uid="{16AB417E-5220-48C8-B5BE-A39CCA3E3EA1}"/>
    <cellStyle name="SAPBEXheaderItem 2 9 4" xfId="23411" xr:uid="{5DE33817-D98F-40CD-B4BA-0818352E33C1}"/>
    <cellStyle name="SAPBEXheaderItem 20" xfId="1093" xr:uid="{D0785E3A-4E86-4DE5-84D9-78D3ADD7DD19}"/>
    <cellStyle name="SAPBEXheaderItem 20 2" xfId="7743" xr:uid="{E22BC8E7-7BF8-46A9-8D9B-768EBBD28C67}"/>
    <cellStyle name="SAPBEXheaderItem 20 3" xfId="7172" xr:uid="{2DE392FC-38F6-438F-97D8-84BF79EEB75A}"/>
    <cellStyle name="SAPBEXheaderItem 20 4" xfId="7400" xr:uid="{F3774C81-B592-4259-BFAC-C1DDAE69C9F8}"/>
    <cellStyle name="SAPBEXheaderItem 21" xfId="5473" xr:uid="{B3A1667A-892D-4A68-8403-FCBAD4344388}"/>
    <cellStyle name="SAPBEXheaderItem 21 2" xfId="11956" xr:uid="{EFA6A4B6-57EC-41C4-9553-0C211D6ED859}"/>
    <cellStyle name="SAPBEXheaderItem 21 3" xfId="17522" xr:uid="{FFE377EB-1FF2-4DD2-8731-103CAA42A1C7}"/>
    <cellStyle name="SAPBEXheaderItem 21 4" xfId="22963" xr:uid="{DA331801-372A-407E-82D9-42494709F123}"/>
    <cellStyle name="SAPBEXheaderItem 3" xfId="588" xr:uid="{21C17C90-1374-46C9-BCA9-28AC197EC162}"/>
    <cellStyle name="SAPBEXheaderItem 3 2" xfId="589" xr:uid="{992A8311-5136-49B3-B51B-763B92509577}"/>
    <cellStyle name="SAPBEXheaderItem 3 2 2" xfId="1577" xr:uid="{692868AC-D3B5-49C3-B5C5-C44D048A86F1}"/>
    <cellStyle name="SAPBEXheaderItem 3 2 2 2" xfId="3607" xr:uid="{43C4E015-5AA9-4979-BCEA-B58EC2C2EE5B}"/>
    <cellStyle name="SAPBEXheaderItem 3 2 2 2 2" xfId="10163" xr:uid="{8A9A2E6E-EE68-4D08-B6AE-6F7134E18CDA}"/>
    <cellStyle name="SAPBEXheaderItem 3 2 2 2 3" xfId="15777" xr:uid="{E7B3AEBA-25E5-4D6F-B95D-1037E9D79E1A}"/>
    <cellStyle name="SAPBEXheaderItem 3 2 2 2 4" xfId="21254" xr:uid="{76135487-2E82-4B12-AEC7-23E75A7EF1A3}"/>
    <cellStyle name="SAPBEXheaderItem 3 2 2 3" xfId="5941" xr:uid="{0541C245-499A-4B1F-AA6E-04E07CDAB683}"/>
    <cellStyle name="SAPBEXheaderItem 3 2 2 3 2" xfId="12424" xr:uid="{B2A1B487-9F18-4317-A189-C296E088FD6B}"/>
    <cellStyle name="SAPBEXheaderItem 3 2 2 3 3" xfId="17990" xr:uid="{9068441D-D441-425B-932F-714AE70D1E97}"/>
    <cellStyle name="SAPBEXheaderItem 3 2 2 3 4" xfId="23431" xr:uid="{16AA21DF-0717-45FB-A00B-1444A4738F50}"/>
    <cellStyle name="SAPBEXheaderItem 3 2 2 4" xfId="8197" xr:uid="{8B1FF2C1-AB2A-4017-ABF4-7727551DEA81}"/>
    <cellStyle name="SAPBEXheaderItem 3 2 2 5" xfId="13859" xr:uid="{C499C14F-273E-4D0B-8CDE-10B4081A4A8C}"/>
    <cellStyle name="SAPBEXheaderItem 3 2 2 6" xfId="19379" xr:uid="{795CD617-D6CA-4994-BA58-B9ADA0A66A38}"/>
    <cellStyle name="SAPBEXheaderItem 3 2 3" xfId="1578" xr:uid="{5FAF57BF-B10B-4F18-BCE2-EC32A8A30905}"/>
    <cellStyle name="SAPBEXheaderItem 3 2 3 2" xfId="3608" xr:uid="{4078E372-3096-43F0-BA65-BE6C5395B702}"/>
    <cellStyle name="SAPBEXheaderItem 3 2 3 2 2" xfId="10164" xr:uid="{ECBAE693-D894-4A20-AF19-F71352F91BCD}"/>
    <cellStyle name="SAPBEXheaderItem 3 2 3 2 3" xfId="15778" xr:uid="{374B3BA4-09AE-4EF8-BA50-136D30DC62BD}"/>
    <cellStyle name="SAPBEXheaderItem 3 2 3 2 4" xfId="21255" xr:uid="{9CEA32B8-BD72-4A54-AB82-4D377734CF87}"/>
    <cellStyle name="SAPBEXheaderItem 3 2 3 3" xfId="5942" xr:uid="{CA6B2F4B-33C9-4787-B15E-9ACB35E1E90D}"/>
    <cellStyle name="SAPBEXheaderItem 3 2 3 3 2" xfId="12425" xr:uid="{81259436-8C92-485C-A3C0-96FFD099F08D}"/>
    <cellStyle name="SAPBEXheaderItem 3 2 3 3 3" xfId="17991" xr:uid="{93E3312E-7184-4F04-9E29-B74A63DA1380}"/>
    <cellStyle name="SAPBEXheaderItem 3 2 3 3 4" xfId="23432" xr:uid="{366939E9-449C-40F3-812C-E8D3FCD1FA83}"/>
    <cellStyle name="SAPBEXheaderItem 3 2 3 4" xfId="8198" xr:uid="{00BB33CF-8FC1-4A1D-9145-E7A88DDCA25A}"/>
    <cellStyle name="SAPBEXheaderItem 3 2 3 5" xfId="13860" xr:uid="{7B834973-5A5F-4C11-A1E0-D3DD53E97139}"/>
    <cellStyle name="SAPBEXheaderItem 3 2 3 6" xfId="19380" xr:uid="{79A5BCAF-AC66-47CF-82E8-845E94BD4C8E}"/>
    <cellStyle name="SAPBEXheaderItem 3 2 4" xfId="1576" xr:uid="{4FC9DCD0-CCB3-4AA3-8A95-0A59DE57B721}"/>
    <cellStyle name="SAPBEXheaderItem 3 2 4 2" xfId="8196" xr:uid="{2CF7C0CF-4F4A-463C-9482-11424DC2A09B}"/>
    <cellStyle name="SAPBEXheaderItem 3 2 4 3" xfId="13858" xr:uid="{A83B7474-EF72-4759-BAD2-9DCBF5711493}"/>
    <cellStyle name="SAPBEXheaderItem 3 2 4 4" xfId="19378" xr:uid="{5E38C73F-BB8D-41A0-8F68-36AD828FD0DE}"/>
    <cellStyle name="SAPBEXheaderItem 3 2 5" xfId="3606" xr:uid="{3B813860-1606-4AFD-A4CA-7ABF67900E42}"/>
    <cellStyle name="SAPBEXheaderItem 3 2 5 2" xfId="10162" xr:uid="{5ACF59A2-359B-4F21-8CD2-C85B69D0EE31}"/>
    <cellStyle name="SAPBEXheaderItem 3 2 5 3" xfId="15776" xr:uid="{2256E229-4999-4523-9343-AC4564DFE5A0}"/>
    <cellStyle name="SAPBEXheaderItem 3 2 5 4" xfId="21253" xr:uid="{A1718ABD-D0A4-483E-BE77-87E97B951A37}"/>
    <cellStyle name="SAPBEXheaderItem 3 2 6" xfId="5940" xr:uid="{BBA7B735-81E1-432E-9F59-B6D20AC0C065}"/>
    <cellStyle name="SAPBEXheaderItem 3 2 6 2" xfId="12423" xr:uid="{96B1BD3D-6CE3-442D-AA6D-FC3A34E21126}"/>
    <cellStyle name="SAPBEXheaderItem 3 2 6 3" xfId="17989" xr:uid="{CD6D14AB-D6E3-408A-A230-03EB78385444}"/>
    <cellStyle name="SAPBEXheaderItem 3 2 6 4" xfId="23430" xr:uid="{253BFA78-F102-45E0-B689-27A80C5521CF}"/>
    <cellStyle name="SAPBEXheaderItem 3 3" xfId="1579" xr:uid="{1C82742B-00BF-43CB-8962-FC740819D370}"/>
    <cellStyle name="SAPBEXheaderItem 3 3 2" xfId="1580" xr:uid="{D88F1C1E-DC44-418D-B378-7B7D5409DD0D}"/>
    <cellStyle name="SAPBEXheaderItem 3 3 2 2" xfId="3610" xr:uid="{41DD726C-53F2-4D94-9EA4-35AFD4AEF6C3}"/>
    <cellStyle name="SAPBEXheaderItem 3 3 2 2 2" xfId="10166" xr:uid="{00291B20-32AC-49CE-A266-DEC76DFEC95E}"/>
    <cellStyle name="SAPBEXheaderItem 3 3 2 2 3" xfId="15780" xr:uid="{3D4E3A6B-A0B4-4741-8850-339FC5706ED6}"/>
    <cellStyle name="SAPBEXheaderItem 3 3 2 2 4" xfId="21257" xr:uid="{E3112B70-107C-401D-8854-B2EF3188B054}"/>
    <cellStyle name="SAPBEXheaderItem 3 3 2 3" xfId="5944" xr:uid="{EA584B0A-7B99-45E3-813D-8C764B9DBB21}"/>
    <cellStyle name="SAPBEXheaderItem 3 3 2 3 2" xfId="12427" xr:uid="{A2D47287-43CA-4851-A3A6-4F4A23CEF1DC}"/>
    <cellStyle name="SAPBEXheaderItem 3 3 2 3 3" xfId="17993" xr:uid="{91076298-DBF3-4919-A82E-A903CA6FABEC}"/>
    <cellStyle name="SAPBEXheaderItem 3 3 2 3 4" xfId="23434" xr:uid="{5780E861-4CDF-4422-8E70-7E58176C66A6}"/>
    <cellStyle name="SAPBEXheaderItem 3 3 2 4" xfId="8200" xr:uid="{154C9186-04BF-4376-92CF-93E30B2AE795}"/>
    <cellStyle name="SAPBEXheaderItem 3 3 2 5" xfId="13862" xr:uid="{F1940154-71B5-44AF-AFA3-40B4523A0839}"/>
    <cellStyle name="SAPBEXheaderItem 3 3 2 6" xfId="19382" xr:uid="{8BD69CD5-A4EC-4798-A865-3EFC6D5D3636}"/>
    <cellStyle name="SAPBEXheaderItem 3 3 3" xfId="1581" xr:uid="{0BFA0396-13A1-4A23-B805-FB1163E6B0BB}"/>
    <cellStyle name="SAPBEXheaderItem 3 3 3 2" xfId="3611" xr:uid="{ECDF7E48-BE34-4F96-A56D-84420965B2D8}"/>
    <cellStyle name="SAPBEXheaderItem 3 3 3 2 2" xfId="10167" xr:uid="{4D152362-BE48-4901-B547-CC2A4D95A038}"/>
    <cellStyle name="SAPBEXheaderItem 3 3 3 2 3" xfId="15781" xr:uid="{8660E90C-2D87-4AFC-BC3F-6E37DC4AFEF2}"/>
    <cellStyle name="SAPBEXheaderItem 3 3 3 2 4" xfId="21258" xr:uid="{29D920AC-74DD-4FE3-AEF6-F5DD34C14052}"/>
    <cellStyle name="SAPBEXheaderItem 3 3 3 3" xfId="5945" xr:uid="{07997F42-8AC8-4112-9548-4CE736964CDF}"/>
    <cellStyle name="SAPBEXheaderItem 3 3 3 3 2" xfId="12428" xr:uid="{28939F3E-23DB-477E-A24A-5F9D5C3B2DB3}"/>
    <cellStyle name="SAPBEXheaderItem 3 3 3 3 3" xfId="17994" xr:uid="{00FB8CD3-164B-4CCB-BE16-71C11C544C21}"/>
    <cellStyle name="SAPBEXheaderItem 3 3 3 3 4" xfId="23435" xr:uid="{F9689F08-D5E3-4869-8221-DD3C432DA479}"/>
    <cellStyle name="SAPBEXheaderItem 3 3 3 4" xfId="8201" xr:uid="{26198247-7BDC-4795-9C8C-27DCDC052C88}"/>
    <cellStyle name="SAPBEXheaderItem 3 3 3 5" xfId="13863" xr:uid="{F6181BC8-9ED5-4ED9-BFB6-2A51AF21E6E0}"/>
    <cellStyle name="SAPBEXheaderItem 3 3 3 6" xfId="19383" xr:uid="{23BA3CE6-33BA-4EFA-A74A-AA7E26359CE6}"/>
    <cellStyle name="SAPBEXheaderItem 3 3 4" xfId="3609" xr:uid="{1A11AD51-D6F7-40EF-9A8F-97C3E91E8A89}"/>
    <cellStyle name="SAPBEXheaderItem 3 3 4 2" xfId="10165" xr:uid="{20AA048B-66C3-4CF2-83F1-AA648D4328D1}"/>
    <cellStyle name="SAPBEXheaderItem 3 3 4 3" xfId="15779" xr:uid="{CA9ACE7E-246A-4B20-9B99-8A998AB29D0E}"/>
    <cellStyle name="SAPBEXheaderItem 3 3 4 4" xfId="21256" xr:uid="{D8A73DF8-D216-4916-916E-E047FEEE35AD}"/>
    <cellStyle name="SAPBEXheaderItem 3 3 5" xfId="5943" xr:uid="{C392A70E-C954-4318-A25A-DEAA7863CBFD}"/>
    <cellStyle name="SAPBEXheaderItem 3 3 5 2" xfId="12426" xr:uid="{8A6B2167-89A4-42DE-A1C1-D137ADA2FE79}"/>
    <cellStyle name="SAPBEXheaderItem 3 3 5 3" xfId="17992" xr:uid="{2EF0E5CD-1807-4EDB-866C-6CDFB5CC9E96}"/>
    <cellStyle name="SAPBEXheaderItem 3 3 5 4" xfId="23433" xr:uid="{E7C0052B-11AE-4F03-A738-0C4B4BEFF353}"/>
    <cellStyle name="SAPBEXheaderItem 3 3 6" xfId="8199" xr:uid="{94EEFE7E-1ED7-4938-9E27-EF3A4CF7F27F}"/>
    <cellStyle name="SAPBEXheaderItem 3 3 7" xfId="13861" xr:uid="{F2A667FC-EA11-4549-A8AD-B66B46D2DEBE}"/>
    <cellStyle name="SAPBEXheaderItem 3 3 8" xfId="19381" xr:uid="{D0BDF7C3-083D-44EA-A0C5-855714EC2F99}"/>
    <cellStyle name="SAPBEXheaderItem 3 4" xfId="1582" xr:uid="{A8296B49-069C-4281-91EA-195C24D301D4}"/>
    <cellStyle name="SAPBEXheaderItem 3 4 2" xfId="3612" xr:uid="{CFC76A0B-6BEE-4E63-8FB4-D9E9DC1BA78D}"/>
    <cellStyle name="SAPBEXheaderItem 3 4 2 2" xfId="10168" xr:uid="{E1F8C8C0-7AB4-4934-AEC4-8F08BDA09E2E}"/>
    <cellStyle name="SAPBEXheaderItem 3 4 2 3" xfId="15782" xr:uid="{8E2613E4-98AE-42A7-8414-3CBCC36922EB}"/>
    <cellStyle name="SAPBEXheaderItem 3 4 2 4" xfId="21259" xr:uid="{939D4DDC-A6D1-4DF7-BE0A-3BE093EDAB4A}"/>
    <cellStyle name="SAPBEXheaderItem 3 4 3" xfId="5946" xr:uid="{262BE8F7-C990-4F06-A7B7-62164E806A48}"/>
    <cellStyle name="SAPBEXheaderItem 3 4 3 2" xfId="12429" xr:uid="{C4931247-B8DC-4574-A07C-F717B6DA579E}"/>
    <cellStyle name="SAPBEXheaderItem 3 4 3 3" xfId="17995" xr:uid="{1CD49CCE-EA1C-408D-8D93-C29E1541E4C4}"/>
    <cellStyle name="SAPBEXheaderItem 3 4 3 4" xfId="23436" xr:uid="{96477ABA-8C44-4028-A521-AE6AE6367970}"/>
    <cellStyle name="SAPBEXheaderItem 3 4 4" xfId="8202" xr:uid="{426DA205-A9D5-4935-88F1-50AE963EFAB8}"/>
    <cellStyle name="SAPBEXheaderItem 3 4 5" xfId="13864" xr:uid="{C0D1FB84-E8FA-4385-B7B3-594401412DB1}"/>
    <cellStyle name="SAPBEXheaderItem 3 4 6" xfId="19384" xr:uid="{903DE5F0-C7E6-4449-9219-8200E682C7D7}"/>
    <cellStyle name="SAPBEXheaderItem 3 5" xfId="1583" xr:uid="{91727050-112B-4479-97B4-E15DF72046EB}"/>
    <cellStyle name="SAPBEXheaderItem 3 5 2" xfId="3613" xr:uid="{75ED07F5-F4E4-4ECE-94A3-532F7683CB56}"/>
    <cellStyle name="SAPBEXheaderItem 3 5 2 2" xfId="10169" xr:uid="{6A78324C-00C2-4FEC-A1B5-E2B0194B87EF}"/>
    <cellStyle name="SAPBEXheaderItem 3 5 2 3" xfId="15783" xr:uid="{217E9101-CF16-4B03-99EF-58EA9730BECF}"/>
    <cellStyle name="SAPBEXheaderItem 3 5 2 4" xfId="21260" xr:uid="{4DFC86BE-34C5-4440-BB98-0F40AFA4ECF6}"/>
    <cellStyle name="SAPBEXheaderItem 3 5 3" xfId="5947" xr:uid="{E156D513-7378-4990-BA62-4BE772914ADC}"/>
    <cellStyle name="SAPBEXheaderItem 3 5 3 2" xfId="12430" xr:uid="{C39D7296-B924-4DA4-966B-5945C937B9A0}"/>
    <cellStyle name="SAPBEXheaderItem 3 5 3 3" xfId="17996" xr:uid="{7DFD4C1B-233E-47BB-B54A-51AD668B2F8A}"/>
    <cellStyle name="SAPBEXheaderItem 3 5 3 4" xfId="23437" xr:uid="{FDD01D90-CC64-44FE-9133-AC8C89916056}"/>
    <cellStyle name="SAPBEXheaderItem 3 5 4" xfId="8203" xr:uid="{6F53E956-29B5-4931-A3AE-B633958BC045}"/>
    <cellStyle name="SAPBEXheaderItem 3 5 5" xfId="13865" xr:uid="{044C8915-209D-48E0-BD98-D4EFD0CD8B56}"/>
    <cellStyle name="SAPBEXheaderItem 3 5 6" xfId="19385" xr:uid="{91778E51-839F-47B2-8B3F-F21F286A9B20}"/>
    <cellStyle name="SAPBEXheaderItem 3 6" xfId="1575" xr:uid="{4060E366-794F-466E-98C8-6E314835A50B}"/>
    <cellStyle name="SAPBEXheaderItem 3 6 2" xfId="8195" xr:uid="{8D2BD6A8-66D2-47CD-BF50-618AE3D536F6}"/>
    <cellStyle name="SAPBEXheaderItem 3 6 3" xfId="13857" xr:uid="{51369AD4-5B77-41F7-A880-E71BBDE8F566}"/>
    <cellStyle name="SAPBEXheaderItem 3 6 4" xfId="19377" xr:uid="{543A1A04-D61B-463E-8C22-F11E692C4002}"/>
    <cellStyle name="SAPBEXheaderItem 3 7" xfId="3605" xr:uid="{E0D261B3-3C35-43A9-968E-706BC6872D2F}"/>
    <cellStyle name="SAPBEXheaderItem 3 7 2" xfId="10161" xr:uid="{34CF6DC6-52E7-41B2-A3AE-682570C1F6BE}"/>
    <cellStyle name="SAPBEXheaderItem 3 7 3" xfId="15775" xr:uid="{B8890EF2-B29F-49B5-9233-9472870E7E65}"/>
    <cellStyle name="SAPBEXheaderItem 3 7 4" xfId="21252" xr:uid="{13885A58-0F30-4BD0-A1A5-C44B18402EC4}"/>
    <cellStyle name="SAPBEXheaderItem 3 8" xfId="5939" xr:uid="{2FDBB5E1-1789-4614-AF9C-158FDB0E38C3}"/>
    <cellStyle name="SAPBEXheaderItem 3 8 2" xfId="12422" xr:uid="{A9E49375-676A-4C2B-B0A5-8B1AF0FFA5E5}"/>
    <cellStyle name="SAPBEXheaderItem 3 8 3" xfId="17988" xr:uid="{48A08C9B-3F1B-4B19-83AD-3587F49C5EE4}"/>
    <cellStyle name="SAPBEXheaderItem 3 8 4" xfId="23429" xr:uid="{5130BD7E-DC88-4C3B-B98D-5EAD8D10FE92}"/>
    <cellStyle name="SAPBEXheaderItem 4" xfId="590" xr:uid="{6FF6B234-4316-4943-8B3D-8590BEAEBDD1}"/>
    <cellStyle name="SAPBEXheaderItem 4 2" xfId="1585" xr:uid="{6D95A227-DEBF-4B85-8A2D-67401CD02B88}"/>
    <cellStyle name="SAPBEXheaderItem 4 2 2" xfId="1586" xr:uid="{DF896CDA-F74E-4B69-809A-9F0E0CD18D48}"/>
    <cellStyle name="SAPBEXheaderItem 4 2 2 2" xfId="3616" xr:uid="{DF71B7FF-B50A-4E5B-9C29-F95F3FD1274B}"/>
    <cellStyle name="SAPBEXheaderItem 4 2 2 2 2" xfId="10172" xr:uid="{CF314C5B-8EB1-46CA-9536-B6AB9CD61915}"/>
    <cellStyle name="SAPBEXheaderItem 4 2 2 2 3" xfId="15786" xr:uid="{204F5BBA-4005-4D96-B2B3-59C1A0650D52}"/>
    <cellStyle name="SAPBEXheaderItem 4 2 2 2 4" xfId="21263" xr:uid="{D1ACD7CC-C6A7-41FB-B686-E064B149AB7E}"/>
    <cellStyle name="SAPBEXheaderItem 4 2 2 3" xfId="5950" xr:uid="{A68F30C2-F8F1-4AA6-829D-5044788BD801}"/>
    <cellStyle name="SAPBEXheaderItem 4 2 2 3 2" xfId="12433" xr:uid="{AB75750A-332A-437E-AB34-D532DDEF33C3}"/>
    <cellStyle name="SAPBEXheaderItem 4 2 2 3 3" xfId="17999" xr:uid="{E8A4C430-3055-4DF1-9344-1DB7E34DB2A4}"/>
    <cellStyle name="SAPBEXheaderItem 4 2 2 3 4" xfId="23440" xr:uid="{7CF9C472-6DA1-4D8C-A37A-ED852795B018}"/>
    <cellStyle name="SAPBEXheaderItem 4 2 2 4" xfId="8206" xr:uid="{1246845A-EBC2-4672-AC07-BDF22EAF231F}"/>
    <cellStyle name="SAPBEXheaderItem 4 2 2 5" xfId="13868" xr:uid="{CDAEA9A7-CF1E-447C-BAE8-BF8FE17AC430}"/>
    <cellStyle name="SAPBEXheaderItem 4 2 2 6" xfId="19388" xr:uid="{4320831C-2E68-4AC1-8835-165F4ECC07CF}"/>
    <cellStyle name="SAPBEXheaderItem 4 2 3" xfId="1587" xr:uid="{D3B788EE-5663-45D4-9487-CDF28A6BD548}"/>
    <cellStyle name="SAPBEXheaderItem 4 2 3 2" xfId="3617" xr:uid="{2A367129-9571-44DA-A1D2-CE7CA532B5D8}"/>
    <cellStyle name="SAPBEXheaderItem 4 2 3 2 2" xfId="10173" xr:uid="{340947B3-6E85-408A-BB04-1F3BE20B57A8}"/>
    <cellStyle name="SAPBEXheaderItem 4 2 3 2 3" xfId="15787" xr:uid="{F5A304A7-3E5E-44FA-B5CF-52E6A046AF06}"/>
    <cellStyle name="SAPBEXheaderItem 4 2 3 2 4" xfId="21264" xr:uid="{86B5CA3E-0610-417C-8BD1-C3662ED6DB0A}"/>
    <cellStyle name="SAPBEXheaderItem 4 2 3 3" xfId="5951" xr:uid="{56F667AA-D9F6-4EC8-B417-B6EBDCD97C17}"/>
    <cellStyle name="SAPBEXheaderItem 4 2 3 3 2" xfId="12434" xr:uid="{A93E7F84-C619-402B-BE6F-CF830D84895C}"/>
    <cellStyle name="SAPBEXheaderItem 4 2 3 3 3" xfId="18000" xr:uid="{18A8AA7D-FF82-448C-945D-F6DE659F4F83}"/>
    <cellStyle name="SAPBEXheaderItem 4 2 3 3 4" xfId="23441" xr:uid="{7CDD1D95-25F0-4F96-AE68-E994A2C220ED}"/>
    <cellStyle name="SAPBEXheaderItem 4 2 3 4" xfId="8207" xr:uid="{A3A39663-C8EE-4EC7-A37E-14EA8160B9F1}"/>
    <cellStyle name="SAPBEXheaderItem 4 2 3 5" xfId="13869" xr:uid="{269E9510-A60F-4457-B99A-F8BA185C5D36}"/>
    <cellStyle name="SAPBEXheaderItem 4 2 3 6" xfId="19389" xr:uid="{B1A52BE2-4B0A-41FB-B305-C13CEDA89EB1}"/>
    <cellStyle name="SAPBEXheaderItem 4 2 4" xfId="3615" xr:uid="{2FE3ABDB-6BA3-4E00-812D-E593D1450749}"/>
    <cellStyle name="SAPBEXheaderItem 4 2 4 2" xfId="10171" xr:uid="{F4EA4719-D5FD-4ED6-A420-485D8C4839E7}"/>
    <cellStyle name="SAPBEXheaderItem 4 2 4 3" xfId="15785" xr:uid="{13D1CCC0-5553-426E-91FA-4CEE2DB2FF0C}"/>
    <cellStyle name="SAPBEXheaderItem 4 2 4 4" xfId="21262" xr:uid="{261FE3D3-5357-4522-97D2-B8D796C73CA6}"/>
    <cellStyle name="SAPBEXheaderItem 4 2 5" xfId="5949" xr:uid="{5A0E322B-17D2-4856-A6EC-E8A757565C3A}"/>
    <cellStyle name="SAPBEXheaderItem 4 2 5 2" xfId="12432" xr:uid="{A81FBA9D-35DF-4BEE-A98F-3B3458EC34FE}"/>
    <cellStyle name="SAPBEXheaderItem 4 2 5 3" xfId="17998" xr:uid="{E17465EA-2110-4509-B316-255FB3FC2C32}"/>
    <cellStyle name="SAPBEXheaderItem 4 2 5 4" xfId="23439" xr:uid="{3ADD132A-993E-4814-AE3E-027403B76CFE}"/>
    <cellStyle name="SAPBEXheaderItem 4 2 6" xfId="8205" xr:uid="{915F8AE2-A249-4471-B550-5891D8A5E77F}"/>
    <cellStyle name="SAPBEXheaderItem 4 2 7" xfId="13867" xr:uid="{1A213805-7D9C-4F3D-9780-90EC2998E506}"/>
    <cellStyle name="SAPBEXheaderItem 4 2 8" xfId="19387" xr:uid="{C5A32613-E12C-4713-8A75-E07967164D5E}"/>
    <cellStyle name="SAPBEXheaderItem 4 3" xfId="1588" xr:uid="{96D8C76E-0E4D-43CC-B533-35A259DB31EF}"/>
    <cellStyle name="SAPBEXheaderItem 4 3 2" xfId="1589" xr:uid="{21DA575E-D680-4AB0-91EC-01F6069E009E}"/>
    <cellStyle name="SAPBEXheaderItem 4 3 2 2" xfId="3619" xr:uid="{891A1EAB-D41E-4F25-8A86-FCC1F6F81FCF}"/>
    <cellStyle name="SAPBEXheaderItem 4 3 2 2 2" xfId="10175" xr:uid="{B0BB89E2-D9B5-4258-9830-7346A8FE5E8F}"/>
    <cellStyle name="SAPBEXheaderItem 4 3 2 2 3" xfId="15789" xr:uid="{49852C49-73EA-4A99-84C3-134CBD8AFEBC}"/>
    <cellStyle name="SAPBEXheaderItem 4 3 2 2 4" xfId="21266" xr:uid="{E34343B3-D6E1-4F9E-997F-9DC864F8F6A3}"/>
    <cellStyle name="SAPBEXheaderItem 4 3 2 3" xfId="5953" xr:uid="{A6FE84B1-FB01-42B0-99B4-915B058B5F03}"/>
    <cellStyle name="SAPBEXheaderItem 4 3 2 3 2" xfId="12436" xr:uid="{7A94BFB0-FE03-4F86-BF59-4E98F1823844}"/>
    <cellStyle name="SAPBEXheaderItem 4 3 2 3 3" xfId="18002" xr:uid="{1925150E-1733-4A8A-9CF0-97DF9B294A98}"/>
    <cellStyle name="SAPBEXheaderItem 4 3 2 3 4" xfId="23443" xr:uid="{DCECB6A9-328A-4102-B9C4-96DB13CC349B}"/>
    <cellStyle name="SAPBEXheaderItem 4 3 2 4" xfId="8209" xr:uid="{54E6AC35-3B57-40DD-A5B6-AF190683CBEC}"/>
    <cellStyle name="SAPBEXheaderItem 4 3 2 5" xfId="13871" xr:uid="{92A923A4-AB14-4C4D-906F-418FC105F18D}"/>
    <cellStyle name="SAPBEXheaderItem 4 3 2 6" xfId="19391" xr:uid="{2198F3A8-1A61-4F96-8770-1816EA848D32}"/>
    <cellStyle name="SAPBEXheaderItem 4 3 3" xfId="1590" xr:uid="{6C67E39B-AFFD-407E-AD87-1BFBB1A385CA}"/>
    <cellStyle name="SAPBEXheaderItem 4 3 3 2" xfId="3620" xr:uid="{53357268-A109-4D34-B496-6E6B5632671C}"/>
    <cellStyle name="SAPBEXheaderItem 4 3 3 2 2" xfId="10176" xr:uid="{49CD40D4-AEAB-400F-8B71-FBE54CE27CDD}"/>
    <cellStyle name="SAPBEXheaderItem 4 3 3 2 3" xfId="15790" xr:uid="{FEDEAD98-FB58-4683-B013-1B1F5744C6A0}"/>
    <cellStyle name="SAPBEXheaderItem 4 3 3 2 4" xfId="21267" xr:uid="{6B87BA75-4811-4E2E-AD90-270E3992A840}"/>
    <cellStyle name="SAPBEXheaderItem 4 3 3 3" xfId="5954" xr:uid="{7AEA9554-C462-4B37-9836-0332F4E91D69}"/>
    <cellStyle name="SAPBEXheaderItem 4 3 3 3 2" xfId="12437" xr:uid="{FBB54B3F-52AB-43FA-AC45-CBC2CA306FA7}"/>
    <cellStyle name="SAPBEXheaderItem 4 3 3 3 3" xfId="18003" xr:uid="{E033B1A2-440C-4FC3-BAE2-D773D1127529}"/>
    <cellStyle name="SAPBEXheaderItem 4 3 3 3 4" xfId="23444" xr:uid="{44CE9B22-B419-435A-BEDD-21ADDDEA9E8C}"/>
    <cellStyle name="SAPBEXheaderItem 4 3 3 4" xfId="8210" xr:uid="{9437EAA5-92A7-4FD2-A15E-08F02DDD987C}"/>
    <cellStyle name="SAPBEXheaderItem 4 3 3 5" xfId="13872" xr:uid="{EC281319-EC26-434E-850D-946B1064DFD1}"/>
    <cellStyle name="SAPBEXheaderItem 4 3 3 6" xfId="19392" xr:uid="{91620505-6374-4E54-80F7-359BCD758C2B}"/>
    <cellStyle name="SAPBEXheaderItem 4 3 4" xfId="3618" xr:uid="{F4F32862-2FF8-4B56-AD42-86F989C13426}"/>
    <cellStyle name="SAPBEXheaderItem 4 3 4 2" xfId="10174" xr:uid="{B8F7C676-8978-4FA3-88BE-BF2C50CCC1DB}"/>
    <cellStyle name="SAPBEXheaderItem 4 3 4 3" xfId="15788" xr:uid="{05A6A514-CCE6-40B0-9EEE-187D2B5BE7B4}"/>
    <cellStyle name="SAPBEXheaderItem 4 3 4 4" xfId="21265" xr:uid="{8124BCD3-4801-4939-9717-1706724F24FB}"/>
    <cellStyle name="SAPBEXheaderItem 4 3 5" xfId="5952" xr:uid="{D1455B60-B845-487A-8376-804221171E37}"/>
    <cellStyle name="SAPBEXheaderItem 4 3 5 2" xfId="12435" xr:uid="{B98614B9-3ED7-467D-8240-8DDAC65EE7D8}"/>
    <cellStyle name="SAPBEXheaderItem 4 3 5 3" xfId="18001" xr:uid="{944D5BB1-7001-46B7-928F-657EE0E48A6A}"/>
    <cellStyle name="SAPBEXheaderItem 4 3 5 4" xfId="23442" xr:uid="{3E51D4A7-7E41-4CBC-B11E-415BECCE1839}"/>
    <cellStyle name="SAPBEXheaderItem 4 3 6" xfId="8208" xr:uid="{856D192B-D8C8-4DA0-A578-8E82AABAF704}"/>
    <cellStyle name="SAPBEXheaderItem 4 3 7" xfId="13870" xr:uid="{AACED733-2C24-4613-A1A8-20AB3D60742F}"/>
    <cellStyle name="SAPBEXheaderItem 4 3 8" xfId="19390" xr:uid="{AFD788B1-D254-4542-A309-4723156FA0AC}"/>
    <cellStyle name="SAPBEXheaderItem 4 4" xfId="1591" xr:uid="{54DF86B1-A82F-47A2-819D-8073E277D2A3}"/>
    <cellStyle name="SAPBEXheaderItem 4 4 2" xfId="1592" xr:uid="{874C99AE-A3B2-4F8B-95DF-7498CC09704B}"/>
    <cellStyle name="SAPBEXheaderItem 4 4 2 2" xfId="3622" xr:uid="{F6EB2E4B-8CF6-47F7-9974-1514EA179243}"/>
    <cellStyle name="SAPBEXheaderItem 4 4 2 2 2" xfId="10178" xr:uid="{99D435A1-3EB3-42E8-A068-E26B278E6B01}"/>
    <cellStyle name="SAPBEXheaderItem 4 4 2 2 3" xfId="15792" xr:uid="{F902E8FF-26F6-4859-AD78-5A7DE44B8AE4}"/>
    <cellStyle name="SAPBEXheaderItem 4 4 2 2 4" xfId="21269" xr:uid="{2C33F04E-1F75-41DE-A542-699FE6BA5B9E}"/>
    <cellStyle name="SAPBEXheaderItem 4 4 2 3" xfId="5956" xr:uid="{380429D6-3C28-44D0-B9A5-5DBE56262A4E}"/>
    <cellStyle name="SAPBEXheaderItem 4 4 2 3 2" xfId="12439" xr:uid="{7DCD06ED-7A50-41D5-AA27-A87E9631F341}"/>
    <cellStyle name="SAPBEXheaderItem 4 4 2 3 3" xfId="18005" xr:uid="{438D8971-E1BA-4F47-8E20-16CCAADC854F}"/>
    <cellStyle name="SAPBEXheaderItem 4 4 2 3 4" xfId="23446" xr:uid="{CF561C20-3AEB-4F80-8BD0-677D2A8D443A}"/>
    <cellStyle name="SAPBEXheaderItem 4 4 2 4" xfId="8212" xr:uid="{F1BDB67A-1A4D-42EF-B58C-B0DA8A743F8A}"/>
    <cellStyle name="SAPBEXheaderItem 4 4 2 5" xfId="13874" xr:uid="{886DC332-DC0F-46DC-AEE2-262BFD2B9C7B}"/>
    <cellStyle name="SAPBEXheaderItem 4 4 2 6" xfId="19394" xr:uid="{6D4972EA-C6AF-44C2-8799-55B1883E5D0C}"/>
    <cellStyle name="SAPBEXheaderItem 4 4 3" xfId="1593" xr:uid="{E5C48DBD-F889-4690-8ED8-EEB22BBE5432}"/>
    <cellStyle name="SAPBEXheaderItem 4 4 3 2" xfId="3623" xr:uid="{2FF053F2-A0A1-43C5-8F08-E0EA17CAFB9D}"/>
    <cellStyle name="SAPBEXheaderItem 4 4 3 2 2" xfId="10179" xr:uid="{CD16AE3C-F260-4776-AEE4-E20FA7F6696C}"/>
    <cellStyle name="SAPBEXheaderItem 4 4 3 2 3" xfId="15793" xr:uid="{EC9F29F6-E74D-4BA2-B69F-8906F6483B11}"/>
    <cellStyle name="SAPBEXheaderItem 4 4 3 2 4" xfId="21270" xr:uid="{7C2BAFA8-3412-4929-BE75-0F5B97A9162F}"/>
    <cellStyle name="SAPBEXheaderItem 4 4 3 3" xfId="5957" xr:uid="{6912A8B6-E2E9-4DFA-9F46-57B0A0A3267E}"/>
    <cellStyle name="SAPBEXheaderItem 4 4 3 3 2" xfId="12440" xr:uid="{C8EC37D7-696C-4200-985C-4A14EB27E1B5}"/>
    <cellStyle name="SAPBEXheaderItem 4 4 3 3 3" xfId="18006" xr:uid="{68B393F2-3878-4D3D-BECA-E82FBE5FA9C8}"/>
    <cellStyle name="SAPBEXheaderItem 4 4 3 3 4" xfId="23447" xr:uid="{4A379FA0-3035-4829-AF5E-F1AD6B499422}"/>
    <cellStyle name="SAPBEXheaderItem 4 4 3 4" xfId="8213" xr:uid="{2E842F6B-0F43-40B8-844C-04F27EB7C89A}"/>
    <cellStyle name="SAPBEXheaderItem 4 4 3 5" xfId="13875" xr:uid="{9DFDEE30-CA61-4B52-ADFF-D7A2F7D166A9}"/>
    <cellStyle name="SAPBEXheaderItem 4 4 3 6" xfId="19395" xr:uid="{0C396EC9-D587-49F1-BD0A-B114AC865EFE}"/>
    <cellStyle name="SAPBEXheaderItem 4 4 4" xfId="3621" xr:uid="{56E64575-4591-498C-9EA2-8873E10D0DB0}"/>
    <cellStyle name="SAPBEXheaderItem 4 4 4 2" xfId="10177" xr:uid="{40A3E589-68AE-4FB6-ADC4-1C82E013F0AC}"/>
    <cellStyle name="SAPBEXheaderItem 4 4 4 3" xfId="15791" xr:uid="{609DC143-93E4-4BDE-9BD6-6FB7E5DE86BD}"/>
    <cellStyle name="SAPBEXheaderItem 4 4 4 4" xfId="21268" xr:uid="{D32FA87C-07D1-41B7-9EFC-7FD029BB6BD5}"/>
    <cellStyle name="SAPBEXheaderItem 4 4 5" xfId="5955" xr:uid="{361D1578-566D-466C-AF2D-E6A6465758A3}"/>
    <cellStyle name="SAPBEXheaderItem 4 4 5 2" xfId="12438" xr:uid="{0B6A2D0D-F00D-4FA8-838C-CB552DE095F0}"/>
    <cellStyle name="SAPBEXheaderItem 4 4 5 3" xfId="18004" xr:uid="{C5DF9A24-3F03-485C-9161-5C459AD5A8D8}"/>
    <cellStyle name="SAPBEXheaderItem 4 4 5 4" xfId="23445" xr:uid="{5B4FA8BA-4A7B-4DFB-8695-33D3BD70967F}"/>
    <cellStyle name="SAPBEXheaderItem 4 4 6" xfId="8211" xr:uid="{7795D108-EC89-417B-B7EF-0FCC1246F4D8}"/>
    <cellStyle name="SAPBEXheaderItem 4 4 7" xfId="13873" xr:uid="{AED7C3F0-E74E-4A4D-B937-E2DDBA5FEAA6}"/>
    <cellStyle name="SAPBEXheaderItem 4 4 8" xfId="19393" xr:uid="{7A6D2327-87D2-417F-B944-D967CAD73506}"/>
    <cellStyle name="SAPBEXheaderItem 4 5" xfId="1594" xr:uid="{45138A7D-DA68-4DAD-A17A-31E6E1840195}"/>
    <cellStyle name="SAPBEXheaderItem 4 5 2" xfId="3624" xr:uid="{642DB7DB-FBD7-4A17-9083-9A3022F71CB3}"/>
    <cellStyle name="SAPBEXheaderItem 4 5 2 2" xfId="10180" xr:uid="{B6ED179D-3E50-4877-9091-354A5D8AF857}"/>
    <cellStyle name="SAPBEXheaderItem 4 5 2 3" xfId="15794" xr:uid="{82492A03-5D5E-4E7E-ADA4-BCD1410B6581}"/>
    <cellStyle name="SAPBEXheaderItem 4 5 2 4" xfId="21271" xr:uid="{5952DFE8-D992-48DC-AD1F-0869CE1744FF}"/>
    <cellStyle name="SAPBEXheaderItem 4 5 3" xfId="5958" xr:uid="{540D41D1-3935-484F-8EB5-F6CB093BF3C0}"/>
    <cellStyle name="SAPBEXheaderItem 4 5 3 2" xfId="12441" xr:uid="{7FFE5966-78CE-4445-97F4-37D5CD36A40E}"/>
    <cellStyle name="SAPBEXheaderItem 4 5 3 3" xfId="18007" xr:uid="{AC62370A-AEB8-472F-9A33-446D966DA875}"/>
    <cellStyle name="SAPBEXheaderItem 4 5 3 4" xfId="23448" xr:uid="{DAF40929-6CA0-447B-919A-FB42FC3956CE}"/>
    <cellStyle name="SAPBEXheaderItem 4 5 4" xfId="8214" xr:uid="{EA6B9683-3A41-496D-AE09-7A2B80E37788}"/>
    <cellStyle name="SAPBEXheaderItem 4 5 5" xfId="13876" xr:uid="{F8A4B996-7CA8-4918-B266-C0C49F52F004}"/>
    <cellStyle name="SAPBEXheaderItem 4 5 6" xfId="19396" xr:uid="{18235D43-3D90-458B-BB9A-9F34CFCD44E6}"/>
    <cellStyle name="SAPBEXheaderItem 4 6" xfId="1595" xr:uid="{C8D9CA3D-5CE6-44ED-A14A-945184B494DE}"/>
    <cellStyle name="SAPBEXheaderItem 4 6 2" xfId="3625" xr:uid="{440A7F07-4F27-4AD5-BBB6-A8DBBE88A383}"/>
    <cellStyle name="SAPBEXheaderItem 4 6 2 2" xfId="10181" xr:uid="{63A78B28-E68E-475F-82C7-15063196B7AB}"/>
    <cellStyle name="SAPBEXheaderItem 4 6 2 3" xfId="15795" xr:uid="{3BEA4537-AAEC-4B7C-B05D-183DF78E8814}"/>
    <cellStyle name="SAPBEXheaderItem 4 6 2 4" xfId="21272" xr:uid="{9766C3D8-F149-43B8-8AA8-0F01D73313FA}"/>
    <cellStyle name="SAPBEXheaderItem 4 6 3" xfId="5959" xr:uid="{1EC80F7C-FE1A-414D-B448-BF03023449EB}"/>
    <cellStyle name="SAPBEXheaderItem 4 6 3 2" xfId="12442" xr:uid="{A9C94403-F6F4-406A-9B20-A56363D161D1}"/>
    <cellStyle name="SAPBEXheaderItem 4 6 3 3" xfId="18008" xr:uid="{EB9A1841-6C92-49D2-AD1D-917A97513F78}"/>
    <cellStyle name="SAPBEXheaderItem 4 6 3 4" xfId="23449" xr:uid="{8A8B0916-C7B3-4182-9763-6620C54FE18D}"/>
    <cellStyle name="SAPBEXheaderItem 4 6 4" xfId="8215" xr:uid="{0A7320C3-7E47-45FF-B90C-BA9C0BE0021A}"/>
    <cellStyle name="SAPBEXheaderItem 4 6 5" xfId="13877" xr:uid="{09C391F0-C21F-42FE-BAAE-DD3CDB2CF24A}"/>
    <cellStyle name="SAPBEXheaderItem 4 6 6" xfId="19397" xr:uid="{848D3531-56F1-4CAC-B3EE-E605A1EE380D}"/>
    <cellStyle name="SAPBEXheaderItem 4 7" xfId="1584" xr:uid="{E6723887-4840-4744-94D8-4C4816B29A25}"/>
    <cellStyle name="SAPBEXheaderItem 4 7 2" xfId="8204" xr:uid="{6F311502-3EF7-4A13-8E92-6D8928BA3F92}"/>
    <cellStyle name="SAPBEXheaderItem 4 7 3" xfId="13866" xr:uid="{E72B815B-D504-4677-901A-6D66B2277EF1}"/>
    <cellStyle name="SAPBEXheaderItem 4 7 4" xfId="19386" xr:uid="{7AA73EF3-70D1-4167-B154-79724354C696}"/>
    <cellStyle name="SAPBEXheaderItem 4 8" xfId="3614" xr:uid="{F904475A-151B-4092-84EC-6289416F073F}"/>
    <cellStyle name="SAPBEXheaderItem 4 8 2" xfId="10170" xr:uid="{9FBA74F7-D44A-40B2-893E-4078ABCDFCBA}"/>
    <cellStyle name="SAPBEXheaderItem 4 8 3" xfId="15784" xr:uid="{0B527D8D-01DA-4091-939C-BFA69C101F81}"/>
    <cellStyle name="SAPBEXheaderItem 4 8 4" xfId="21261" xr:uid="{930D5F0E-F5B8-4569-9DE7-282387AF7CD6}"/>
    <cellStyle name="SAPBEXheaderItem 4 9" xfId="5948" xr:uid="{104C6268-8B19-4F40-8837-937D874DD0DE}"/>
    <cellStyle name="SAPBEXheaderItem 4 9 2" xfId="12431" xr:uid="{88CF31CC-814E-43C5-8A62-6E7714374410}"/>
    <cellStyle name="SAPBEXheaderItem 4 9 3" xfId="17997" xr:uid="{E54F9BDC-6C8A-4319-A469-0C88FB4BC6BF}"/>
    <cellStyle name="SAPBEXheaderItem 4 9 4" xfId="23438" xr:uid="{146996CA-E9E5-4499-9DA4-01C3C511CA23}"/>
    <cellStyle name="SAPBEXheaderItem 5" xfId="1596" xr:uid="{9D10098F-5643-4B87-87B5-E79283A0207B}"/>
    <cellStyle name="SAPBEXheaderItem 5 10" xfId="13878" xr:uid="{6BBC38CA-EEB6-4EEB-B8A0-09DB0FCDF2FE}"/>
    <cellStyle name="SAPBEXheaderItem 5 11" xfId="19398" xr:uid="{1F2CA5ED-8A0F-44D0-882C-D521AE88FCF1}"/>
    <cellStyle name="SAPBEXheaderItem 5 2" xfId="1597" xr:uid="{0474D612-6347-4E15-9F7D-CB6C0C9EF641}"/>
    <cellStyle name="SAPBEXheaderItem 5 2 2" xfId="1598" xr:uid="{A3C946CE-4F51-430B-8AC5-30F18D8853E1}"/>
    <cellStyle name="SAPBEXheaderItem 5 2 2 2" xfId="3628" xr:uid="{B87C9A2C-3168-4A8C-B4D0-7654031B50FE}"/>
    <cellStyle name="SAPBEXheaderItem 5 2 2 2 2" xfId="10184" xr:uid="{9B9D1467-8779-4149-9CB0-6DD8CA09A793}"/>
    <cellStyle name="SAPBEXheaderItem 5 2 2 2 3" xfId="15798" xr:uid="{1FC817F5-E7A9-42E2-8D57-52B9107D6F41}"/>
    <cellStyle name="SAPBEXheaderItem 5 2 2 2 4" xfId="21275" xr:uid="{32477D33-E3AB-42C6-AE50-A4DB6F31B30B}"/>
    <cellStyle name="SAPBEXheaderItem 5 2 2 3" xfId="5962" xr:uid="{51B95090-9200-4F94-86C7-C8249CBFB09D}"/>
    <cellStyle name="SAPBEXheaderItem 5 2 2 3 2" xfId="12445" xr:uid="{578AA256-8D9D-49C4-BD44-9882056589B2}"/>
    <cellStyle name="SAPBEXheaderItem 5 2 2 3 3" xfId="18011" xr:uid="{1483ABF8-5BBC-4E9E-87C3-A67CB0C179E1}"/>
    <cellStyle name="SAPBEXheaderItem 5 2 2 3 4" xfId="23452" xr:uid="{21F3DE62-95DD-417F-B5D2-B8DBA34AC066}"/>
    <cellStyle name="SAPBEXheaderItem 5 2 2 4" xfId="8218" xr:uid="{7386ABE0-991A-4E05-87F9-25538ABAF8E2}"/>
    <cellStyle name="SAPBEXheaderItem 5 2 2 5" xfId="13880" xr:uid="{A361276D-588F-4465-92EF-E6BB40745434}"/>
    <cellStyle name="SAPBEXheaderItem 5 2 2 6" xfId="19400" xr:uid="{9C244E17-5F93-4E5B-89D8-EC6BF3913BE8}"/>
    <cellStyle name="SAPBEXheaderItem 5 2 3" xfId="1599" xr:uid="{9B134234-4E63-4D26-87F2-BF5C140B368D}"/>
    <cellStyle name="SAPBEXheaderItem 5 2 3 2" xfId="3629" xr:uid="{0D66A89B-291C-4294-8027-511615EBE4D2}"/>
    <cellStyle name="SAPBEXheaderItem 5 2 3 2 2" xfId="10185" xr:uid="{EFD3AE34-82AB-4736-BF20-FF02ACCB8DFE}"/>
    <cellStyle name="SAPBEXheaderItem 5 2 3 2 3" xfId="15799" xr:uid="{7A1F0772-A2C6-42EA-8D42-4CEFD99F4109}"/>
    <cellStyle name="SAPBEXheaderItem 5 2 3 2 4" xfId="21276" xr:uid="{BC388CA4-8A15-47A8-A750-5D1AD4041538}"/>
    <cellStyle name="SAPBEXheaderItem 5 2 3 3" xfId="5963" xr:uid="{E08E497A-DCAE-47A4-AA54-381179EAB624}"/>
    <cellStyle name="SAPBEXheaderItem 5 2 3 3 2" xfId="12446" xr:uid="{9D577D78-E410-42AB-8E77-A3B05071EDF3}"/>
    <cellStyle name="SAPBEXheaderItem 5 2 3 3 3" xfId="18012" xr:uid="{3E4DA4A1-9FF2-43A9-B51C-2EE61B9E34F1}"/>
    <cellStyle name="SAPBEXheaderItem 5 2 3 3 4" xfId="23453" xr:uid="{91EF8B76-F3D0-4DCD-B0EE-71C918CDF3FE}"/>
    <cellStyle name="SAPBEXheaderItem 5 2 3 4" xfId="8219" xr:uid="{1B3F4B12-FC5D-4C16-9BE9-4C2DCECAE80F}"/>
    <cellStyle name="SAPBEXheaderItem 5 2 3 5" xfId="13881" xr:uid="{B606F2FB-6C0C-497A-9949-447946E27D0F}"/>
    <cellStyle name="SAPBEXheaderItem 5 2 3 6" xfId="19401" xr:uid="{B079F0DA-C6C4-4D13-B438-E0042DBB06AC}"/>
    <cellStyle name="SAPBEXheaderItem 5 2 4" xfId="3627" xr:uid="{E9AA6841-F014-4213-A461-77462773F479}"/>
    <cellStyle name="SAPBEXheaderItem 5 2 4 2" xfId="10183" xr:uid="{96AEFE00-5CCC-436F-94E0-9827396A323B}"/>
    <cellStyle name="SAPBEXheaderItem 5 2 4 3" xfId="15797" xr:uid="{1FCD8B0E-776C-46F6-95B7-F33268473A84}"/>
    <cellStyle name="SAPBEXheaderItem 5 2 4 4" xfId="21274" xr:uid="{A8D591AB-1819-4428-9F6B-C01BB8767828}"/>
    <cellStyle name="SAPBEXheaderItem 5 2 5" xfId="5961" xr:uid="{FB327353-46FA-406B-807A-8AD96BB89CB3}"/>
    <cellStyle name="SAPBEXheaderItem 5 2 5 2" xfId="12444" xr:uid="{7F59E136-F20C-48F3-9337-21314130836B}"/>
    <cellStyle name="SAPBEXheaderItem 5 2 5 3" xfId="18010" xr:uid="{08621608-1735-46BC-BA41-1A1D01C9F6FB}"/>
    <cellStyle name="SAPBEXheaderItem 5 2 5 4" xfId="23451" xr:uid="{0FC08B42-E331-4993-A056-8B34F6DA2B5C}"/>
    <cellStyle name="SAPBEXheaderItem 5 2 6" xfId="8217" xr:uid="{F31EA0AE-7F6B-47CF-84E7-6AF95DBE192A}"/>
    <cellStyle name="SAPBEXheaderItem 5 2 7" xfId="13879" xr:uid="{51B1D9CD-0B0A-43B4-8A27-B133F4137EA9}"/>
    <cellStyle name="SAPBEXheaderItem 5 2 8" xfId="19399" xr:uid="{ACF662DE-AB59-4FA1-A1B9-A69170A2B29E}"/>
    <cellStyle name="SAPBEXheaderItem 5 3" xfId="1600" xr:uid="{48501D90-F0DF-40A3-B552-089F8C931740}"/>
    <cellStyle name="SAPBEXheaderItem 5 3 2" xfId="1601" xr:uid="{9BA8B888-CA9E-40D0-AF4B-B0D824FBB341}"/>
    <cellStyle name="SAPBEXheaderItem 5 3 2 2" xfId="3631" xr:uid="{DCB913BD-2E6E-46B5-994B-BC8FEA9E89EB}"/>
    <cellStyle name="SAPBEXheaderItem 5 3 2 2 2" xfId="10187" xr:uid="{F0072D69-B5F4-4068-B7A9-8D674C5870A7}"/>
    <cellStyle name="SAPBEXheaderItem 5 3 2 2 3" xfId="15801" xr:uid="{9E433325-8C9A-434B-AD44-E25F10306743}"/>
    <cellStyle name="SAPBEXheaderItem 5 3 2 2 4" xfId="21278" xr:uid="{51716BBF-FB48-4CC0-A021-79D64EFB31E7}"/>
    <cellStyle name="SAPBEXheaderItem 5 3 2 3" xfId="5965" xr:uid="{249378FF-F578-4AE0-B1DE-4916A68B4332}"/>
    <cellStyle name="SAPBEXheaderItem 5 3 2 3 2" xfId="12448" xr:uid="{56F073FA-F80C-4556-A474-58249CEF2FAE}"/>
    <cellStyle name="SAPBEXheaderItem 5 3 2 3 3" xfId="18014" xr:uid="{FE3CED6A-F8C0-4B35-943A-4D2DA46B8D2D}"/>
    <cellStyle name="SAPBEXheaderItem 5 3 2 3 4" xfId="23455" xr:uid="{7D2C9F2B-052D-4A0B-AE33-CADEC3EC2EFC}"/>
    <cellStyle name="SAPBEXheaderItem 5 3 2 4" xfId="8221" xr:uid="{67791505-760B-46F2-97AE-EAE527A1A4CE}"/>
    <cellStyle name="SAPBEXheaderItem 5 3 2 5" xfId="13883" xr:uid="{B9EBE1BC-9E1E-49FA-B9D1-F26AC741CD95}"/>
    <cellStyle name="SAPBEXheaderItem 5 3 2 6" xfId="19403" xr:uid="{A844B9F5-843C-4E76-ABF6-52B4E35027F8}"/>
    <cellStyle name="SAPBEXheaderItem 5 3 3" xfId="1602" xr:uid="{884908C3-9187-4717-93DE-C048A33232CF}"/>
    <cellStyle name="SAPBEXheaderItem 5 3 3 2" xfId="3632" xr:uid="{39F95CF1-8F15-49B7-A568-67BC13B949E8}"/>
    <cellStyle name="SAPBEXheaderItem 5 3 3 2 2" xfId="10188" xr:uid="{911542EA-1734-4ED5-806E-5A4918DC42F4}"/>
    <cellStyle name="SAPBEXheaderItem 5 3 3 2 3" xfId="15802" xr:uid="{C4F8FD4A-6448-42BD-A847-0C3578D264E6}"/>
    <cellStyle name="SAPBEXheaderItem 5 3 3 2 4" xfId="21279" xr:uid="{FACCBC3B-CEA4-4646-A132-AFCB273B4670}"/>
    <cellStyle name="SAPBEXheaderItem 5 3 3 3" xfId="5966" xr:uid="{3859FBE0-B73E-410F-8EBE-55B34893C511}"/>
    <cellStyle name="SAPBEXheaderItem 5 3 3 3 2" xfId="12449" xr:uid="{B126887E-B566-40F5-A60C-366B7D27A27B}"/>
    <cellStyle name="SAPBEXheaderItem 5 3 3 3 3" xfId="18015" xr:uid="{63A2C449-F2CF-4386-8FE6-F8D54FBCC9E2}"/>
    <cellStyle name="SAPBEXheaderItem 5 3 3 3 4" xfId="23456" xr:uid="{CA12446E-628A-48CC-BB67-34B5D12E63B1}"/>
    <cellStyle name="SAPBEXheaderItem 5 3 3 4" xfId="8222" xr:uid="{61350561-3D6F-4CA0-A92C-A52144B73E00}"/>
    <cellStyle name="SAPBEXheaderItem 5 3 3 5" xfId="13884" xr:uid="{76D5991A-DD7A-4230-8060-661643B3C88A}"/>
    <cellStyle name="SAPBEXheaderItem 5 3 3 6" xfId="19404" xr:uid="{327CC59B-E1EF-424E-A41F-B33E8EE3D625}"/>
    <cellStyle name="SAPBEXheaderItem 5 3 4" xfId="3630" xr:uid="{986283F8-6ED7-44ED-B65E-9B6D434B0B3E}"/>
    <cellStyle name="SAPBEXheaderItem 5 3 4 2" xfId="10186" xr:uid="{C5DC94CD-8480-4B42-BDB3-FE47CD838D3A}"/>
    <cellStyle name="SAPBEXheaderItem 5 3 4 3" xfId="15800" xr:uid="{4E3D7F37-0C0A-40E3-B049-998EC59D3731}"/>
    <cellStyle name="SAPBEXheaderItem 5 3 4 4" xfId="21277" xr:uid="{C7B2946E-1D4F-406C-8A7B-E37FA47A705B}"/>
    <cellStyle name="SAPBEXheaderItem 5 3 5" xfId="5964" xr:uid="{60CBDE20-D8F4-4BA8-AB10-935BED364A60}"/>
    <cellStyle name="SAPBEXheaderItem 5 3 5 2" xfId="12447" xr:uid="{32058359-97A1-42F6-8230-4A7FC1BCF8CD}"/>
    <cellStyle name="SAPBEXheaderItem 5 3 5 3" xfId="18013" xr:uid="{96A1A6D5-50EC-4214-9FCA-B9C9C869FC8C}"/>
    <cellStyle name="SAPBEXheaderItem 5 3 5 4" xfId="23454" xr:uid="{66D3EE5D-BFFF-4867-89EA-74812751FF94}"/>
    <cellStyle name="SAPBEXheaderItem 5 3 6" xfId="8220" xr:uid="{B154F810-0166-45F0-A8B9-1CD33775047B}"/>
    <cellStyle name="SAPBEXheaderItem 5 3 7" xfId="13882" xr:uid="{934701AF-DB81-450F-B09F-75C5791287C8}"/>
    <cellStyle name="SAPBEXheaderItem 5 3 8" xfId="19402" xr:uid="{4C4ECFC8-E6B1-43C1-A001-F19E81E75D80}"/>
    <cellStyle name="SAPBEXheaderItem 5 4" xfId="1603" xr:uid="{C61FF093-A369-4E99-8C68-9F18B993C89E}"/>
    <cellStyle name="SAPBEXheaderItem 5 4 2" xfId="1604" xr:uid="{A3D12EB7-9A0D-437C-998B-DC1C4E7B1DF8}"/>
    <cellStyle name="SAPBEXheaderItem 5 4 2 2" xfId="3634" xr:uid="{B2555ABE-1E14-4DD9-99D2-CD8CB302CDA5}"/>
    <cellStyle name="SAPBEXheaderItem 5 4 2 2 2" xfId="10190" xr:uid="{ECF97CCB-1BCB-439D-AFF2-C5C8D9449E96}"/>
    <cellStyle name="SAPBEXheaderItem 5 4 2 2 3" xfId="15804" xr:uid="{1DB2FE62-6B05-4015-BD75-285B5763B234}"/>
    <cellStyle name="SAPBEXheaderItem 5 4 2 2 4" xfId="21281" xr:uid="{C5E767A1-3645-46DD-8274-1763938109BF}"/>
    <cellStyle name="SAPBEXheaderItem 5 4 2 3" xfId="5968" xr:uid="{52766572-6065-4508-B400-0934DA5983BE}"/>
    <cellStyle name="SAPBEXheaderItem 5 4 2 3 2" xfId="12451" xr:uid="{DD5FC881-B08F-4F8D-9319-D9BA1E3F05A3}"/>
    <cellStyle name="SAPBEXheaderItem 5 4 2 3 3" xfId="18017" xr:uid="{E118ACDB-71F0-4CB6-890E-8E93791A3FD6}"/>
    <cellStyle name="SAPBEXheaderItem 5 4 2 3 4" xfId="23458" xr:uid="{41DA0F6A-3BFB-4DF2-BF51-9956ABFA51FF}"/>
    <cellStyle name="SAPBEXheaderItem 5 4 2 4" xfId="8224" xr:uid="{5E15B9A1-0A62-4BF9-868B-8E0320BC5936}"/>
    <cellStyle name="SAPBEXheaderItem 5 4 2 5" xfId="13886" xr:uid="{170247BA-8501-4E6E-AE18-C0A40A817B46}"/>
    <cellStyle name="SAPBEXheaderItem 5 4 2 6" xfId="19406" xr:uid="{AB8E7487-84E1-4422-ADAD-0140F8E4E920}"/>
    <cellStyle name="SAPBEXheaderItem 5 4 3" xfId="1605" xr:uid="{F75E176E-B723-4283-8912-B7C497F5CE66}"/>
    <cellStyle name="SAPBEXheaderItem 5 4 3 2" xfId="3635" xr:uid="{4A304973-5A02-4C0D-99E0-98A53F24CC12}"/>
    <cellStyle name="SAPBEXheaderItem 5 4 3 2 2" xfId="10191" xr:uid="{F36B6B7E-452B-4285-A71F-0163ED7E161A}"/>
    <cellStyle name="SAPBEXheaderItem 5 4 3 2 3" xfId="15805" xr:uid="{F7768E85-6EA8-4CB4-AEA8-DD054C45E9E8}"/>
    <cellStyle name="SAPBEXheaderItem 5 4 3 2 4" xfId="21282" xr:uid="{4CA31865-B1CD-49DD-A57E-A100C7E6DAAB}"/>
    <cellStyle name="SAPBEXheaderItem 5 4 3 3" xfId="5969" xr:uid="{BEF2D502-9F3C-407A-8DC9-11DAF651A7E0}"/>
    <cellStyle name="SAPBEXheaderItem 5 4 3 3 2" xfId="12452" xr:uid="{0ADC7562-9DF7-4716-BD7A-94690E08C35B}"/>
    <cellStyle name="SAPBEXheaderItem 5 4 3 3 3" xfId="18018" xr:uid="{B3FF7A58-834D-4CCA-ACB4-91A66F4CAC9E}"/>
    <cellStyle name="SAPBEXheaderItem 5 4 3 3 4" xfId="23459" xr:uid="{F4051186-D58A-4E1B-8187-28958E68D2BC}"/>
    <cellStyle name="SAPBEXheaderItem 5 4 3 4" xfId="8225" xr:uid="{7E10D902-4C8F-46E4-B965-F3136D5DDBE1}"/>
    <cellStyle name="SAPBEXheaderItem 5 4 3 5" xfId="13887" xr:uid="{F6AEC2E8-9EC2-48C8-B094-F8911ABFA0A3}"/>
    <cellStyle name="SAPBEXheaderItem 5 4 3 6" xfId="19407" xr:uid="{326EECE1-1786-4503-B755-8CB54741DDC3}"/>
    <cellStyle name="SAPBEXheaderItem 5 4 4" xfId="3633" xr:uid="{344225F8-3C50-4FE7-A2E0-F735A7B7DC10}"/>
    <cellStyle name="SAPBEXheaderItem 5 4 4 2" xfId="10189" xr:uid="{2419965B-FBA7-4AB5-8604-DFDA3FBCAFF5}"/>
    <cellStyle name="SAPBEXheaderItem 5 4 4 3" xfId="15803" xr:uid="{76A59EB2-E0A0-4263-8D84-712AFD0DB5D2}"/>
    <cellStyle name="SAPBEXheaderItem 5 4 4 4" xfId="21280" xr:uid="{8C07FBC7-0C4C-46A6-98B8-B983BA9A77AA}"/>
    <cellStyle name="SAPBEXheaderItem 5 4 5" xfId="5967" xr:uid="{EBAA7A1A-9ECF-4260-B70D-31F17CC1611D}"/>
    <cellStyle name="SAPBEXheaderItem 5 4 5 2" xfId="12450" xr:uid="{0DD651B3-0F64-4A76-B17E-46B1B57A187D}"/>
    <cellStyle name="SAPBEXheaderItem 5 4 5 3" xfId="18016" xr:uid="{1EA187FF-C76C-45BD-866B-DB3D997C679B}"/>
    <cellStyle name="SAPBEXheaderItem 5 4 5 4" xfId="23457" xr:uid="{919755B5-6561-49FF-B0D4-A6C1090A469E}"/>
    <cellStyle name="SAPBEXheaderItem 5 4 6" xfId="8223" xr:uid="{AA1BCCDA-5299-4411-9EAE-BDE3EBA9BD44}"/>
    <cellStyle name="SAPBEXheaderItem 5 4 7" xfId="13885" xr:uid="{6DCEFBD5-79A2-4BAE-906A-91587204B1F7}"/>
    <cellStyle name="SAPBEXheaderItem 5 4 8" xfId="19405" xr:uid="{70CB4C84-9125-43F7-B695-0225EEF0347A}"/>
    <cellStyle name="SAPBEXheaderItem 5 5" xfId="1606" xr:uid="{BC208EC2-F610-4A2A-8DB4-983A228ACF7F}"/>
    <cellStyle name="SAPBEXheaderItem 5 5 2" xfId="3636" xr:uid="{73FED2EF-ADE9-4D5E-AEE1-F4D32BA46C33}"/>
    <cellStyle name="SAPBEXheaderItem 5 5 2 2" xfId="10192" xr:uid="{15F9C8C1-4EBE-401B-9088-905FB235DF1C}"/>
    <cellStyle name="SAPBEXheaderItem 5 5 2 3" xfId="15806" xr:uid="{60E19531-135E-445A-A3F0-B1B79BC7874C}"/>
    <cellStyle name="SAPBEXheaderItem 5 5 2 4" xfId="21283" xr:uid="{428CF3B4-D7D3-4E0B-BCDA-D4191B21AC11}"/>
    <cellStyle name="SAPBEXheaderItem 5 5 3" xfId="5970" xr:uid="{F574CC4B-1FAA-44B6-8C8D-B8A373CA668B}"/>
    <cellStyle name="SAPBEXheaderItem 5 5 3 2" xfId="12453" xr:uid="{F7289E5D-0C2D-4E3D-9B9D-E0537932E926}"/>
    <cellStyle name="SAPBEXheaderItem 5 5 3 3" xfId="18019" xr:uid="{107D53CD-F0B0-46AA-8A66-DD1D535786BC}"/>
    <cellStyle name="SAPBEXheaderItem 5 5 3 4" xfId="23460" xr:uid="{EF63F662-15C8-43F1-87E5-AF963EC47B3E}"/>
    <cellStyle name="SAPBEXheaderItem 5 5 4" xfId="8226" xr:uid="{756575A6-6764-4CDB-817D-CA5761A93227}"/>
    <cellStyle name="SAPBEXheaderItem 5 5 5" xfId="13888" xr:uid="{1C0E8A66-A28C-4845-A035-319E3B4B117E}"/>
    <cellStyle name="SAPBEXheaderItem 5 5 6" xfId="19408" xr:uid="{35BCB87D-2898-4C61-AE6E-5DF3F343C34A}"/>
    <cellStyle name="SAPBEXheaderItem 5 6" xfId="1607" xr:uid="{94B1F895-DB8E-4348-9907-A704F7EE7E70}"/>
    <cellStyle name="SAPBEXheaderItem 5 6 2" xfId="3637" xr:uid="{F3DAADD7-6648-45E2-A867-3F9F29F46181}"/>
    <cellStyle name="SAPBEXheaderItem 5 6 2 2" xfId="10193" xr:uid="{13F16BA9-BC93-4994-B60D-8D9D63956C72}"/>
    <cellStyle name="SAPBEXheaderItem 5 6 2 3" xfId="15807" xr:uid="{21600E52-2D22-4D4C-AE84-D9353FAC69C2}"/>
    <cellStyle name="SAPBEXheaderItem 5 6 2 4" xfId="21284" xr:uid="{CC3A3955-53D3-45E9-93E5-4571A1055CD6}"/>
    <cellStyle name="SAPBEXheaderItem 5 6 3" xfId="5971" xr:uid="{02F4F78C-6A78-48B4-B1FC-ECBFA85859B6}"/>
    <cellStyle name="SAPBEXheaderItem 5 6 3 2" xfId="12454" xr:uid="{9859C2E8-BA01-4A2A-A4E7-D5363B69B713}"/>
    <cellStyle name="SAPBEXheaderItem 5 6 3 3" xfId="18020" xr:uid="{1CB879EA-D608-4DFA-93F2-9F6034DB88D5}"/>
    <cellStyle name="SAPBEXheaderItem 5 6 3 4" xfId="23461" xr:uid="{F89A1666-8D41-4E09-862F-CA5C6F1083AE}"/>
    <cellStyle name="SAPBEXheaderItem 5 6 4" xfId="8227" xr:uid="{DB79A5B3-691B-488C-B8CB-57926443156C}"/>
    <cellStyle name="SAPBEXheaderItem 5 6 5" xfId="13889" xr:uid="{61E1E0E8-9F0E-4216-BE06-214FEEDED69B}"/>
    <cellStyle name="SAPBEXheaderItem 5 6 6" xfId="19409" xr:uid="{33CE7EF8-7BB4-4DBA-ABB8-E7E385043540}"/>
    <cellStyle name="SAPBEXheaderItem 5 7" xfId="3626" xr:uid="{90607EEE-8A2A-4AEE-A34E-7C5A1EB13BF0}"/>
    <cellStyle name="SAPBEXheaderItem 5 7 2" xfId="10182" xr:uid="{851BCFEF-65EB-4BE7-AB33-04F0502B6F48}"/>
    <cellStyle name="SAPBEXheaderItem 5 7 3" xfId="15796" xr:uid="{84357087-A0E0-49B2-BD21-108DC59EBBBE}"/>
    <cellStyle name="SAPBEXheaderItem 5 7 4" xfId="21273" xr:uid="{E8C7DC7B-42D4-44C2-ABD5-DD4B408F2CAE}"/>
    <cellStyle name="SAPBEXheaderItem 5 8" xfId="5960" xr:uid="{0C1C611A-6EF4-4E49-B14F-F5E841CEC55C}"/>
    <cellStyle name="SAPBEXheaderItem 5 8 2" xfId="12443" xr:uid="{503959A4-3769-45CF-B1B5-90A1611D3C06}"/>
    <cellStyle name="SAPBEXheaderItem 5 8 3" xfId="18009" xr:uid="{8C483689-69FC-43AC-BEA2-68D49F026DF1}"/>
    <cellStyle name="SAPBEXheaderItem 5 8 4" xfId="23450" xr:uid="{DE03962A-F454-44AC-A1A2-667F37A2B5E5}"/>
    <cellStyle name="SAPBEXheaderItem 5 9" xfId="8216" xr:uid="{97993270-C896-4EB4-9403-FAEE15D3470C}"/>
    <cellStyle name="SAPBEXheaderItem 6" xfId="1608" xr:uid="{C74E1364-5BC3-4BB2-961E-C9A90CE295CA}"/>
    <cellStyle name="SAPBEXheaderItem 6 10" xfId="13890" xr:uid="{2C6DEA84-5D46-4677-9042-381EDEED0DF2}"/>
    <cellStyle name="SAPBEXheaderItem 6 11" xfId="19410" xr:uid="{058E7809-DA77-48B4-8F2A-190D55F50A25}"/>
    <cellStyle name="SAPBEXheaderItem 6 2" xfId="1609" xr:uid="{9EE625D5-80DF-4D28-966B-E263D0D0FE76}"/>
    <cellStyle name="SAPBEXheaderItem 6 2 2" xfId="1610" xr:uid="{30A67F37-37A3-4D84-8C05-7D94BBD5337B}"/>
    <cellStyle name="SAPBEXheaderItem 6 2 2 2" xfId="3640" xr:uid="{44A24F6A-1ED0-4AD5-83F4-11D30627D626}"/>
    <cellStyle name="SAPBEXheaderItem 6 2 2 2 2" xfId="10196" xr:uid="{FDBB7574-6029-4055-8690-39C223276637}"/>
    <cellStyle name="SAPBEXheaderItem 6 2 2 2 3" xfId="15810" xr:uid="{8173FE77-C086-422A-8CA2-8ADAB0877517}"/>
    <cellStyle name="SAPBEXheaderItem 6 2 2 2 4" xfId="21287" xr:uid="{E660AE8C-C70A-4C23-8E31-EDFDD9F53F72}"/>
    <cellStyle name="SAPBEXheaderItem 6 2 2 3" xfId="5974" xr:uid="{9C6FEA49-2951-4A30-97F7-F79107D0D953}"/>
    <cellStyle name="SAPBEXheaderItem 6 2 2 3 2" xfId="12457" xr:uid="{37551629-E7DD-4E7F-B22B-7CE9E5225FBE}"/>
    <cellStyle name="SAPBEXheaderItem 6 2 2 3 3" xfId="18023" xr:uid="{E00A2D10-4AC7-467A-85B4-05D98D31E58B}"/>
    <cellStyle name="SAPBEXheaderItem 6 2 2 3 4" xfId="23464" xr:uid="{4A26E040-4713-4325-A4F3-0F113F467533}"/>
    <cellStyle name="SAPBEXheaderItem 6 2 2 4" xfId="8230" xr:uid="{1808065B-7368-41A6-90AA-F0817EC40502}"/>
    <cellStyle name="SAPBEXheaderItem 6 2 2 5" xfId="13892" xr:uid="{1D884DA0-22C6-4CE7-A8B9-BC9997C18A04}"/>
    <cellStyle name="SAPBEXheaderItem 6 2 2 6" xfId="19412" xr:uid="{91C05AE2-036F-429D-A252-D946CEBB4CAD}"/>
    <cellStyle name="SAPBEXheaderItem 6 2 3" xfId="1611" xr:uid="{FB34466D-9904-4C9A-8101-7427968E3B32}"/>
    <cellStyle name="SAPBEXheaderItem 6 2 3 2" xfId="3641" xr:uid="{DF3D1C59-EEA7-42F9-98A2-58B67D1D3376}"/>
    <cellStyle name="SAPBEXheaderItem 6 2 3 2 2" xfId="10197" xr:uid="{9B47FAD1-EAF5-4E3A-B362-36A2DD315B63}"/>
    <cellStyle name="SAPBEXheaderItem 6 2 3 2 3" xfId="15811" xr:uid="{D09398A7-13B9-4A33-A746-849AC4E1D02B}"/>
    <cellStyle name="SAPBEXheaderItem 6 2 3 2 4" xfId="21288" xr:uid="{E4A01BED-A739-4D59-BAD8-5930565F295E}"/>
    <cellStyle name="SAPBEXheaderItem 6 2 3 3" xfId="5975" xr:uid="{DFCEBA27-E65F-45B2-B6F3-DA379BC61CDE}"/>
    <cellStyle name="SAPBEXheaderItem 6 2 3 3 2" xfId="12458" xr:uid="{8BD0FD2C-E6F8-44F0-BFE5-4B01C432074F}"/>
    <cellStyle name="SAPBEXheaderItem 6 2 3 3 3" xfId="18024" xr:uid="{FEDB3BF5-A6C5-4580-83C3-60798DE7ADD3}"/>
    <cellStyle name="SAPBEXheaderItem 6 2 3 3 4" xfId="23465" xr:uid="{18AF9D2F-C4F1-4A05-83B8-19ADC40F86A3}"/>
    <cellStyle name="SAPBEXheaderItem 6 2 3 4" xfId="8231" xr:uid="{33CC58A1-F3FB-4527-AECD-C981F50B8B15}"/>
    <cellStyle name="SAPBEXheaderItem 6 2 3 5" xfId="13893" xr:uid="{5EC02EE1-AC36-43F3-88CB-C613C275587F}"/>
    <cellStyle name="SAPBEXheaderItem 6 2 3 6" xfId="19413" xr:uid="{1C9BA38E-E677-4B0C-90BF-46BBA7CF8CC6}"/>
    <cellStyle name="SAPBEXheaderItem 6 2 4" xfId="3639" xr:uid="{A7EF4077-8966-499D-AC51-96F4CD33902F}"/>
    <cellStyle name="SAPBEXheaderItem 6 2 4 2" xfId="10195" xr:uid="{1C83276D-A2A3-40A5-91EF-A230C3EB4114}"/>
    <cellStyle name="SAPBEXheaderItem 6 2 4 3" xfId="15809" xr:uid="{336CFA0C-BF98-4F95-88E1-151B91D448AB}"/>
    <cellStyle name="SAPBEXheaderItem 6 2 4 4" xfId="21286" xr:uid="{0990FB46-6C1A-4213-A84C-C9AA39E2B251}"/>
    <cellStyle name="SAPBEXheaderItem 6 2 5" xfId="5973" xr:uid="{1A0DC47E-1C78-4E8B-A896-40D6A8B89D75}"/>
    <cellStyle name="SAPBEXheaderItem 6 2 5 2" xfId="12456" xr:uid="{D9D67A34-8F4D-44FF-B296-900EB91988CC}"/>
    <cellStyle name="SAPBEXheaderItem 6 2 5 3" xfId="18022" xr:uid="{BF8DED64-8F31-4165-AD46-CAA30A9FCA94}"/>
    <cellStyle name="SAPBEXheaderItem 6 2 5 4" xfId="23463" xr:uid="{1F71A1AD-46A7-48C6-BE37-309399AC839F}"/>
    <cellStyle name="SAPBEXheaderItem 6 2 6" xfId="8229" xr:uid="{F449FFED-9D95-4C0F-B03F-A8FCAADEA910}"/>
    <cellStyle name="SAPBEXheaderItem 6 2 7" xfId="13891" xr:uid="{83D2331D-D197-4770-885E-F9A9A8BEA7CD}"/>
    <cellStyle name="SAPBEXheaderItem 6 2 8" xfId="19411" xr:uid="{78051D60-BC90-4FC0-94BC-2636D1363531}"/>
    <cellStyle name="SAPBEXheaderItem 6 3" xfId="1612" xr:uid="{468C99FC-7346-453A-97FC-55AC7304606E}"/>
    <cellStyle name="SAPBEXheaderItem 6 3 2" xfId="1613" xr:uid="{8D0DE1FF-5AFA-4FB0-8713-A56092E66029}"/>
    <cellStyle name="SAPBEXheaderItem 6 3 2 2" xfId="3643" xr:uid="{46FEE26A-57E0-4792-B306-FE030F39DC9B}"/>
    <cellStyle name="SAPBEXheaderItem 6 3 2 2 2" xfId="10199" xr:uid="{29B1EC16-CAF7-4416-B5D2-5A2358009EA7}"/>
    <cellStyle name="SAPBEXheaderItem 6 3 2 2 3" xfId="15813" xr:uid="{EFDB61A4-BF14-481F-823C-9AC07CBDA3EF}"/>
    <cellStyle name="SAPBEXheaderItem 6 3 2 2 4" xfId="21290" xr:uid="{2AB2D0A2-9123-4431-9533-F58B05646FC7}"/>
    <cellStyle name="SAPBEXheaderItem 6 3 2 3" xfId="5977" xr:uid="{A2E0F894-243D-4696-B7A9-8DCC6645C671}"/>
    <cellStyle name="SAPBEXheaderItem 6 3 2 3 2" xfId="12460" xr:uid="{D6AC7889-7B66-46BE-A9F9-FFF8664F86B3}"/>
    <cellStyle name="SAPBEXheaderItem 6 3 2 3 3" xfId="18026" xr:uid="{397330D0-2F9C-4A63-8DFA-40478D616659}"/>
    <cellStyle name="SAPBEXheaderItem 6 3 2 3 4" xfId="23467" xr:uid="{A4FFB4A5-D4DB-4C79-942F-609D9AC9AFBE}"/>
    <cellStyle name="SAPBEXheaderItem 6 3 2 4" xfId="8233" xr:uid="{C79705D3-AFC8-44C7-B5A6-5B827BC9292A}"/>
    <cellStyle name="SAPBEXheaderItem 6 3 2 5" xfId="13895" xr:uid="{8714050A-3FF7-45E4-813D-EBD42C164928}"/>
    <cellStyle name="SAPBEXheaderItem 6 3 2 6" xfId="19415" xr:uid="{792C3B53-3E6A-4E09-808C-232673E21095}"/>
    <cellStyle name="SAPBEXheaderItem 6 3 3" xfId="1614" xr:uid="{7ACDB520-BFCF-4E2C-98BB-6B5B6C776924}"/>
    <cellStyle name="SAPBEXheaderItem 6 3 3 2" xfId="3644" xr:uid="{4DDDF9B5-1F4D-460E-9B12-6C69B4B37600}"/>
    <cellStyle name="SAPBEXheaderItem 6 3 3 2 2" xfId="10200" xr:uid="{1B59A3C1-925F-4E38-AB4F-0FFF8CFBD8BC}"/>
    <cellStyle name="SAPBEXheaderItem 6 3 3 2 3" xfId="15814" xr:uid="{ED668FBF-8B11-428C-8029-8E7703462F2D}"/>
    <cellStyle name="SAPBEXheaderItem 6 3 3 2 4" xfId="21291" xr:uid="{8951F257-EC1E-44FB-AF4B-E1D7325CA32F}"/>
    <cellStyle name="SAPBEXheaderItem 6 3 3 3" xfId="5978" xr:uid="{BB8D05A3-84A0-4686-AC84-B8B9361D4B95}"/>
    <cellStyle name="SAPBEXheaderItem 6 3 3 3 2" xfId="12461" xr:uid="{47E40CB9-E62C-4487-800F-B4D620BC5C95}"/>
    <cellStyle name="SAPBEXheaderItem 6 3 3 3 3" xfId="18027" xr:uid="{6796956D-2F59-4231-893E-535B9D6A97F1}"/>
    <cellStyle name="SAPBEXheaderItem 6 3 3 3 4" xfId="23468" xr:uid="{910F0F77-63C8-4E19-8599-85BB684C3A0E}"/>
    <cellStyle name="SAPBEXheaderItem 6 3 3 4" xfId="8234" xr:uid="{44B1CC0D-A808-415A-8A4C-0C6C0FDF4052}"/>
    <cellStyle name="SAPBEXheaderItem 6 3 3 5" xfId="13896" xr:uid="{26B4B5EA-2CAC-45AA-91AE-2F588D2B2642}"/>
    <cellStyle name="SAPBEXheaderItem 6 3 3 6" xfId="19416" xr:uid="{F02EBA63-2F58-4AEB-B0FB-A14250D45274}"/>
    <cellStyle name="SAPBEXheaderItem 6 3 4" xfId="3642" xr:uid="{7915B66B-878D-46F5-96D8-04931DEBC154}"/>
    <cellStyle name="SAPBEXheaderItem 6 3 4 2" xfId="10198" xr:uid="{322D530A-223B-421A-9CFC-EEF51473BCF6}"/>
    <cellStyle name="SAPBEXheaderItem 6 3 4 3" xfId="15812" xr:uid="{971AA465-D480-4EEA-8A65-2C474CD56D3A}"/>
    <cellStyle name="SAPBEXheaderItem 6 3 4 4" xfId="21289" xr:uid="{8737BEAA-38A8-44FE-9FA8-96C7D973EBDA}"/>
    <cellStyle name="SAPBEXheaderItem 6 3 5" xfId="5976" xr:uid="{EF4B7AE5-63F0-48D1-B834-85344C5C4D84}"/>
    <cellStyle name="SAPBEXheaderItem 6 3 5 2" xfId="12459" xr:uid="{BD49019B-D86A-49E8-94DA-426CAB2550C8}"/>
    <cellStyle name="SAPBEXheaderItem 6 3 5 3" xfId="18025" xr:uid="{E642C450-996C-489E-9B3E-E13BD7077A97}"/>
    <cellStyle name="SAPBEXheaderItem 6 3 5 4" xfId="23466" xr:uid="{74020256-915A-4EFD-ADE4-7FAE9C2A01F0}"/>
    <cellStyle name="SAPBEXheaderItem 6 3 6" xfId="8232" xr:uid="{D36AB745-2A47-49A0-B4CC-9B678C164EF1}"/>
    <cellStyle name="SAPBEXheaderItem 6 3 7" xfId="13894" xr:uid="{898C53D6-51BF-462F-BD03-8295E463B6C4}"/>
    <cellStyle name="SAPBEXheaderItem 6 3 8" xfId="19414" xr:uid="{417AD828-9E77-4D7A-9CA6-69371314BC49}"/>
    <cellStyle name="SAPBEXheaderItem 6 4" xfId="1615" xr:uid="{796BAAD5-9DE7-4F0C-BCF0-080660562DC8}"/>
    <cellStyle name="SAPBEXheaderItem 6 4 2" xfId="1616" xr:uid="{E23DBD34-4B9A-4F56-B8CC-DB19DA83FEF4}"/>
    <cellStyle name="SAPBEXheaderItem 6 4 2 2" xfId="3646" xr:uid="{B06EF1FD-E5BC-4364-82FF-3FD3159EC87F}"/>
    <cellStyle name="SAPBEXheaderItem 6 4 2 2 2" xfId="10202" xr:uid="{0FDB5A02-C7AF-43B3-AB78-573A44EB18A9}"/>
    <cellStyle name="SAPBEXheaderItem 6 4 2 2 3" xfId="15816" xr:uid="{2EDF9870-C994-4220-BCC2-C61C8AA14FCF}"/>
    <cellStyle name="SAPBEXheaderItem 6 4 2 2 4" xfId="21293" xr:uid="{7B3A18F3-B6E0-4397-999E-2016F3376BAA}"/>
    <cellStyle name="SAPBEXheaderItem 6 4 2 3" xfId="5980" xr:uid="{652A175E-388B-4680-91D3-5F274AD580BA}"/>
    <cellStyle name="SAPBEXheaderItem 6 4 2 3 2" xfId="12463" xr:uid="{34EEB61B-586A-4B6A-BC90-7F67D163D3CC}"/>
    <cellStyle name="SAPBEXheaderItem 6 4 2 3 3" xfId="18029" xr:uid="{42647289-1402-480F-9133-BA9F21951EC9}"/>
    <cellStyle name="SAPBEXheaderItem 6 4 2 3 4" xfId="23470" xr:uid="{8E82FBE3-A706-4032-998B-BB381EDF3DEC}"/>
    <cellStyle name="SAPBEXheaderItem 6 4 2 4" xfId="8236" xr:uid="{203C47C5-D7A9-4288-9BDE-F2D598C680E4}"/>
    <cellStyle name="SAPBEXheaderItem 6 4 2 5" xfId="13898" xr:uid="{E9BB030C-A7FC-4739-9B0B-A9361DA308EB}"/>
    <cellStyle name="SAPBEXheaderItem 6 4 2 6" xfId="19418" xr:uid="{44A06DD8-80AE-4E63-9041-A5212785BC30}"/>
    <cellStyle name="SAPBEXheaderItem 6 4 3" xfId="1617" xr:uid="{FF2F2062-0066-47FA-AE0E-40DAEE200B2C}"/>
    <cellStyle name="SAPBEXheaderItem 6 4 3 2" xfId="3647" xr:uid="{17A9519A-BC46-4581-A145-92269E34F1AA}"/>
    <cellStyle name="SAPBEXheaderItem 6 4 3 2 2" xfId="10203" xr:uid="{EF70B8A3-3F23-43CA-A706-4828AEF457B3}"/>
    <cellStyle name="SAPBEXheaderItem 6 4 3 2 3" xfId="15817" xr:uid="{80A7773C-3EA3-4950-B62E-95EEEC08C797}"/>
    <cellStyle name="SAPBEXheaderItem 6 4 3 2 4" xfId="21294" xr:uid="{7E187AB1-4B39-4515-8DFE-ACF7A6DDF043}"/>
    <cellStyle name="SAPBEXheaderItem 6 4 3 3" xfId="5981" xr:uid="{E8701690-F8BC-4534-B642-044F9F96E49B}"/>
    <cellStyle name="SAPBEXheaderItem 6 4 3 3 2" xfId="12464" xr:uid="{B8597B51-8D6D-4E9A-93A5-E67E9EAE6610}"/>
    <cellStyle name="SAPBEXheaderItem 6 4 3 3 3" xfId="18030" xr:uid="{AC2244BC-D504-42CD-881B-2B957040C49A}"/>
    <cellStyle name="SAPBEXheaderItem 6 4 3 3 4" xfId="23471" xr:uid="{52F84BC1-EEFF-423B-9436-224BE004D970}"/>
    <cellStyle name="SAPBEXheaderItem 6 4 3 4" xfId="8237" xr:uid="{DE11FDE4-44BD-45DA-9909-3BC55BDAE2A3}"/>
    <cellStyle name="SAPBEXheaderItem 6 4 3 5" xfId="13899" xr:uid="{FACD8D5B-C556-45D7-8910-5648C77D0943}"/>
    <cellStyle name="SAPBEXheaderItem 6 4 3 6" xfId="19419" xr:uid="{2BD14659-2E49-4474-B972-5132D9BE276A}"/>
    <cellStyle name="SAPBEXheaderItem 6 4 4" xfId="3645" xr:uid="{CF4374C4-1363-4E28-B3E7-801A78523B98}"/>
    <cellStyle name="SAPBEXheaderItem 6 4 4 2" xfId="10201" xr:uid="{A7F0CC30-CAE9-465E-B017-70A65B1CCDE0}"/>
    <cellStyle name="SAPBEXheaderItem 6 4 4 3" xfId="15815" xr:uid="{C21947F2-388E-4015-A739-FDD86965A745}"/>
    <cellStyle name="SAPBEXheaderItem 6 4 4 4" xfId="21292" xr:uid="{44ED945A-79D1-4482-A4B3-3A6A7E1F6A7F}"/>
    <cellStyle name="SAPBEXheaderItem 6 4 5" xfId="5979" xr:uid="{3EFBDCD8-7ABF-4640-8F39-68F50A49A93F}"/>
    <cellStyle name="SAPBEXheaderItem 6 4 5 2" xfId="12462" xr:uid="{3B4F12D7-8D5F-4D7A-BF72-5CE1FDD134FB}"/>
    <cellStyle name="SAPBEXheaderItem 6 4 5 3" xfId="18028" xr:uid="{2805CADD-9684-49C4-8F22-4A77BED8571B}"/>
    <cellStyle name="SAPBEXheaderItem 6 4 5 4" xfId="23469" xr:uid="{F77707AC-8A01-49B6-866A-C0BA43961C4B}"/>
    <cellStyle name="SAPBEXheaderItem 6 4 6" xfId="8235" xr:uid="{5C554E42-D746-4DE0-B9CD-39030D529C13}"/>
    <cellStyle name="SAPBEXheaderItem 6 4 7" xfId="13897" xr:uid="{419211EF-0E42-44EC-9278-9200D0600EF4}"/>
    <cellStyle name="SAPBEXheaderItem 6 4 8" xfId="19417" xr:uid="{21C571D4-103B-437F-8C6C-734BDD0A4762}"/>
    <cellStyle name="SAPBEXheaderItem 6 5" xfId="1618" xr:uid="{0ADA1711-6671-4734-8999-239F7B185A50}"/>
    <cellStyle name="SAPBEXheaderItem 6 5 2" xfId="3648" xr:uid="{53AEA594-4875-4408-B624-7E54D02FA805}"/>
    <cellStyle name="SAPBEXheaderItem 6 5 2 2" xfId="10204" xr:uid="{F6D0DA28-CCB1-4126-883A-5C5F190CA81E}"/>
    <cellStyle name="SAPBEXheaderItem 6 5 2 3" xfId="15818" xr:uid="{9D61DF4C-53D0-4CC4-813D-CD7B46A2F576}"/>
    <cellStyle name="SAPBEXheaderItem 6 5 2 4" xfId="21295" xr:uid="{70005ADE-28FC-49B3-A881-37D3123F1BDD}"/>
    <cellStyle name="SAPBEXheaderItem 6 5 3" xfId="5982" xr:uid="{06344120-3841-4A53-8ECD-C6813345C7C9}"/>
    <cellStyle name="SAPBEXheaderItem 6 5 3 2" xfId="12465" xr:uid="{3DBE5F65-5F7C-43B5-8C58-B9962B148780}"/>
    <cellStyle name="SAPBEXheaderItem 6 5 3 3" xfId="18031" xr:uid="{91FE8CE1-7A34-4CBD-A469-D4F6CF0AD70D}"/>
    <cellStyle name="SAPBEXheaderItem 6 5 3 4" xfId="23472" xr:uid="{6766D278-4449-4EF2-8540-A48E6D135FC9}"/>
    <cellStyle name="SAPBEXheaderItem 6 5 4" xfId="8238" xr:uid="{3E564340-2552-4C84-AE4C-AEF685346AB3}"/>
    <cellStyle name="SAPBEXheaderItem 6 5 5" xfId="13900" xr:uid="{4ACBFBA3-5311-4BE8-96FC-679831916B49}"/>
    <cellStyle name="SAPBEXheaderItem 6 5 6" xfId="19420" xr:uid="{FCBBA083-A98C-468C-93F2-7F6AC8438BBC}"/>
    <cellStyle name="SAPBEXheaderItem 6 6" xfId="1619" xr:uid="{09BE088F-6A54-4C72-97B1-CEE288DBC626}"/>
    <cellStyle name="SAPBEXheaderItem 6 6 2" xfId="3649" xr:uid="{6B9C7DC0-4255-4458-A0F4-53579B5F9468}"/>
    <cellStyle name="SAPBEXheaderItem 6 6 2 2" xfId="10205" xr:uid="{F335A3C9-BCE4-42CC-9810-03E94730711C}"/>
    <cellStyle name="SAPBEXheaderItem 6 6 2 3" xfId="15819" xr:uid="{6FB0A8B2-7A77-4E92-B68E-E904EB17A188}"/>
    <cellStyle name="SAPBEXheaderItem 6 6 2 4" xfId="21296" xr:uid="{B60B5C4D-E6F0-4DEA-A47B-8364389F962B}"/>
    <cellStyle name="SAPBEXheaderItem 6 6 3" xfId="5983" xr:uid="{F89DC9C8-7513-4880-A5E1-7730CB41E89E}"/>
    <cellStyle name="SAPBEXheaderItem 6 6 3 2" xfId="12466" xr:uid="{239826EF-1749-460D-8202-679098180352}"/>
    <cellStyle name="SAPBEXheaderItem 6 6 3 3" xfId="18032" xr:uid="{264986BB-DBC1-4703-88E6-A703CB4E61B3}"/>
    <cellStyle name="SAPBEXheaderItem 6 6 3 4" xfId="23473" xr:uid="{D6CEF4BE-EABF-45E5-8B20-AD21CC6E252D}"/>
    <cellStyle name="SAPBEXheaderItem 6 6 4" xfId="8239" xr:uid="{B383C939-9DD2-437C-A4BA-55DE28A086A5}"/>
    <cellStyle name="SAPBEXheaderItem 6 6 5" xfId="13901" xr:uid="{6EA0AC23-A8FA-42BA-8010-412987DBF8E8}"/>
    <cellStyle name="SAPBEXheaderItem 6 6 6" xfId="19421" xr:uid="{7D58DB68-634C-4AAA-9809-94E4866F499A}"/>
    <cellStyle name="SAPBEXheaderItem 6 7" xfId="3638" xr:uid="{33C5EBD6-CD18-4BD0-974B-3B19F26A7C87}"/>
    <cellStyle name="SAPBEXheaderItem 6 7 2" xfId="10194" xr:uid="{9748F687-BF36-4D83-946C-F885BA6F484B}"/>
    <cellStyle name="SAPBEXheaderItem 6 7 3" xfId="15808" xr:uid="{E6694D1E-68F0-4DCE-BC32-5EEB69792425}"/>
    <cellStyle name="SAPBEXheaderItem 6 7 4" xfId="21285" xr:uid="{A78A0456-BF1F-49E4-8F90-65F5934F9EE5}"/>
    <cellStyle name="SAPBEXheaderItem 6 8" xfId="5972" xr:uid="{9D0544B9-0C38-4E30-BAEA-2D2A03B1476A}"/>
    <cellStyle name="SAPBEXheaderItem 6 8 2" xfId="12455" xr:uid="{286CA760-B9DD-4A88-B478-6538420E3545}"/>
    <cellStyle name="SAPBEXheaderItem 6 8 3" xfId="18021" xr:uid="{E116A682-6076-43EF-B75F-4885A0521D9D}"/>
    <cellStyle name="SAPBEXheaderItem 6 8 4" xfId="23462" xr:uid="{75EAAF21-CFFA-43C6-9B4A-44183B5EA948}"/>
    <cellStyle name="SAPBEXheaderItem 6 9" xfId="8228" xr:uid="{B9CB416E-303B-4509-9346-9E7EE05B2821}"/>
    <cellStyle name="SAPBEXheaderItem 7" xfId="1620" xr:uid="{FE051CEA-9325-4512-95E8-9597466E538A}"/>
    <cellStyle name="SAPBEXheaderItem 7 10" xfId="13902" xr:uid="{77947C31-6845-47D0-B36A-49507915082F}"/>
    <cellStyle name="SAPBEXheaderItem 7 11" xfId="19422" xr:uid="{73183FD9-46DF-4A7A-BD34-61AE3DE8CFCF}"/>
    <cellStyle name="SAPBEXheaderItem 7 2" xfId="1621" xr:uid="{E9739E1F-0A28-4E38-AC6C-7036B86EF78A}"/>
    <cellStyle name="SAPBEXheaderItem 7 2 2" xfId="1622" xr:uid="{CF14E21D-5A9D-42AA-891B-164E13EE34E9}"/>
    <cellStyle name="SAPBEXheaderItem 7 2 2 2" xfId="3652" xr:uid="{69C6F3AB-D91E-461D-9098-CD75C463CCFE}"/>
    <cellStyle name="SAPBEXheaderItem 7 2 2 2 2" xfId="10208" xr:uid="{EC4E312C-DF71-47AB-9A64-96DCFE4A4E5D}"/>
    <cellStyle name="SAPBEXheaderItem 7 2 2 2 3" xfId="15822" xr:uid="{E3DB19DA-3484-44ED-8D13-F94F8390789E}"/>
    <cellStyle name="SAPBEXheaderItem 7 2 2 2 4" xfId="21299" xr:uid="{B7035D74-7899-43AE-8C0E-FDB4BEACCDBB}"/>
    <cellStyle name="SAPBEXheaderItem 7 2 2 3" xfId="5986" xr:uid="{3502886D-0177-4928-8940-7195E963F16D}"/>
    <cellStyle name="SAPBEXheaderItem 7 2 2 3 2" xfId="12469" xr:uid="{0978A150-ADB8-40A9-A352-A6A9C1D60836}"/>
    <cellStyle name="SAPBEXheaderItem 7 2 2 3 3" xfId="18035" xr:uid="{081C0E19-22B8-4888-9B6F-BBCF0D8C4751}"/>
    <cellStyle name="SAPBEXheaderItem 7 2 2 3 4" xfId="23476" xr:uid="{F700D1CB-F8D7-497A-AA3F-67721C286DDE}"/>
    <cellStyle name="SAPBEXheaderItem 7 2 2 4" xfId="8242" xr:uid="{BBC556A5-D9B6-4A35-BEEB-4175C243BCBF}"/>
    <cellStyle name="SAPBEXheaderItem 7 2 2 5" xfId="13904" xr:uid="{007A9F9A-A0F2-4EE1-99FA-6FBDA176E9E0}"/>
    <cellStyle name="SAPBEXheaderItem 7 2 2 6" xfId="19424" xr:uid="{2BF2E27B-F7FD-4533-9C3C-A091DAB10F2A}"/>
    <cellStyle name="SAPBEXheaderItem 7 2 3" xfId="1623" xr:uid="{E9B0786B-BD66-4422-BA74-C998FB85321F}"/>
    <cellStyle name="SAPBEXheaderItem 7 2 3 2" xfId="3653" xr:uid="{51FB3B09-0147-4FA4-BE39-29D4C77A7D01}"/>
    <cellStyle name="SAPBEXheaderItem 7 2 3 2 2" xfId="10209" xr:uid="{AF296922-1DB2-4D86-971A-FFE655A1CFB8}"/>
    <cellStyle name="SAPBEXheaderItem 7 2 3 2 3" xfId="15823" xr:uid="{47B84FF0-B281-41A0-B0DB-E7F930378D92}"/>
    <cellStyle name="SAPBEXheaderItem 7 2 3 2 4" xfId="21300" xr:uid="{3665A730-4420-4ACC-86FF-E1618C11A252}"/>
    <cellStyle name="SAPBEXheaderItem 7 2 3 3" xfId="5987" xr:uid="{904521FA-55C9-4439-9795-F42DA3F2F8E4}"/>
    <cellStyle name="SAPBEXheaderItem 7 2 3 3 2" xfId="12470" xr:uid="{33E8C9F4-CD1A-45B6-8737-F2B98F13317A}"/>
    <cellStyle name="SAPBEXheaderItem 7 2 3 3 3" xfId="18036" xr:uid="{131FD4DE-8BB1-476B-BB19-4B665706D2E4}"/>
    <cellStyle name="SAPBEXheaderItem 7 2 3 3 4" xfId="23477" xr:uid="{5F00BC5F-A2EE-418C-B693-5A966367EB93}"/>
    <cellStyle name="SAPBEXheaderItem 7 2 3 4" xfId="8243" xr:uid="{1A39BCA7-EB3A-47F5-9708-AF18DBB0E4A7}"/>
    <cellStyle name="SAPBEXheaderItem 7 2 3 5" xfId="13905" xr:uid="{59355E74-D032-43AE-BC04-996220A25F73}"/>
    <cellStyle name="SAPBEXheaderItem 7 2 3 6" xfId="19425" xr:uid="{72FBB533-96BB-4662-A5C8-3B52841983C5}"/>
    <cellStyle name="SAPBEXheaderItem 7 2 4" xfId="3651" xr:uid="{20CAE03E-0C23-410F-8B9C-189244F4028C}"/>
    <cellStyle name="SAPBEXheaderItem 7 2 4 2" xfId="10207" xr:uid="{9C9F53A7-247F-468D-B951-94D2FBE6B8BC}"/>
    <cellStyle name="SAPBEXheaderItem 7 2 4 3" xfId="15821" xr:uid="{08C3BC77-850E-422A-8DB1-9BF88D87DAA2}"/>
    <cellStyle name="SAPBEXheaderItem 7 2 4 4" xfId="21298" xr:uid="{9DDAFBBE-1661-402F-A87A-CACDA16C56BC}"/>
    <cellStyle name="SAPBEXheaderItem 7 2 5" xfId="5985" xr:uid="{AEBE456A-A3E6-4D2A-9CF9-58A0599F9E76}"/>
    <cellStyle name="SAPBEXheaderItem 7 2 5 2" xfId="12468" xr:uid="{F3535616-F416-43CD-B2D7-AE097B192A15}"/>
    <cellStyle name="SAPBEXheaderItem 7 2 5 3" xfId="18034" xr:uid="{AA9F9F6F-DA54-472F-BB10-401851AC2802}"/>
    <cellStyle name="SAPBEXheaderItem 7 2 5 4" xfId="23475" xr:uid="{4D5B5133-D9D7-4974-9044-C8F62EBC8662}"/>
    <cellStyle name="SAPBEXheaderItem 7 2 6" xfId="8241" xr:uid="{95F93CA4-8B48-4160-B826-2F8C3E68C553}"/>
    <cellStyle name="SAPBEXheaderItem 7 2 7" xfId="13903" xr:uid="{74C85BC7-2CD8-49B3-ACAA-57849C7A3A23}"/>
    <cellStyle name="SAPBEXheaderItem 7 2 8" xfId="19423" xr:uid="{AEED6B48-FFE5-476A-863C-256F1E65C2AD}"/>
    <cellStyle name="SAPBEXheaderItem 7 3" xfId="1624" xr:uid="{29155FD5-FFD4-44C8-94BD-0FB3BDDF7C15}"/>
    <cellStyle name="SAPBEXheaderItem 7 3 2" xfId="1625" xr:uid="{0F16AAE5-6216-47D2-8B16-FB317927B9EF}"/>
    <cellStyle name="SAPBEXheaderItem 7 3 2 2" xfId="3655" xr:uid="{E5012D66-CCDA-483E-90CB-1E66832AD712}"/>
    <cellStyle name="SAPBEXheaderItem 7 3 2 2 2" xfId="10211" xr:uid="{1C3882C1-AE4D-4A54-87A5-B7F86D26CFD7}"/>
    <cellStyle name="SAPBEXheaderItem 7 3 2 2 3" xfId="15825" xr:uid="{086893FF-8E3F-409C-AEDB-FDE2CAA7D84F}"/>
    <cellStyle name="SAPBEXheaderItem 7 3 2 2 4" xfId="21302" xr:uid="{166B10A4-A7BF-4817-BE33-5E3E8389557E}"/>
    <cellStyle name="SAPBEXheaderItem 7 3 2 3" xfId="5989" xr:uid="{6062530B-5C4C-4863-8D9C-20EAD250FDA5}"/>
    <cellStyle name="SAPBEXheaderItem 7 3 2 3 2" xfId="12472" xr:uid="{9E5A9EFF-4110-40A7-8712-8E13CD4C1B73}"/>
    <cellStyle name="SAPBEXheaderItem 7 3 2 3 3" xfId="18038" xr:uid="{8DDCA371-375A-4AE5-8B6C-4C4E59BA0604}"/>
    <cellStyle name="SAPBEXheaderItem 7 3 2 3 4" xfId="23479" xr:uid="{A000FAB1-1B9E-4A9E-A21B-A14D9A568C9D}"/>
    <cellStyle name="SAPBEXheaderItem 7 3 2 4" xfId="8245" xr:uid="{66F4417A-91A9-4928-83F5-9794A4DCF197}"/>
    <cellStyle name="SAPBEXheaderItem 7 3 2 5" xfId="13907" xr:uid="{79C4C845-6370-4E5C-8BA6-D1E4D07610FE}"/>
    <cellStyle name="SAPBEXheaderItem 7 3 2 6" xfId="19427" xr:uid="{88302517-56EB-4171-B0DF-5B1257AC95DB}"/>
    <cellStyle name="SAPBEXheaderItem 7 3 3" xfId="1626" xr:uid="{BA29E13D-6DE9-424C-87BC-35C020284DCC}"/>
    <cellStyle name="SAPBEXheaderItem 7 3 3 2" xfId="3656" xr:uid="{7F2EFA66-89CA-49A3-85C2-F679E9C6BC2A}"/>
    <cellStyle name="SAPBEXheaderItem 7 3 3 2 2" xfId="10212" xr:uid="{D778BAD1-5A23-4224-B826-24744FD97F28}"/>
    <cellStyle name="SAPBEXheaderItem 7 3 3 2 3" xfId="15826" xr:uid="{880B6F95-F2C4-49E1-B172-6AEBE5C314A2}"/>
    <cellStyle name="SAPBEXheaderItem 7 3 3 2 4" xfId="21303" xr:uid="{567CA203-AE06-484D-BA66-81C3292BAAAD}"/>
    <cellStyle name="SAPBEXheaderItem 7 3 3 3" xfId="5990" xr:uid="{C9C379A4-E70C-43D7-A490-DAA56ACC4CF5}"/>
    <cellStyle name="SAPBEXheaderItem 7 3 3 3 2" xfId="12473" xr:uid="{4B5579BC-9CD2-490C-856F-5522E12E8D5C}"/>
    <cellStyle name="SAPBEXheaderItem 7 3 3 3 3" xfId="18039" xr:uid="{DF58B5D0-FF67-4DE0-9767-213087DF46F0}"/>
    <cellStyle name="SAPBEXheaderItem 7 3 3 3 4" xfId="23480" xr:uid="{5F1E387C-5269-44AC-8EA7-8A8A4E08269F}"/>
    <cellStyle name="SAPBEXheaderItem 7 3 3 4" xfId="8246" xr:uid="{EAB2A1DE-168B-4966-A282-5CBF6AA6A694}"/>
    <cellStyle name="SAPBEXheaderItem 7 3 3 5" xfId="13908" xr:uid="{C754A42B-EB76-4E26-BF80-CCA19F570A5D}"/>
    <cellStyle name="SAPBEXheaderItem 7 3 3 6" xfId="19428" xr:uid="{0446727B-4574-481D-9BC1-ED8FE919D937}"/>
    <cellStyle name="SAPBEXheaderItem 7 3 4" xfId="3654" xr:uid="{D8476DEF-61B1-4BCC-9B0D-AD7D22D0F535}"/>
    <cellStyle name="SAPBEXheaderItem 7 3 4 2" xfId="10210" xr:uid="{DA99377B-6621-48BF-BBAC-17BE8BE78C17}"/>
    <cellStyle name="SAPBEXheaderItem 7 3 4 3" xfId="15824" xr:uid="{BF83D19B-29B7-49FC-A58E-2AA6E6B79A23}"/>
    <cellStyle name="SAPBEXheaderItem 7 3 4 4" xfId="21301" xr:uid="{E46D9BEE-2C56-4CC2-B6B4-67FFC21F5080}"/>
    <cellStyle name="SAPBEXheaderItem 7 3 5" xfId="5988" xr:uid="{D99DB677-0ACB-449B-8F30-44DDE33B45C7}"/>
    <cellStyle name="SAPBEXheaderItem 7 3 5 2" xfId="12471" xr:uid="{7DA2DF91-CC3B-4866-9D52-EB11E66F891A}"/>
    <cellStyle name="SAPBEXheaderItem 7 3 5 3" xfId="18037" xr:uid="{495B9F81-276A-4AB1-8622-DB9D71FFD8DB}"/>
    <cellStyle name="SAPBEXheaderItem 7 3 5 4" xfId="23478" xr:uid="{060C8861-B283-4656-9BCA-ED82A4F4AA25}"/>
    <cellStyle name="SAPBEXheaderItem 7 3 6" xfId="8244" xr:uid="{4EE66166-496D-4D6B-AA8D-DD5B08479D91}"/>
    <cellStyle name="SAPBEXheaderItem 7 3 7" xfId="13906" xr:uid="{C7DF2336-99DB-4ED2-963C-CE7DA7B29BDB}"/>
    <cellStyle name="SAPBEXheaderItem 7 3 8" xfId="19426" xr:uid="{CAF30CEB-E4C4-49FB-B521-D792A362C339}"/>
    <cellStyle name="SAPBEXheaderItem 7 4" xfId="1627" xr:uid="{2E027127-7FCC-4B17-9610-D73E2AC9EFE7}"/>
    <cellStyle name="SAPBEXheaderItem 7 4 2" xfId="1628" xr:uid="{F9107BC3-7824-4667-ADAC-D6B9ACA91DCF}"/>
    <cellStyle name="SAPBEXheaderItem 7 4 2 2" xfId="3658" xr:uid="{FC7E5031-21B6-40A6-B637-EAA6181E6D74}"/>
    <cellStyle name="SAPBEXheaderItem 7 4 2 2 2" xfId="10214" xr:uid="{5D73535D-68BB-4D2F-AC25-C4480ADAB32B}"/>
    <cellStyle name="SAPBEXheaderItem 7 4 2 2 3" xfId="15828" xr:uid="{42F96326-A276-4C61-8004-DCB34A06D1AF}"/>
    <cellStyle name="SAPBEXheaderItem 7 4 2 2 4" xfId="21305" xr:uid="{E80B8F7F-C003-4AC1-B19D-D318C0167F33}"/>
    <cellStyle name="SAPBEXheaderItem 7 4 2 3" xfId="5992" xr:uid="{1F8D49AA-7091-4EF9-B5FC-1A8F5A551E40}"/>
    <cellStyle name="SAPBEXheaderItem 7 4 2 3 2" xfId="12475" xr:uid="{98E20E88-F59E-4A94-A2DB-189E4C74E5CD}"/>
    <cellStyle name="SAPBEXheaderItem 7 4 2 3 3" xfId="18041" xr:uid="{0703FEF5-84C3-4D3D-89E6-E836A3ED93D9}"/>
    <cellStyle name="SAPBEXheaderItem 7 4 2 3 4" xfId="23482" xr:uid="{E45CD7F9-A625-435F-86C0-79347D0BDB42}"/>
    <cellStyle name="SAPBEXheaderItem 7 4 2 4" xfId="8248" xr:uid="{7575FE02-81FD-4C2C-82A2-2023AEE780E8}"/>
    <cellStyle name="SAPBEXheaderItem 7 4 2 5" xfId="13910" xr:uid="{D8CF4588-8D9A-45EB-8314-9014BD1DAE3E}"/>
    <cellStyle name="SAPBEXheaderItem 7 4 2 6" xfId="19430" xr:uid="{BBFCC6AE-8C12-47DE-959C-549619D1A465}"/>
    <cellStyle name="SAPBEXheaderItem 7 4 3" xfId="1629" xr:uid="{7205CB82-E58A-48CE-A9C7-ACFED99341EC}"/>
    <cellStyle name="SAPBEXheaderItem 7 4 3 2" xfId="3659" xr:uid="{27FE1BBA-9F55-4C6B-BA9A-281A88535EA9}"/>
    <cellStyle name="SAPBEXheaderItem 7 4 3 2 2" xfId="10215" xr:uid="{DBECF235-C717-4DB0-8082-CE6A3D685243}"/>
    <cellStyle name="SAPBEXheaderItem 7 4 3 2 3" xfId="15829" xr:uid="{78179027-4C76-4C27-82BA-91B7F465B2ED}"/>
    <cellStyle name="SAPBEXheaderItem 7 4 3 2 4" xfId="21306" xr:uid="{ECD93015-BCAF-4A53-9EA3-932AC7575B09}"/>
    <cellStyle name="SAPBEXheaderItem 7 4 3 3" xfId="5993" xr:uid="{26C3DACF-E1D8-47A9-A34C-B770F43E0F95}"/>
    <cellStyle name="SAPBEXheaderItem 7 4 3 3 2" xfId="12476" xr:uid="{61834681-595B-4A0D-AC95-9D4322137DE3}"/>
    <cellStyle name="SAPBEXheaderItem 7 4 3 3 3" xfId="18042" xr:uid="{332C59C8-05CA-4CB4-B635-A4C1B91D2122}"/>
    <cellStyle name="SAPBEXheaderItem 7 4 3 3 4" xfId="23483" xr:uid="{C42A60EF-7C46-4E12-A997-D6B57F0B3D72}"/>
    <cellStyle name="SAPBEXheaderItem 7 4 3 4" xfId="8249" xr:uid="{0B849D43-FFA0-46F0-BC93-B80E5A947910}"/>
    <cellStyle name="SAPBEXheaderItem 7 4 3 5" xfId="13911" xr:uid="{2A5034DC-3CBF-4618-8949-8C029700E36F}"/>
    <cellStyle name="SAPBEXheaderItem 7 4 3 6" xfId="19431" xr:uid="{7C5D8145-235D-4AB4-B15C-F97EB4C3B108}"/>
    <cellStyle name="SAPBEXheaderItem 7 4 4" xfId="3657" xr:uid="{313F1A09-BA58-4F6B-9E28-523BACDCE8D7}"/>
    <cellStyle name="SAPBEXheaderItem 7 4 4 2" xfId="10213" xr:uid="{BF761184-2984-4A5A-9619-FFF056E5B317}"/>
    <cellStyle name="SAPBEXheaderItem 7 4 4 3" xfId="15827" xr:uid="{230ED819-8026-454B-95B6-DECA0139CE70}"/>
    <cellStyle name="SAPBEXheaderItem 7 4 4 4" xfId="21304" xr:uid="{96715179-6595-458D-9679-71545561E2BE}"/>
    <cellStyle name="SAPBEXheaderItem 7 4 5" xfId="5991" xr:uid="{A0772726-B614-4921-97FF-2E1AF8D0DB73}"/>
    <cellStyle name="SAPBEXheaderItem 7 4 5 2" xfId="12474" xr:uid="{DF6636FA-08D1-4EA9-8BEA-9FB4D986D7F4}"/>
    <cellStyle name="SAPBEXheaderItem 7 4 5 3" xfId="18040" xr:uid="{7EEC1932-A09C-4C04-B50C-6D49AA9AEFC5}"/>
    <cellStyle name="SAPBEXheaderItem 7 4 5 4" xfId="23481" xr:uid="{DE67EE65-C738-45A8-966F-5329983830D1}"/>
    <cellStyle name="SAPBEXheaderItem 7 4 6" xfId="8247" xr:uid="{7B86AF93-1C98-420C-A3A2-867BEDB32EAE}"/>
    <cellStyle name="SAPBEXheaderItem 7 4 7" xfId="13909" xr:uid="{44F9C496-0800-4ABF-B607-002AC8ABAF42}"/>
    <cellStyle name="SAPBEXheaderItem 7 4 8" xfId="19429" xr:uid="{4CBE1F96-1B32-4EE5-9053-DF8F7669BE8E}"/>
    <cellStyle name="SAPBEXheaderItem 7 5" xfId="1630" xr:uid="{139E1235-C753-442F-BACA-89A022F19C85}"/>
    <cellStyle name="SAPBEXheaderItem 7 5 2" xfId="3660" xr:uid="{3F9D0772-FE71-4254-8F8C-BDC2BEC79074}"/>
    <cellStyle name="SAPBEXheaderItem 7 5 2 2" xfId="10216" xr:uid="{D42D9F0A-4E99-4287-B2D3-3E9BFDCDBCA6}"/>
    <cellStyle name="SAPBEXheaderItem 7 5 2 3" xfId="15830" xr:uid="{116E2C88-E0C4-41D5-8943-E2FDB29EA6D1}"/>
    <cellStyle name="SAPBEXheaderItem 7 5 2 4" xfId="21307" xr:uid="{7DE8B13C-4DB7-427C-8FA2-8FB9E65B8481}"/>
    <cellStyle name="SAPBEXheaderItem 7 5 3" xfId="5994" xr:uid="{159BFEF6-5BB2-4BEB-9461-C8145785D242}"/>
    <cellStyle name="SAPBEXheaderItem 7 5 3 2" xfId="12477" xr:uid="{A01351D7-4C8A-44C1-B802-73D8D05745C8}"/>
    <cellStyle name="SAPBEXheaderItem 7 5 3 3" xfId="18043" xr:uid="{71C62716-1FBA-4463-B201-69E42F4FF3EE}"/>
    <cellStyle name="SAPBEXheaderItem 7 5 3 4" xfId="23484" xr:uid="{AC7F79ED-952F-4984-BC98-6D465FA54DED}"/>
    <cellStyle name="SAPBEXheaderItem 7 5 4" xfId="8250" xr:uid="{61121F9F-7609-4AD7-AC2A-9D14AD0F0DD6}"/>
    <cellStyle name="SAPBEXheaderItem 7 5 5" xfId="13912" xr:uid="{716D47B0-1384-4A80-BC31-E1EAE5BCF49B}"/>
    <cellStyle name="SAPBEXheaderItem 7 5 6" xfId="19432" xr:uid="{33DD42DC-3248-4A95-8576-2AE0618D7D71}"/>
    <cellStyle name="SAPBEXheaderItem 7 6" xfId="1631" xr:uid="{93C2F68A-4D44-4FB3-8FE8-F748F3504471}"/>
    <cellStyle name="SAPBEXheaderItem 7 6 2" xfId="3661" xr:uid="{2AC55F77-02CA-478C-AEA6-F902BA927013}"/>
    <cellStyle name="SAPBEXheaderItem 7 6 2 2" xfId="10217" xr:uid="{C61425AF-E087-435C-A0A7-2973F0B3BFDB}"/>
    <cellStyle name="SAPBEXheaderItem 7 6 2 3" xfId="15831" xr:uid="{A66DA55B-C22A-4346-891C-1CE2202678B0}"/>
    <cellStyle name="SAPBEXheaderItem 7 6 2 4" xfId="21308" xr:uid="{87982113-F4B8-4226-915F-25A1FA74D207}"/>
    <cellStyle name="SAPBEXheaderItem 7 6 3" xfId="5995" xr:uid="{8454C258-375E-439B-B93B-457C6378AB14}"/>
    <cellStyle name="SAPBEXheaderItem 7 6 3 2" xfId="12478" xr:uid="{360E1927-AF53-4026-B8B2-628DDB81CE09}"/>
    <cellStyle name="SAPBEXheaderItem 7 6 3 3" xfId="18044" xr:uid="{232FB1BC-E094-4924-940B-1232362C282B}"/>
    <cellStyle name="SAPBEXheaderItem 7 6 3 4" xfId="23485" xr:uid="{6C3C0228-11F1-46BE-8326-F2E20BF13F79}"/>
    <cellStyle name="SAPBEXheaderItem 7 6 4" xfId="8251" xr:uid="{60F355CE-3D04-4FB4-B60F-7D8D2D449C17}"/>
    <cellStyle name="SAPBEXheaderItem 7 6 5" xfId="13913" xr:uid="{66C4FDBF-0637-48BA-999F-ED18C9235CC6}"/>
    <cellStyle name="SAPBEXheaderItem 7 6 6" xfId="19433" xr:uid="{71403C2E-CD44-43A8-8575-712557C5E487}"/>
    <cellStyle name="SAPBEXheaderItem 7 7" xfId="3650" xr:uid="{FF4F7972-F7F2-4981-ACB5-22B03E00E5A8}"/>
    <cellStyle name="SAPBEXheaderItem 7 7 2" xfId="10206" xr:uid="{D66B4CCB-7C56-4F10-AABD-E7F434D71A00}"/>
    <cellStyle name="SAPBEXheaderItem 7 7 3" xfId="15820" xr:uid="{F1C78E0A-FC14-4D0C-BBFC-A15D14D6A8BA}"/>
    <cellStyle name="SAPBEXheaderItem 7 7 4" xfId="21297" xr:uid="{B3E71C5E-9920-4665-B5D7-F184AEE2562A}"/>
    <cellStyle name="SAPBEXheaderItem 7 8" xfId="5984" xr:uid="{E04BAF7E-01EA-4D81-AFC5-C917637A487C}"/>
    <cellStyle name="SAPBEXheaderItem 7 8 2" xfId="12467" xr:uid="{51B9E6E2-F0E9-432F-A6AD-D1D47B1096E6}"/>
    <cellStyle name="SAPBEXheaderItem 7 8 3" xfId="18033" xr:uid="{051C79D3-210C-4A14-B7D0-52B1871500AC}"/>
    <cellStyle name="SAPBEXheaderItem 7 8 4" xfId="23474" xr:uid="{C89528D4-1AA7-4DD1-B522-41F0B28F830B}"/>
    <cellStyle name="SAPBEXheaderItem 7 9" xfId="8240" xr:uid="{1ADABEB4-551F-4636-AD85-864B589C9F58}"/>
    <cellStyle name="SAPBEXheaderItem 8" xfId="1632" xr:uid="{7B13D1BE-65CE-4C4F-9930-04F27524F199}"/>
    <cellStyle name="SAPBEXheaderItem 8 10" xfId="13914" xr:uid="{198D78D4-FB9F-4462-9A0A-AD51DF418C6C}"/>
    <cellStyle name="SAPBEXheaderItem 8 11" xfId="19434" xr:uid="{4B63CFFC-B94A-4719-8EF1-8EE1BFC8416B}"/>
    <cellStyle name="SAPBEXheaderItem 8 2" xfId="1633" xr:uid="{88545407-F7A0-423E-B000-6E64848B017F}"/>
    <cellStyle name="SAPBEXheaderItem 8 2 2" xfId="1634" xr:uid="{27EA5E7D-FABB-4610-A0F7-452ECD1206A4}"/>
    <cellStyle name="SAPBEXheaderItem 8 2 2 2" xfId="3664" xr:uid="{ADCB0CAE-C269-4A18-A7D9-B962E381337C}"/>
    <cellStyle name="SAPBEXheaderItem 8 2 2 2 2" xfId="10220" xr:uid="{536DBE7C-5FAF-4F0E-AA30-4C1E3CEC1361}"/>
    <cellStyle name="SAPBEXheaderItem 8 2 2 2 3" xfId="15834" xr:uid="{55C5690B-1129-4219-8F81-A9A0CA2723EF}"/>
    <cellStyle name="SAPBEXheaderItem 8 2 2 2 4" xfId="21311" xr:uid="{4D92644B-AB40-40B6-8E5C-6427D8943BC3}"/>
    <cellStyle name="SAPBEXheaderItem 8 2 2 3" xfId="5998" xr:uid="{2D87E6AC-A5F5-48A9-A399-7FE854EE1306}"/>
    <cellStyle name="SAPBEXheaderItem 8 2 2 3 2" xfId="12481" xr:uid="{9BB21434-E8B1-4B4F-B376-4DCBF345EA48}"/>
    <cellStyle name="SAPBEXheaderItem 8 2 2 3 3" xfId="18047" xr:uid="{766D4DA3-6B2F-44CB-B4FB-B881C353C2DC}"/>
    <cellStyle name="SAPBEXheaderItem 8 2 2 3 4" xfId="23488" xr:uid="{27912BA6-872B-47B6-B625-322E959A0856}"/>
    <cellStyle name="SAPBEXheaderItem 8 2 2 4" xfId="8254" xr:uid="{CE38C6A8-B3C0-4AB4-9660-673BE7A71165}"/>
    <cellStyle name="SAPBEXheaderItem 8 2 2 5" xfId="13916" xr:uid="{056DD180-13FD-4824-BB20-66C03EEC7FC5}"/>
    <cellStyle name="SAPBEXheaderItem 8 2 2 6" xfId="19436" xr:uid="{06CB38D7-EE30-46CE-99FE-831C0232F6A5}"/>
    <cellStyle name="SAPBEXheaderItem 8 2 3" xfId="1635" xr:uid="{46079A94-A4B2-4AD8-909C-5A0C51A0BD50}"/>
    <cellStyle name="SAPBEXheaderItem 8 2 3 2" xfId="3665" xr:uid="{9D583D40-0C2F-406A-A4F1-6245543C9DE6}"/>
    <cellStyle name="SAPBEXheaderItem 8 2 3 2 2" xfId="10221" xr:uid="{5B4579A7-594E-448F-BCAB-0F99606E99CB}"/>
    <cellStyle name="SAPBEXheaderItem 8 2 3 2 3" xfId="15835" xr:uid="{BEEA7A48-68B8-4815-806B-9BDC27270466}"/>
    <cellStyle name="SAPBEXheaderItem 8 2 3 2 4" xfId="21312" xr:uid="{8DD151B7-148D-4A7F-A64F-65267B29E019}"/>
    <cellStyle name="SAPBEXheaderItem 8 2 3 3" xfId="5999" xr:uid="{864C0DA5-E24A-4911-8E83-34937A71902E}"/>
    <cellStyle name="SAPBEXheaderItem 8 2 3 3 2" xfId="12482" xr:uid="{22A9C504-768A-4223-8241-721658D2DB72}"/>
    <cellStyle name="SAPBEXheaderItem 8 2 3 3 3" xfId="18048" xr:uid="{18BB0ED0-7769-4C64-A9CE-A7B3C34A636C}"/>
    <cellStyle name="SAPBEXheaderItem 8 2 3 3 4" xfId="23489" xr:uid="{3337C85A-8C24-4684-94EE-02657C26AAE3}"/>
    <cellStyle name="SAPBEXheaderItem 8 2 3 4" xfId="8255" xr:uid="{CEAD7323-E63E-4879-B9E1-F28AEC134335}"/>
    <cellStyle name="SAPBEXheaderItem 8 2 3 5" xfId="13917" xr:uid="{EDDB0B44-5944-4028-9AB1-88B968DBC570}"/>
    <cellStyle name="SAPBEXheaderItem 8 2 3 6" xfId="19437" xr:uid="{B3A6B9A3-E19C-4C02-90D4-8D3C7D6F071F}"/>
    <cellStyle name="SAPBEXheaderItem 8 2 4" xfId="3663" xr:uid="{422AC5DE-1DFE-4E63-8242-D2D05D24DD7A}"/>
    <cellStyle name="SAPBEXheaderItem 8 2 4 2" xfId="10219" xr:uid="{91FDA8C5-C8A8-4110-AAA6-C1F63021ABF0}"/>
    <cellStyle name="SAPBEXheaderItem 8 2 4 3" xfId="15833" xr:uid="{64FE42B9-31F0-46B6-8673-27A0E0AA5969}"/>
    <cellStyle name="SAPBEXheaderItem 8 2 4 4" xfId="21310" xr:uid="{F971D71A-3202-49F4-9051-CBEC2A1EA69B}"/>
    <cellStyle name="SAPBEXheaderItem 8 2 5" xfId="5997" xr:uid="{A95F1B4B-23C7-486A-88C6-AEB054B3FA44}"/>
    <cellStyle name="SAPBEXheaderItem 8 2 5 2" xfId="12480" xr:uid="{31E4593F-1E59-4623-BD2C-574EAA06AAB3}"/>
    <cellStyle name="SAPBEXheaderItem 8 2 5 3" xfId="18046" xr:uid="{EA4D70E0-5EEA-4F7B-B5DC-B92444AB7BEE}"/>
    <cellStyle name="SAPBEXheaderItem 8 2 5 4" xfId="23487" xr:uid="{7542FC07-E0F4-4DF9-92DD-8AABD3AC07ED}"/>
    <cellStyle name="SAPBEXheaderItem 8 2 6" xfId="8253" xr:uid="{F36A2A7A-A369-4151-814D-7AB0DFAD6798}"/>
    <cellStyle name="SAPBEXheaderItem 8 2 7" xfId="13915" xr:uid="{64C5D133-62D4-4BE7-B966-20BB4B69D970}"/>
    <cellStyle name="SAPBEXheaderItem 8 2 8" xfId="19435" xr:uid="{8818FB50-61A2-4893-9C56-79190A431114}"/>
    <cellStyle name="SAPBEXheaderItem 8 3" xfId="1636" xr:uid="{3271A53B-B8FB-475C-826D-962B0D3A4391}"/>
    <cellStyle name="SAPBEXheaderItem 8 3 2" xfId="1637" xr:uid="{1F59E620-71AE-4821-AF38-A2E7476E9160}"/>
    <cellStyle name="SAPBEXheaderItem 8 3 2 2" xfId="3667" xr:uid="{70CE48FA-43B7-4CF1-B1BD-3A2B71ADB1E5}"/>
    <cellStyle name="SAPBEXheaderItem 8 3 2 2 2" xfId="10223" xr:uid="{62090DE7-C1A3-49CF-BF95-C59AA14807EF}"/>
    <cellStyle name="SAPBEXheaderItem 8 3 2 2 3" xfId="15837" xr:uid="{D27E7BB1-2B8E-47C9-B37C-B0168B2E543C}"/>
    <cellStyle name="SAPBEXheaderItem 8 3 2 2 4" xfId="21314" xr:uid="{8A602679-2B21-47A8-B234-1B0A9286B0A2}"/>
    <cellStyle name="SAPBEXheaderItem 8 3 2 3" xfId="6001" xr:uid="{BF3989BF-21DF-4181-9928-E1E7788A6FB4}"/>
    <cellStyle name="SAPBEXheaderItem 8 3 2 3 2" xfId="12484" xr:uid="{17638D26-3B00-4A87-9DB5-E5E99408AC76}"/>
    <cellStyle name="SAPBEXheaderItem 8 3 2 3 3" xfId="18050" xr:uid="{4C366CBC-E258-431C-9E56-F67A1E9A77EF}"/>
    <cellStyle name="SAPBEXheaderItem 8 3 2 3 4" xfId="23491" xr:uid="{7AD35318-CB08-4DF8-9E36-131E3BE056D7}"/>
    <cellStyle name="SAPBEXheaderItem 8 3 2 4" xfId="8257" xr:uid="{3427755E-E364-4070-9C12-4A1E7F08A658}"/>
    <cellStyle name="SAPBEXheaderItem 8 3 2 5" xfId="13919" xr:uid="{90DBD501-382F-4BA4-AF0B-D141D61E9DBE}"/>
    <cellStyle name="SAPBEXheaderItem 8 3 2 6" xfId="19439" xr:uid="{E327CAE5-6992-49C0-9967-0D78172C912B}"/>
    <cellStyle name="SAPBEXheaderItem 8 3 3" xfId="1638" xr:uid="{2034E7C6-3D5B-4BBD-989F-7BD930213E70}"/>
    <cellStyle name="SAPBEXheaderItem 8 3 3 2" xfId="3668" xr:uid="{84BCFB92-C7B7-40BC-BAE1-70BBD0B1CE9C}"/>
    <cellStyle name="SAPBEXheaderItem 8 3 3 2 2" xfId="10224" xr:uid="{E279C9C1-C9A9-4C1C-A1C0-5C3C3072E9B2}"/>
    <cellStyle name="SAPBEXheaderItem 8 3 3 2 3" xfId="15838" xr:uid="{94FB3913-774F-4174-AB55-89D7F535A708}"/>
    <cellStyle name="SAPBEXheaderItem 8 3 3 2 4" xfId="21315" xr:uid="{89766AA0-9465-4390-A7FB-2C8EB46D20F2}"/>
    <cellStyle name="SAPBEXheaderItem 8 3 3 3" xfId="6002" xr:uid="{4B89386C-C712-474E-ADD1-CCA7066A4B11}"/>
    <cellStyle name="SAPBEXheaderItem 8 3 3 3 2" xfId="12485" xr:uid="{1B707233-93FD-4B39-BC9A-99133D86F327}"/>
    <cellStyle name="SAPBEXheaderItem 8 3 3 3 3" xfId="18051" xr:uid="{516A2F22-F0C6-4523-B6D3-8D3899420EBD}"/>
    <cellStyle name="SAPBEXheaderItem 8 3 3 3 4" xfId="23492" xr:uid="{0FAA95D9-9BE3-4A80-A23C-49F23F171530}"/>
    <cellStyle name="SAPBEXheaderItem 8 3 3 4" xfId="8258" xr:uid="{1E684C13-2EE3-45C1-B2D1-89BF55195A21}"/>
    <cellStyle name="SAPBEXheaderItem 8 3 3 5" xfId="13920" xr:uid="{0E74F5B5-CB62-4351-A0FD-2E32609B8BF9}"/>
    <cellStyle name="SAPBEXheaderItem 8 3 3 6" xfId="19440" xr:uid="{F9EB9BFE-A9BA-4D8C-B065-E27BCE2A9DD5}"/>
    <cellStyle name="SAPBEXheaderItem 8 3 4" xfId="3666" xr:uid="{BDD86C87-DC18-4FCA-8C5B-AD37F83046C0}"/>
    <cellStyle name="SAPBEXheaderItem 8 3 4 2" xfId="10222" xr:uid="{91675805-85CD-4E35-8547-6E6FD2A37025}"/>
    <cellStyle name="SAPBEXheaderItem 8 3 4 3" xfId="15836" xr:uid="{F5B959F1-CED4-4833-B89F-327B3D3BAF0A}"/>
    <cellStyle name="SAPBEXheaderItem 8 3 4 4" xfId="21313" xr:uid="{32A360F5-608A-45A2-8819-99AB6E5D30E1}"/>
    <cellStyle name="SAPBEXheaderItem 8 3 5" xfId="6000" xr:uid="{8DA10B5B-E1E2-42FB-B60F-5E77FC879AB8}"/>
    <cellStyle name="SAPBEXheaderItem 8 3 5 2" xfId="12483" xr:uid="{856AF0EA-FC64-4AE4-B556-4FB99138CCB8}"/>
    <cellStyle name="SAPBEXheaderItem 8 3 5 3" xfId="18049" xr:uid="{04B67D1E-4530-4A78-814D-8425734C2163}"/>
    <cellStyle name="SAPBEXheaderItem 8 3 5 4" xfId="23490" xr:uid="{C504F558-1C4B-4050-843A-288BAB5554A0}"/>
    <cellStyle name="SAPBEXheaderItem 8 3 6" xfId="8256" xr:uid="{DF09D554-3C8B-46EA-B100-4C6DE3E0E384}"/>
    <cellStyle name="SAPBEXheaderItem 8 3 7" xfId="13918" xr:uid="{D27CDC09-E774-4A64-A884-9FCA90D5E0D3}"/>
    <cellStyle name="SAPBEXheaderItem 8 3 8" xfId="19438" xr:uid="{92259F14-F58D-4E8E-815A-089A4CCF852A}"/>
    <cellStyle name="SAPBEXheaderItem 8 4" xfId="1639" xr:uid="{36DC58AF-800F-4475-B8A0-AAD3169C92EA}"/>
    <cellStyle name="SAPBEXheaderItem 8 4 2" xfId="1640" xr:uid="{5F4AB783-B2AF-4FD9-AC9F-2B0BF5E9A839}"/>
    <cellStyle name="SAPBEXheaderItem 8 4 2 2" xfId="3670" xr:uid="{EB47B6C0-AC50-4D52-8280-475F04262B40}"/>
    <cellStyle name="SAPBEXheaderItem 8 4 2 2 2" xfId="10226" xr:uid="{2C240466-A95B-4FB6-81A7-251469F1DF74}"/>
    <cellStyle name="SAPBEXheaderItem 8 4 2 2 3" xfId="15840" xr:uid="{E7639FCD-CA46-4696-8088-907D4FC30E54}"/>
    <cellStyle name="SAPBEXheaderItem 8 4 2 2 4" xfId="21317" xr:uid="{06FDC024-1115-4A12-AE78-1657C9E00ADE}"/>
    <cellStyle name="SAPBEXheaderItem 8 4 2 3" xfId="6004" xr:uid="{1EB8A9C8-9795-4A90-A5F2-D12EE2332190}"/>
    <cellStyle name="SAPBEXheaderItem 8 4 2 3 2" xfId="12487" xr:uid="{4690F6DF-6C70-4D44-AA9E-F14574DF15B2}"/>
    <cellStyle name="SAPBEXheaderItem 8 4 2 3 3" xfId="18053" xr:uid="{8DB11AFA-6AEF-4990-9056-B1A8FA3D5749}"/>
    <cellStyle name="SAPBEXheaderItem 8 4 2 3 4" xfId="23494" xr:uid="{0B256CD3-0D1F-47F4-A522-4F2DE4BD7760}"/>
    <cellStyle name="SAPBEXheaderItem 8 4 2 4" xfId="8260" xr:uid="{17DDF2E5-1157-42D5-899F-B4D7179F0441}"/>
    <cellStyle name="SAPBEXheaderItem 8 4 2 5" xfId="13922" xr:uid="{2C704BF8-816C-4A01-B2B6-AEF6F61DC6CC}"/>
    <cellStyle name="SAPBEXheaderItem 8 4 2 6" xfId="19442" xr:uid="{61B0ACD1-E593-4E35-A4CC-07E3F52064CE}"/>
    <cellStyle name="SAPBEXheaderItem 8 4 3" xfId="1641" xr:uid="{17ACE265-3B55-4037-85F6-52BB7349A9A9}"/>
    <cellStyle name="SAPBEXheaderItem 8 4 3 2" xfId="3671" xr:uid="{49BACD47-E839-4DDD-B1D9-06BD81E0E0B3}"/>
    <cellStyle name="SAPBEXheaderItem 8 4 3 2 2" xfId="10227" xr:uid="{87079081-E0B8-4932-9387-7930F19D24E4}"/>
    <cellStyle name="SAPBEXheaderItem 8 4 3 2 3" xfId="15841" xr:uid="{A54AD2A8-A26D-47DF-8ADD-956FA1439A92}"/>
    <cellStyle name="SAPBEXheaderItem 8 4 3 2 4" xfId="21318" xr:uid="{6EE42693-151E-4EDA-A10B-32FD2DE07FE0}"/>
    <cellStyle name="SAPBEXheaderItem 8 4 3 3" xfId="6005" xr:uid="{262D61B1-5893-4E4B-B825-E8828E61B84F}"/>
    <cellStyle name="SAPBEXheaderItem 8 4 3 3 2" xfId="12488" xr:uid="{7D96BAC6-7CB9-418C-A61A-A353CC459679}"/>
    <cellStyle name="SAPBEXheaderItem 8 4 3 3 3" xfId="18054" xr:uid="{1DF5BD58-B31F-417D-B52E-E6E536F97392}"/>
    <cellStyle name="SAPBEXheaderItem 8 4 3 3 4" xfId="23495" xr:uid="{F2FBC4CF-26A4-4CC7-8461-D49FB3D53517}"/>
    <cellStyle name="SAPBEXheaderItem 8 4 3 4" xfId="8261" xr:uid="{4B722CDB-BDD5-4CF9-AA72-CB9FCFA644CA}"/>
    <cellStyle name="SAPBEXheaderItem 8 4 3 5" xfId="13923" xr:uid="{E3CA0F59-B441-448E-BCC0-8C607CE44B0C}"/>
    <cellStyle name="SAPBEXheaderItem 8 4 3 6" xfId="19443" xr:uid="{55ACBCE9-04D0-4630-AFC6-A8B50637FBB0}"/>
    <cellStyle name="SAPBEXheaderItem 8 4 4" xfId="3669" xr:uid="{E92BF7D1-3E22-4D73-86A7-6DEAA644842A}"/>
    <cellStyle name="SAPBEXheaderItem 8 4 4 2" xfId="10225" xr:uid="{32E5A595-6CB0-49C5-9C7D-676D8CB307B2}"/>
    <cellStyle name="SAPBEXheaderItem 8 4 4 3" xfId="15839" xr:uid="{87D44812-0391-4778-B8C5-C72893F783F0}"/>
    <cellStyle name="SAPBEXheaderItem 8 4 4 4" xfId="21316" xr:uid="{819DF29A-F0C6-4892-86C4-94575ECAC4D7}"/>
    <cellStyle name="SAPBEXheaderItem 8 4 5" xfId="6003" xr:uid="{1EBD567C-27C1-4BF4-81D8-0DC9B566A064}"/>
    <cellStyle name="SAPBEXheaderItem 8 4 5 2" xfId="12486" xr:uid="{5D5ABC7C-D172-430B-9BF1-6CEE008C7FAC}"/>
    <cellStyle name="SAPBEXheaderItem 8 4 5 3" xfId="18052" xr:uid="{0C2B05FF-0C4B-4715-993E-8F322FA93B23}"/>
    <cellStyle name="SAPBEXheaderItem 8 4 5 4" xfId="23493" xr:uid="{CE779443-8A8B-4271-A086-7C0E935FB689}"/>
    <cellStyle name="SAPBEXheaderItem 8 4 6" xfId="8259" xr:uid="{E1C9CC26-8EEF-4436-B37B-3E584D547A6C}"/>
    <cellStyle name="SAPBEXheaderItem 8 4 7" xfId="13921" xr:uid="{9A73BAE5-5406-4B09-AF08-8F89129F7B57}"/>
    <cellStyle name="SAPBEXheaderItem 8 4 8" xfId="19441" xr:uid="{9E3AD538-52EB-4861-99A0-5911805F612A}"/>
    <cellStyle name="SAPBEXheaderItem 8 5" xfId="1642" xr:uid="{E1D37B47-2F50-48DF-940E-B7C4E68D230A}"/>
    <cellStyle name="SAPBEXheaderItem 8 5 2" xfId="3672" xr:uid="{8F3BC31B-6EDB-4E58-9893-E4EAA48516BE}"/>
    <cellStyle name="SAPBEXheaderItem 8 5 2 2" xfId="10228" xr:uid="{7389EA0A-0D9B-4205-BADD-B39573FB3972}"/>
    <cellStyle name="SAPBEXheaderItem 8 5 2 3" xfId="15842" xr:uid="{EC0F1E77-0EB9-4F30-8362-7C5DBF9C5BAA}"/>
    <cellStyle name="SAPBEXheaderItem 8 5 2 4" xfId="21319" xr:uid="{5ED74A25-047C-4F1C-A0DE-3FFD0C121139}"/>
    <cellStyle name="SAPBEXheaderItem 8 5 3" xfId="6006" xr:uid="{6DB1AC7D-FEB6-4AA8-82BA-EA9E0DC3FD7E}"/>
    <cellStyle name="SAPBEXheaderItem 8 5 3 2" xfId="12489" xr:uid="{43D3C0D0-FBF0-4B49-ACAF-1E902EEAC92C}"/>
    <cellStyle name="SAPBEXheaderItem 8 5 3 3" xfId="18055" xr:uid="{6B8C90A6-ED29-477E-8458-3D8637AB9417}"/>
    <cellStyle name="SAPBEXheaderItem 8 5 3 4" xfId="23496" xr:uid="{EC0B181D-55CA-4D4E-A8B9-10EE5C6F7B3C}"/>
    <cellStyle name="SAPBEXheaderItem 8 5 4" xfId="8262" xr:uid="{0F782D53-7C27-48F0-9730-54B1CCBDB83F}"/>
    <cellStyle name="SAPBEXheaderItem 8 5 5" xfId="13924" xr:uid="{4EFEE5BD-E2B4-488E-BD66-3DFD4231B023}"/>
    <cellStyle name="SAPBEXheaderItem 8 5 6" xfId="19444" xr:uid="{59621BB9-D62C-45BD-8C80-2BF2178DC2D0}"/>
    <cellStyle name="SAPBEXheaderItem 8 6" xfId="1643" xr:uid="{F7CCAB39-9E93-45C4-9E15-19C5C18EAF18}"/>
    <cellStyle name="SAPBEXheaderItem 8 6 2" xfId="3673" xr:uid="{D882D24A-BE36-4C8F-A4E2-24B39D3C9E90}"/>
    <cellStyle name="SAPBEXheaderItem 8 6 2 2" xfId="10229" xr:uid="{D8439552-336D-406C-A6B0-4A7203AE61D3}"/>
    <cellStyle name="SAPBEXheaderItem 8 6 2 3" xfId="15843" xr:uid="{3013F747-5BD5-4C9F-B034-E9C991C34EA1}"/>
    <cellStyle name="SAPBEXheaderItem 8 6 2 4" xfId="21320" xr:uid="{7BC20542-ABA0-4E14-A20B-B441AE48B71E}"/>
    <cellStyle name="SAPBEXheaderItem 8 6 3" xfId="6007" xr:uid="{55FBE088-CACC-42D6-AD0C-B0C146239EC9}"/>
    <cellStyle name="SAPBEXheaderItem 8 6 3 2" xfId="12490" xr:uid="{73F23859-74DE-4912-97FE-0EB6A7FF11A5}"/>
    <cellStyle name="SAPBEXheaderItem 8 6 3 3" xfId="18056" xr:uid="{39FF5DC2-ADDE-4A8D-B3DD-18A92E57D003}"/>
    <cellStyle name="SAPBEXheaderItem 8 6 3 4" xfId="23497" xr:uid="{68951556-655A-49C8-BAEB-137DB7E6170C}"/>
    <cellStyle name="SAPBEXheaderItem 8 6 4" xfId="8263" xr:uid="{6488232B-C694-4ACB-AC29-38D581D83AEB}"/>
    <cellStyle name="SAPBEXheaderItem 8 6 5" xfId="13925" xr:uid="{E29AA213-CC38-4211-9CE5-8FBDEE091B97}"/>
    <cellStyle name="SAPBEXheaderItem 8 6 6" xfId="19445" xr:uid="{4D0B0542-AB17-406B-A8E9-250D08F45446}"/>
    <cellStyle name="SAPBEXheaderItem 8 7" xfId="3662" xr:uid="{9125C1B7-D449-46FB-A77D-9632B994C3F1}"/>
    <cellStyle name="SAPBEXheaderItem 8 7 2" xfId="10218" xr:uid="{2A38D7C8-85DE-4249-8C00-44F6C51FDCAE}"/>
    <cellStyle name="SAPBEXheaderItem 8 7 3" xfId="15832" xr:uid="{B748FF2C-1118-4AAD-A148-DD537BB4C250}"/>
    <cellStyle name="SAPBEXheaderItem 8 7 4" xfId="21309" xr:uid="{6BE0B029-2E70-4257-A8C6-B6CC0CC9DE8E}"/>
    <cellStyle name="SAPBEXheaderItem 8 8" xfId="5996" xr:uid="{868A6E2B-2D8B-4C74-98C3-96B7BF772652}"/>
    <cellStyle name="SAPBEXheaderItem 8 8 2" xfId="12479" xr:uid="{0939EAA1-1E11-45AD-AAAF-C20D92417477}"/>
    <cellStyle name="SAPBEXheaderItem 8 8 3" xfId="18045" xr:uid="{23532E14-C778-4C08-A844-365DC511D5E9}"/>
    <cellStyle name="SAPBEXheaderItem 8 8 4" xfId="23486" xr:uid="{C4819287-AEAA-414C-A09D-EA690EB3ADC0}"/>
    <cellStyle name="SAPBEXheaderItem 8 9" xfId="8252" xr:uid="{C2E0AE78-5600-40E5-A70B-BBC65CC3633D}"/>
    <cellStyle name="SAPBEXheaderItem 9" xfId="1644" xr:uid="{FE488BE9-0328-4821-B393-F6394CBB4331}"/>
    <cellStyle name="SAPBEXheaderItem 9 10" xfId="13926" xr:uid="{D8691F11-039B-4126-91ED-2A3E6407B753}"/>
    <cellStyle name="SAPBEXheaderItem 9 11" xfId="19446" xr:uid="{E9DA7713-20CC-4506-8DB4-319C00822153}"/>
    <cellStyle name="SAPBEXheaderItem 9 2" xfId="1645" xr:uid="{82DBBB1F-2E1A-417F-87BD-4E70553E0EE2}"/>
    <cellStyle name="SAPBEXheaderItem 9 2 2" xfId="1646" xr:uid="{7B750D03-099C-42B5-A276-CD7BBD823158}"/>
    <cellStyle name="SAPBEXheaderItem 9 2 2 2" xfId="3676" xr:uid="{8C8255FA-DD61-4249-AD60-C55277C18E9B}"/>
    <cellStyle name="SAPBEXheaderItem 9 2 2 2 2" xfId="10232" xr:uid="{8825B0D0-6148-431A-8072-E739514D4FFF}"/>
    <cellStyle name="SAPBEXheaderItem 9 2 2 2 3" xfId="15846" xr:uid="{4E2CCEEB-3491-4FEE-BFB9-887D79C2B03D}"/>
    <cellStyle name="SAPBEXheaderItem 9 2 2 2 4" xfId="21323" xr:uid="{D9688770-3EC3-44E0-B8A8-CC624571CC5D}"/>
    <cellStyle name="SAPBEXheaderItem 9 2 2 3" xfId="6010" xr:uid="{3C82BFCA-5F8D-4DA0-BD6B-B71A024A4771}"/>
    <cellStyle name="SAPBEXheaderItem 9 2 2 3 2" xfId="12493" xr:uid="{B5ACF536-1EF6-42D8-B9DD-B8E44FB3395C}"/>
    <cellStyle name="SAPBEXheaderItem 9 2 2 3 3" xfId="18059" xr:uid="{B6E9A9E7-1F24-4A54-A53A-26DA4BA86618}"/>
    <cellStyle name="SAPBEXheaderItem 9 2 2 3 4" xfId="23500" xr:uid="{93441E2D-51BF-416E-8BC2-E91A622A87DB}"/>
    <cellStyle name="SAPBEXheaderItem 9 2 2 4" xfId="8266" xr:uid="{00C105C3-970D-4A3D-B9DC-2B90FBA268B8}"/>
    <cellStyle name="SAPBEXheaderItem 9 2 2 5" xfId="13928" xr:uid="{ED2DA4F4-955C-461C-9E22-9523B98E22AE}"/>
    <cellStyle name="SAPBEXheaderItem 9 2 2 6" xfId="19448" xr:uid="{1F7A9723-64E4-4222-8906-BD71B8559A9D}"/>
    <cellStyle name="SAPBEXheaderItem 9 2 3" xfId="1647" xr:uid="{F25747D7-C13A-4F1C-8BBF-15FA67309252}"/>
    <cellStyle name="SAPBEXheaderItem 9 2 3 2" xfId="3677" xr:uid="{DCACB6D6-07B2-4260-9A80-A8476D3A41E1}"/>
    <cellStyle name="SAPBEXheaderItem 9 2 3 2 2" xfId="10233" xr:uid="{29083D1B-307A-4EAE-A0CB-EE472A133D01}"/>
    <cellStyle name="SAPBEXheaderItem 9 2 3 2 3" xfId="15847" xr:uid="{C09552A2-E4FC-409E-A2A1-15A94EB786DE}"/>
    <cellStyle name="SAPBEXheaderItem 9 2 3 2 4" xfId="21324" xr:uid="{A8242CE3-937A-40DC-ADB2-1D406A9703C8}"/>
    <cellStyle name="SAPBEXheaderItem 9 2 3 3" xfId="6011" xr:uid="{83B17654-4AF0-41CB-9340-C1AD9EDB1987}"/>
    <cellStyle name="SAPBEXheaderItem 9 2 3 3 2" xfId="12494" xr:uid="{787A20ED-E8F7-4E44-BF5D-81A86FE73DBC}"/>
    <cellStyle name="SAPBEXheaderItem 9 2 3 3 3" xfId="18060" xr:uid="{180E9FAC-01FE-47BC-AE48-EC88DC8F4D3F}"/>
    <cellStyle name="SAPBEXheaderItem 9 2 3 3 4" xfId="23501" xr:uid="{53D988FF-EE7F-4E54-ABD6-EF29FDC5B314}"/>
    <cellStyle name="SAPBEXheaderItem 9 2 3 4" xfId="8267" xr:uid="{1A0C5FE4-AEBE-46F6-AE80-A4A646C023CB}"/>
    <cellStyle name="SAPBEXheaderItem 9 2 3 5" xfId="13929" xr:uid="{656F55F3-1418-4ECA-BB0D-D90CA8F0470F}"/>
    <cellStyle name="SAPBEXheaderItem 9 2 3 6" xfId="19449" xr:uid="{FA9EE007-4C8B-43C0-AC51-03A1FF2C6FAA}"/>
    <cellStyle name="SAPBEXheaderItem 9 2 4" xfId="3675" xr:uid="{35B4EB39-B4CE-4FF0-AA4C-DE0FDB853543}"/>
    <cellStyle name="SAPBEXheaderItem 9 2 4 2" xfId="10231" xr:uid="{BE7B57AC-E71E-477A-8E57-3D0211565B49}"/>
    <cellStyle name="SAPBEXheaderItem 9 2 4 3" xfId="15845" xr:uid="{ECB4F2A8-A152-497E-BC03-E52555AEFFC7}"/>
    <cellStyle name="SAPBEXheaderItem 9 2 4 4" xfId="21322" xr:uid="{3BF484B5-E6EA-4F97-8ACE-06499C33ECD7}"/>
    <cellStyle name="SAPBEXheaderItem 9 2 5" xfId="6009" xr:uid="{EEFA5E03-1200-4BEA-AFD2-83CA7068967D}"/>
    <cellStyle name="SAPBEXheaderItem 9 2 5 2" xfId="12492" xr:uid="{30B10010-6CBA-44A1-940C-A048FA561129}"/>
    <cellStyle name="SAPBEXheaderItem 9 2 5 3" xfId="18058" xr:uid="{8FD201EA-6F8C-459E-924E-3CB5EF1543A1}"/>
    <cellStyle name="SAPBEXheaderItem 9 2 5 4" xfId="23499" xr:uid="{E8E58958-7775-4D0B-88EC-6F5667268B07}"/>
    <cellStyle name="SAPBEXheaderItem 9 2 6" xfId="8265" xr:uid="{A6DA404B-7E66-4714-9E92-0FBA752DAE95}"/>
    <cellStyle name="SAPBEXheaderItem 9 2 7" xfId="13927" xr:uid="{6CC4B5F2-5588-4FF2-8469-755C8ABF2A4A}"/>
    <cellStyle name="SAPBEXheaderItem 9 2 8" xfId="19447" xr:uid="{C0DB23A3-3940-40A2-894B-E8FAD059685D}"/>
    <cellStyle name="SAPBEXheaderItem 9 3" xfId="1648" xr:uid="{5BC6EA02-B46A-4CE6-BF9B-A39820F6BDAE}"/>
    <cellStyle name="SAPBEXheaderItem 9 3 2" xfId="1649" xr:uid="{A275888A-6B87-43B6-931A-2181103B479C}"/>
    <cellStyle name="SAPBEXheaderItem 9 3 2 2" xfId="3679" xr:uid="{DCC6F778-FACC-4385-BBA0-09FEFDC3D36A}"/>
    <cellStyle name="SAPBEXheaderItem 9 3 2 2 2" xfId="10235" xr:uid="{1136FE94-DF93-471C-96D0-4A3208EDD298}"/>
    <cellStyle name="SAPBEXheaderItem 9 3 2 2 3" xfId="15849" xr:uid="{C86266CD-A10F-40C7-8191-817400798DA8}"/>
    <cellStyle name="SAPBEXheaderItem 9 3 2 2 4" xfId="21326" xr:uid="{69880622-8DFB-487F-A7E0-1D1501E87B02}"/>
    <cellStyle name="SAPBEXheaderItem 9 3 2 3" xfId="6013" xr:uid="{28B61594-433D-47E4-B672-F4002E83ACF6}"/>
    <cellStyle name="SAPBEXheaderItem 9 3 2 3 2" xfId="12496" xr:uid="{EEB481ED-1BCE-4EE2-BDC8-24E61497FA2E}"/>
    <cellStyle name="SAPBEXheaderItem 9 3 2 3 3" xfId="18062" xr:uid="{E77D3473-E7E2-400D-B4B6-24F3F95C45E6}"/>
    <cellStyle name="SAPBEXheaderItem 9 3 2 3 4" xfId="23503" xr:uid="{99933B83-CC20-4BD4-976B-E749E4ACDFC6}"/>
    <cellStyle name="SAPBEXheaderItem 9 3 2 4" xfId="8269" xr:uid="{AEA1D464-65F1-49A1-854C-7A04FF4625FA}"/>
    <cellStyle name="SAPBEXheaderItem 9 3 2 5" xfId="13931" xr:uid="{D9533C6D-615E-4CD9-9F26-B91E3AEDDCCB}"/>
    <cellStyle name="SAPBEXheaderItem 9 3 2 6" xfId="19451" xr:uid="{4778A839-7EB3-4A75-8708-C789414F926C}"/>
    <cellStyle name="SAPBEXheaderItem 9 3 3" xfId="1650" xr:uid="{3484EFF3-9749-4884-97E4-6729EAD46016}"/>
    <cellStyle name="SAPBEXheaderItem 9 3 3 2" xfId="3680" xr:uid="{065685E1-3FF8-4097-B4CF-DD137C68CE84}"/>
    <cellStyle name="SAPBEXheaderItem 9 3 3 2 2" xfId="10236" xr:uid="{046C7451-A52F-46F8-9AD4-B1DC81AB7B74}"/>
    <cellStyle name="SAPBEXheaderItem 9 3 3 2 3" xfId="15850" xr:uid="{3ED79C56-D47F-4340-A4D9-417B6AC6DE08}"/>
    <cellStyle name="SAPBEXheaderItem 9 3 3 2 4" xfId="21327" xr:uid="{F1FC9011-78BE-451A-B8C1-B99FA68E1AAA}"/>
    <cellStyle name="SAPBEXheaderItem 9 3 3 3" xfId="6014" xr:uid="{97F74642-5D64-4ABA-A4B3-969B51133A66}"/>
    <cellStyle name="SAPBEXheaderItem 9 3 3 3 2" xfId="12497" xr:uid="{105836B5-4A23-47AC-AC7F-CC3991964DF6}"/>
    <cellStyle name="SAPBEXheaderItem 9 3 3 3 3" xfId="18063" xr:uid="{A31BEC82-96AA-4FF3-99A1-DB4055F4702B}"/>
    <cellStyle name="SAPBEXheaderItem 9 3 3 3 4" xfId="23504" xr:uid="{7D4879BB-4B04-46E9-8C59-F56937F535E0}"/>
    <cellStyle name="SAPBEXheaderItem 9 3 3 4" xfId="8270" xr:uid="{FD064C13-3D1F-4BF0-9043-B7311F581E63}"/>
    <cellStyle name="SAPBEXheaderItem 9 3 3 5" xfId="13932" xr:uid="{35FFD817-4E87-4353-8112-91211E49D022}"/>
    <cellStyle name="SAPBEXheaderItem 9 3 3 6" xfId="19452" xr:uid="{E2261D05-A23E-4A34-8CBC-C68DBD0C44CC}"/>
    <cellStyle name="SAPBEXheaderItem 9 3 4" xfId="3678" xr:uid="{1CCAF855-AE0E-46C6-BC67-1E2572B057E2}"/>
    <cellStyle name="SAPBEXheaderItem 9 3 4 2" xfId="10234" xr:uid="{853DC980-14F9-42F5-AC4B-77E856D353BD}"/>
    <cellStyle name="SAPBEXheaderItem 9 3 4 3" xfId="15848" xr:uid="{773FCEA1-6CB9-4F17-9C1E-0C424F6B3B61}"/>
    <cellStyle name="SAPBEXheaderItem 9 3 4 4" xfId="21325" xr:uid="{65A46453-6586-4C09-AA8C-541D67491F6F}"/>
    <cellStyle name="SAPBEXheaderItem 9 3 5" xfId="6012" xr:uid="{F21CAD91-3124-4BF2-A492-530C902C6140}"/>
    <cellStyle name="SAPBEXheaderItem 9 3 5 2" xfId="12495" xr:uid="{B59A3235-43AB-4FEC-A8CA-46FE3010BCD8}"/>
    <cellStyle name="SAPBEXheaderItem 9 3 5 3" xfId="18061" xr:uid="{762A251C-2418-41FD-9770-07A23F17F55A}"/>
    <cellStyle name="SAPBEXheaderItem 9 3 5 4" xfId="23502" xr:uid="{96C5D6E9-241C-4C92-AF05-9AF996B2B5BE}"/>
    <cellStyle name="SAPBEXheaderItem 9 3 6" xfId="8268" xr:uid="{90243602-81C9-4D4D-8FBE-6B87E3595AF5}"/>
    <cellStyle name="SAPBEXheaderItem 9 3 7" xfId="13930" xr:uid="{9C385882-9285-4EBD-AC18-C3397A71953F}"/>
    <cellStyle name="SAPBEXheaderItem 9 3 8" xfId="19450" xr:uid="{F71E6661-DDF2-4AC8-8D6B-85CA612BE645}"/>
    <cellStyle name="SAPBEXheaderItem 9 4" xfId="1651" xr:uid="{7F3C075F-B5C3-4DA0-8FAC-26F1E4E79EDF}"/>
    <cellStyle name="SAPBEXheaderItem 9 4 2" xfId="1652" xr:uid="{093C59DB-5717-4ABB-B6F2-E8CC61FD1AA8}"/>
    <cellStyle name="SAPBEXheaderItem 9 4 2 2" xfId="3682" xr:uid="{765D2E25-F9EE-49E8-9F95-D40660A9338A}"/>
    <cellStyle name="SAPBEXheaderItem 9 4 2 2 2" xfId="10238" xr:uid="{BBE5F0AB-5CE0-4C67-85EE-C7C0384BD2C6}"/>
    <cellStyle name="SAPBEXheaderItem 9 4 2 2 3" xfId="15852" xr:uid="{FA0F9D01-B7D1-481F-B19B-A3DD9BE5E074}"/>
    <cellStyle name="SAPBEXheaderItem 9 4 2 2 4" xfId="21329" xr:uid="{737DCCEA-6A63-41ED-9697-8CE6A83C98DA}"/>
    <cellStyle name="SAPBEXheaderItem 9 4 2 3" xfId="6016" xr:uid="{3908D8BE-E3F7-4D07-B04F-6B95433CBB38}"/>
    <cellStyle name="SAPBEXheaderItem 9 4 2 3 2" xfId="12499" xr:uid="{58B918CD-7DFC-4FB8-85EF-840A7E1AAD5B}"/>
    <cellStyle name="SAPBEXheaderItem 9 4 2 3 3" xfId="18065" xr:uid="{4CF3538A-5906-425A-A4A0-6A62058141CF}"/>
    <cellStyle name="SAPBEXheaderItem 9 4 2 3 4" xfId="23506" xr:uid="{A9010B97-8E13-4622-AA0E-A515EFE29A0D}"/>
    <cellStyle name="SAPBEXheaderItem 9 4 2 4" xfId="8272" xr:uid="{04D385AE-7B17-42C5-AF2D-85C5F5FD3165}"/>
    <cellStyle name="SAPBEXheaderItem 9 4 2 5" xfId="13934" xr:uid="{09EF4BB4-B0E8-4309-8324-2F0729C4BC9F}"/>
    <cellStyle name="SAPBEXheaderItem 9 4 2 6" xfId="19454" xr:uid="{D83874B7-E638-4112-970C-3E73DBCC0C6D}"/>
    <cellStyle name="SAPBEXheaderItem 9 4 3" xfId="1653" xr:uid="{B65C88AE-16F6-4F74-BE38-9D30A629A640}"/>
    <cellStyle name="SAPBEXheaderItem 9 4 3 2" xfId="3683" xr:uid="{50BE40AF-70E2-48B0-A8C6-00EBFD8553C9}"/>
    <cellStyle name="SAPBEXheaderItem 9 4 3 2 2" xfId="10239" xr:uid="{6C1CA002-6FAE-44C4-8977-BA2A6547F919}"/>
    <cellStyle name="SAPBEXheaderItem 9 4 3 2 3" xfId="15853" xr:uid="{CAFBCAE7-9B54-4367-89F6-8C91FE70A6AD}"/>
    <cellStyle name="SAPBEXheaderItem 9 4 3 2 4" xfId="21330" xr:uid="{2974D09E-4FB4-47EE-85F2-9D98638CEFA6}"/>
    <cellStyle name="SAPBEXheaderItem 9 4 3 3" xfId="6017" xr:uid="{12F3E454-A4A1-4AC7-8405-F56DE3919528}"/>
    <cellStyle name="SAPBEXheaderItem 9 4 3 3 2" xfId="12500" xr:uid="{1DEC3293-BE3B-42FB-80F8-E39BDC4EFC85}"/>
    <cellStyle name="SAPBEXheaderItem 9 4 3 3 3" xfId="18066" xr:uid="{C7D28962-F237-4FED-A542-2769BD116A39}"/>
    <cellStyle name="SAPBEXheaderItem 9 4 3 3 4" xfId="23507" xr:uid="{844F099B-2FB1-4EDB-ADDA-8C7A8F375E76}"/>
    <cellStyle name="SAPBEXheaderItem 9 4 3 4" xfId="8273" xr:uid="{7A1841A3-1A43-4DC5-AF1D-FAC1AE76E10C}"/>
    <cellStyle name="SAPBEXheaderItem 9 4 3 5" xfId="13935" xr:uid="{1C31CED6-90C4-4C79-9F35-58EDA7A36519}"/>
    <cellStyle name="SAPBEXheaderItem 9 4 3 6" xfId="19455" xr:uid="{1456D63E-150C-41FB-A6C6-D383472BDA67}"/>
    <cellStyle name="SAPBEXheaderItem 9 4 4" xfId="3681" xr:uid="{8EF8627A-D7A8-4109-9A95-B49A9092E49B}"/>
    <cellStyle name="SAPBEXheaderItem 9 4 4 2" xfId="10237" xr:uid="{D46D891F-6437-4F9B-A47E-F339FA32ED04}"/>
    <cellStyle name="SAPBEXheaderItem 9 4 4 3" xfId="15851" xr:uid="{3F01B575-3F7F-4A82-BABA-1AF545BB8885}"/>
    <cellStyle name="SAPBEXheaderItem 9 4 4 4" xfId="21328" xr:uid="{2680532C-D9DF-49A3-98CB-290C2A12D457}"/>
    <cellStyle name="SAPBEXheaderItem 9 4 5" xfId="6015" xr:uid="{3426C368-545C-4302-8ABF-02F954CCFBAD}"/>
    <cellStyle name="SAPBEXheaderItem 9 4 5 2" xfId="12498" xr:uid="{5882277F-4BCD-4B2B-92D7-70CF29317E8E}"/>
    <cellStyle name="SAPBEXheaderItem 9 4 5 3" xfId="18064" xr:uid="{F93E8C49-F0D5-4EEC-B9B3-816CC6DBBAFE}"/>
    <cellStyle name="SAPBEXheaderItem 9 4 5 4" xfId="23505" xr:uid="{CB321ED5-FE29-47FB-8BAC-87C57D88BA3A}"/>
    <cellStyle name="SAPBEXheaderItem 9 4 6" xfId="8271" xr:uid="{80FEEE57-A741-4FE8-B42B-C49E65E0A463}"/>
    <cellStyle name="SAPBEXheaderItem 9 4 7" xfId="13933" xr:uid="{0B19957E-3F68-448E-9298-E2D86FE5DA81}"/>
    <cellStyle name="SAPBEXheaderItem 9 4 8" xfId="19453" xr:uid="{D071FAE4-0D08-4477-915C-A2D3A2C521CC}"/>
    <cellStyle name="SAPBEXheaderItem 9 5" xfId="1654" xr:uid="{0D171520-EA04-4EA0-9FBB-8790D3E102A0}"/>
    <cellStyle name="SAPBEXheaderItem 9 5 2" xfId="3684" xr:uid="{32AABB41-01F5-4AED-8C4F-88994555DDB2}"/>
    <cellStyle name="SAPBEXheaderItem 9 5 2 2" xfId="10240" xr:uid="{0364B2C7-F1F8-405B-8286-4B5DBCF5D392}"/>
    <cellStyle name="SAPBEXheaderItem 9 5 2 3" xfId="15854" xr:uid="{6EE78B72-6574-4948-8489-8BDB1A19DE3F}"/>
    <cellStyle name="SAPBEXheaderItem 9 5 2 4" xfId="21331" xr:uid="{F6CE51D2-9FF2-4108-BA98-3E80F46AA495}"/>
    <cellStyle name="SAPBEXheaderItem 9 5 3" xfId="6018" xr:uid="{4F88C874-A1E8-402A-BC72-8C9B5A3C0725}"/>
    <cellStyle name="SAPBEXheaderItem 9 5 3 2" xfId="12501" xr:uid="{8A847DAE-AFF5-41D5-8B15-7FCF733527E8}"/>
    <cellStyle name="SAPBEXheaderItem 9 5 3 3" xfId="18067" xr:uid="{92CB35AC-3F74-40C1-ABAE-FDFA67143DCC}"/>
    <cellStyle name="SAPBEXheaderItem 9 5 3 4" xfId="23508" xr:uid="{BCAE4365-5E68-450C-ACD4-6561ADA64404}"/>
    <cellStyle name="SAPBEXheaderItem 9 5 4" xfId="8274" xr:uid="{36AF0D38-AB28-4509-8993-8DFAC3621863}"/>
    <cellStyle name="SAPBEXheaderItem 9 5 5" xfId="13936" xr:uid="{C303820D-CAF6-40F6-9CBE-CC4DC59B2539}"/>
    <cellStyle name="SAPBEXheaderItem 9 5 6" xfId="19456" xr:uid="{099C2F20-3FCA-4A99-9736-B951E0E70EDD}"/>
    <cellStyle name="SAPBEXheaderItem 9 6" xfId="1655" xr:uid="{F7EFDD1B-A944-4E54-9921-B3D872163452}"/>
    <cellStyle name="SAPBEXheaderItem 9 6 2" xfId="3685" xr:uid="{FAFB3C4C-D672-4768-B8A9-A98AF87DB405}"/>
    <cellStyle name="SAPBEXheaderItem 9 6 2 2" xfId="10241" xr:uid="{0178E23A-8A01-49F5-9FA8-0B61B95D843E}"/>
    <cellStyle name="SAPBEXheaderItem 9 6 2 3" xfId="15855" xr:uid="{F6D4EBF9-B9BB-4DDD-8C86-65A71DA644F0}"/>
    <cellStyle name="SAPBEXheaderItem 9 6 2 4" xfId="21332" xr:uid="{D8C42E53-D24A-491B-9F29-73C40866C2BE}"/>
    <cellStyle name="SAPBEXheaderItem 9 6 3" xfId="6019" xr:uid="{A9458514-3A4A-46D8-BDDD-63409D832056}"/>
    <cellStyle name="SAPBEXheaderItem 9 6 3 2" xfId="12502" xr:uid="{B4F2BA44-95BC-4DFE-B00E-BCC0CD645C06}"/>
    <cellStyle name="SAPBEXheaderItem 9 6 3 3" xfId="18068" xr:uid="{A52BC559-CFBB-4EA6-9B0D-10ABEE434F81}"/>
    <cellStyle name="SAPBEXheaderItem 9 6 3 4" xfId="23509" xr:uid="{D5694C12-8872-49AD-AEFD-496079D9C239}"/>
    <cellStyle name="SAPBEXheaderItem 9 6 4" xfId="8275" xr:uid="{71CE8A07-D4AC-43BD-AE45-2DC8BFFB3B74}"/>
    <cellStyle name="SAPBEXheaderItem 9 6 5" xfId="13937" xr:uid="{D3430429-C95C-4BB3-91E9-F64C5ED5DC43}"/>
    <cellStyle name="SAPBEXheaderItem 9 6 6" xfId="19457" xr:uid="{19A3D98E-B1E4-4D1F-8AE2-BF4CA03AA7FE}"/>
    <cellStyle name="SAPBEXheaderItem 9 7" xfId="3674" xr:uid="{A5E6704F-031B-4F34-96B7-547B062D2758}"/>
    <cellStyle name="SAPBEXheaderItem 9 7 2" xfId="10230" xr:uid="{1FC99C1B-D6A7-4F5D-99F4-538FC20139DC}"/>
    <cellStyle name="SAPBEXheaderItem 9 7 3" xfId="15844" xr:uid="{FEAEC971-B1CB-462A-BC8E-D25B566ECE49}"/>
    <cellStyle name="SAPBEXheaderItem 9 7 4" xfId="21321" xr:uid="{2E7EBF89-B103-4B0F-8037-A627520369B4}"/>
    <cellStyle name="SAPBEXheaderItem 9 8" xfId="6008" xr:uid="{DD5E56B8-7AB1-4228-8A16-7B6A7AC955C7}"/>
    <cellStyle name="SAPBEXheaderItem 9 8 2" xfId="12491" xr:uid="{EB10EED7-8960-4CC6-B0F1-269CFF0D8A26}"/>
    <cellStyle name="SAPBEXheaderItem 9 8 3" xfId="18057" xr:uid="{D91B64C4-1B00-4AFF-BB65-8CA8DBF2A85F}"/>
    <cellStyle name="SAPBEXheaderItem 9 8 4" xfId="23498" xr:uid="{1C136E1A-04D3-407E-B7F2-0FECE20ADB9B}"/>
    <cellStyle name="SAPBEXheaderItem 9 9" xfId="8264" xr:uid="{BD1170E3-63AC-4F31-ACE1-D538E451C07C}"/>
    <cellStyle name="SAPBEXheaderText" xfId="591" xr:uid="{0E626DF3-B6BA-44DB-BAFA-D2D1F80050F6}"/>
    <cellStyle name="SAPBEXheaderText 10" xfId="1656" xr:uid="{D9D49C6C-AD15-40DC-B5C6-9F837698BC02}"/>
    <cellStyle name="SAPBEXheaderText 10 10" xfId="13938" xr:uid="{6C3110BC-72E8-4A2C-AE41-DD00BF723759}"/>
    <cellStyle name="SAPBEXheaderText 10 11" xfId="19458" xr:uid="{0D9BD586-F290-4737-8310-7B487C6E8E39}"/>
    <cellStyle name="SAPBEXheaderText 10 2" xfId="1657" xr:uid="{12635039-D87C-423B-9367-932500133858}"/>
    <cellStyle name="SAPBEXheaderText 10 2 2" xfId="1658" xr:uid="{78C636D3-BC22-41BC-A1B1-CE2A1F973BA2}"/>
    <cellStyle name="SAPBEXheaderText 10 2 2 2" xfId="3688" xr:uid="{36252604-C3BC-424F-B116-B8AD722C53FB}"/>
    <cellStyle name="SAPBEXheaderText 10 2 2 2 2" xfId="10244" xr:uid="{C641B68D-A42F-44DC-BD37-9A466AE93405}"/>
    <cellStyle name="SAPBEXheaderText 10 2 2 2 3" xfId="15858" xr:uid="{56B536F8-A35A-4E8B-BCB0-19A11636D610}"/>
    <cellStyle name="SAPBEXheaderText 10 2 2 2 4" xfId="21335" xr:uid="{4602358D-1C1E-4114-A30F-0FBA2AAE0A0B}"/>
    <cellStyle name="SAPBEXheaderText 10 2 2 3" xfId="6022" xr:uid="{58870E0A-669C-455A-A4DF-5137C932DCC4}"/>
    <cellStyle name="SAPBEXheaderText 10 2 2 3 2" xfId="12505" xr:uid="{ABD1A97C-5F62-4A1A-B098-0C2F014A026D}"/>
    <cellStyle name="SAPBEXheaderText 10 2 2 3 3" xfId="18071" xr:uid="{DC007B99-36A6-4B45-A5DF-01FC6691C0DC}"/>
    <cellStyle name="SAPBEXheaderText 10 2 2 3 4" xfId="23512" xr:uid="{20F740EA-ADDD-485A-A930-0E2FA74B37CA}"/>
    <cellStyle name="SAPBEXheaderText 10 2 2 4" xfId="8278" xr:uid="{CF9271D6-559F-48D0-9F97-279C755DD2CA}"/>
    <cellStyle name="SAPBEXheaderText 10 2 2 5" xfId="13940" xr:uid="{0DD32718-46DE-416A-8769-3336EEEFE9E4}"/>
    <cellStyle name="SAPBEXheaderText 10 2 2 6" xfId="19460" xr:uid="{AF880323-81EF-4CC6-B929-D1D729006754}"/>
    <cellStyle name="SAPBEXheaderText 10 2 3" xfId="1659" xr:uid="{5C106280-C8EF-409F-98A7-CAD306963FF7}"/>
    <cellStyle name="SAPBEXheaderText 10 2 3 2" xfId="3689" xr:uid="{566D3400-B960-49E5-A7A4-6BAE78902A23}"/>
    <cellStyle name="SAPBEXheaderText 10 2 3 2 2" xfId="10245" xr:uid="{2FCA5369-26EA-40B0-83C3-0CCF6B03B2AE}"/>
    <cellStyle name="SAPBEXheaderText 10 2 3 2 3" xfId="15859" xr:uid="{3822BD89-E3D9-4B94-A8B3-CD212811DD86}"/>
    <cellStyle name="SAPBEXheaderText 10 2 3 2 4" xfId="21336" xr:uid="{61B7907B-C8A8-4B9A-8F80-715CAE003751}"/>
    <cellStyle name="SAPBEXheaderText 10 2 3 3" xfId="6023" xr:uid="{9828BF5C-4D7D-4CAC-B3D9-0D4749DF70C3}"/>
    <cellStyle name="SAPBEXheaderText 10 2 3 3 2" xfId="12506" xr:uid="{D5A16570-DD33-4DAB-BB38-43E1B7B6F168}"/>
    <cellStyle name="SAPBEXheaderText 10 2 3 3 3" xfId="18072" xr:uid="{80397CE7-8872-4EDC-AB8F-16F70D6C0358}"/>
    <cellStyle name="SAPBEXheaderText 10 2 3 3 4" xfId="23513" xr:uid="{79C95019-5FF0-4E97-825E-226570698039}"/>
    <cellStyle name="SAPBEXheaderText 10 2 3 4" xfId="8279" xr:uid="{A8BACBD4-B685-429A-85FB-9B818A0FBA86}"/>
    <cellStyle name="SAPBEXheaderText 10 2 3 5" xfId="13941" xr:uid="{D909DCC5-8B8A-4731-83E8-FF056BB7089B}"/>
    <cellStyle name="SAPBEXheaderText 10 2 3 6" xfId="19461" xr:uid="{C9D5BC99-A230-4289-A459-013B0632E1F1}"/>
    <cellStyle name="SAPBEXheaderText 10 2 4" xfId="3687" xr:uid="{0973F9AA-9A4A-46E2-B147-589263FA0013}"/>
    <cellStyle name="SAPBEXheaderText 10 2 4 2" xfId="10243" xr:uid="{F14CDCFA-8608-420D-8FB0-AB5324804D4D}"/>
    <cellStyle name="SAPBEXheaderText 10 2 4 3" xfId="15857" xr:uid="{33732ED4-4FEE-440F-94B7-28921ADD83D7}"/>
    <cellStyle name="SAPBEXheaderText 10 2 4 4" xfId="21334" xr:uid="{6CA50C3C-52C4-45DE-A789-8094A7FBAF8A}"/>
    <cellStyle name="SAPBEXheaderText 10 2 5" xfId="6021" xr:uid="{FBE4E2D7-992C-4247-99FE-66D53A07DEA0}"/>
    <cellStyle name="SAPBEXheaderText 10 2 5 2" xfId="12504" xr:uid="{040C93D2-E57C-43FC-A03D-9CCF6D7462BD}"/>
    <cellStyle name="SAPBEXheaderText 10 2 5 3" xfId="18070" xr:uid="{3E05C8A3-24FE-4173-B8DF-653349C22C82}"/>
    <cellStyle name="SAPBEXheaderText 10 2 5 4" xfId="23511" xr:uid="{21FACD0B-A823-4CD3-B9CC-BDC1647A73C0}"/>
    <cellStyle name="SAPBEXheaderText 10 2 6" xfId="8277" xr:uid="{BB29E13B-656C-4909-B612-CBB8FA793E96}"/>
    <cellStyle name="SAPBEXheaderText 10 2 7" xfId="13939" xr:uid="{A39BD6A3-9644-45BF-938B-50E6AB4C049B}"/>
    <cellStyle name="SAPBEXheaderText 10 2 8" xfId="19459" xr:uid="{AF4901B7-D79B-4723-A269-E10705B80990}"/>
    <cellStyle name="SAPBEXheaderText 10 3" xfId="1660" xr:uid="{F3F64F56-7E0D-4178-ACD7-01C77CAB97B5}"/>
    <cellStyle name="SAPBEXheaderText 10 3 2" xfId="1661" xr:uid="{65F4F5AF-F420-40AA-9C83-2CA25B100F9D}"/>
    <cellStyle name="SAPBEXheaderText 10 3 2 2" xfId="3691" xr:uid="{C00D0373-139A-49D0-9243-20C951024CF4}"/>
    <cellStyle name="SAPBEXheaderText 10 3 2 2 2" xfId="10247" xr:uid="{1DCDA4E5-133B-49C4-AD4E-A8808C75EE23}"/>
    <cellStyle name="SAPBEXheaderText 10 3 2 2 3" xfId="15861" xr:uid="{A40E8BD8-F983-4914-B709-B2AD17A1A607}"/>
    <cellStyle name="SAPBEXheaderText 10 3 2 2 4" xfId="21338" xr:uid="{8EE2C136-3391-4675-B6A1-2E6CFE5C9A82}"/>
    <cellStyle name="SAPBEXheaderText 10 3 2 3" xfId="6025" xr:uid="{F2968717-4482-487C-894E-A397DF66B7EF}"/>
    <cellStyle name="SAPBEXheaderText 10 3 2 3 2" xfId="12508" xr:uid="{02C89E98-8C5F-4E17-9C6D-1DF5854531A1}"/>
    <cellStyle name="SAPBEXheaderText 10 3 2 3 3" xfId="18074" xr:uid="{1BBC91FB-6BE2-4923-8EAD-7049C830AAEA}"/>
    <cellStyle name="SAPBEXheaderText 10 3 2 3 4" xfId="23515" xr:uid="{0481C0EE-FA1E-405D-AF36-BBCD8DB87C2F}"/>
    <cellStyle name="SAPBEXheaderText 10 3 2 4" xfId="8281" xr:uid="{274D4F86-FA69-4A3B-A416-9325653F3A71}"/>
    <cellStyle name="SAPBEXheaderText 10 3 2 5" xfId="13943" xr:uid="{A0EBE997-4006-4F1E-819A-7C259CE65573}"/>
    <cellStyle name="SAPBEXheaderText 10 3 2 6" xfId="19463" xr:uid="{086A928B-8F38-434A-8C08-DE1865C189EF}"/>
    <cellStyle name="SAPBEXheaderText 10 3 3" xfId="1662" xr:uid="{9ED5E5D1-12E9-4CF4-8BB9-A6C3DC6445DD}"/>
    <cellStyle name="SAPBEXheaderText 10 3 3 2" xfId="3692" xr:uid="{B72ED3B1-F23F-40D6-A357-F22522CB2945}"/>
    <cellStyle name="SAPBEXheaderText 10 3 3 2 2" xfId="10248" xr:uid="{026F7CE6-889C-4587-A4F5-E544D1B33C23}"/>
    <cellStyle name="SAPBEXheaderText 10 3 3 2 3" xfId="15862" xr:uid="{82D3607D-A46D-488F-B087-FFDF634949CB}"/>
    <cellStyle name="SAPBEXheaderText 10 3 3 2 4" xfId="21339" xr:uid="{C25ADB27-200B-4976-95FC-8A80CAD80B10}"/>
    <cellStyle name="SAPBEXheaderText 10 3 3 3" xfId="6026" xr:uid="{45383197-C430-4F8C-9CAC-34E480E73B32}"/>
    <cellStyle name="SAPBEXheaderText 10 3 3 3 2" xfId="12509" xr:uid="{9E7C8350-35C8-4E4B-B869-84630138B459}"/>
    <cellStyle name="SAPBEXheaderText 10 3 3 3 3" xfId="18075" xr:uid="{C5CDC7F5-E1AD-41FB-BCE5-52C6E1B427BF}"/>
    <cellStyle name="SAPBEXheaderText 10 3 3 3 4" xfId="23516" xr:uid="{320EC147-DC04-4102-84FD-1D5559DBA1CB}"/>
    <cellStyle name="SAPBEXheaderText 10 3 3 4" xfId="8282" xr:uid="{F82AB25B-A2B4-4E86-A299-06935B3DEFDB}"/>
    <cellStyle name="SAPBEXheaderText 10 3 3 5" xfId="13944" xr:uid="{676B011F-AEFF-445D-A979-A5674D1057F3}"/>
    <cellStyle name="SAPBEXheaderText 10 3 3 6" xfId="19464" xr:uid="{FDED5A5B-2724-4C1C-A592-F39C9664E94F}"/>
    <cellStyle name="SAPBEXheaderText 10 3 4" xfId="3690" xr:uid="{92E55569-8D5D-4AB2-BC10-637842DB834A}"/>
    <cellStyle name="SAPBEXheaderText 10 3 4 2" xfId="10246" xr:uid="{E9C93F2A-8921-4539-A1F5-5C0C660344B3}"/>
    <cellStyle name="SAPBEXheaderText 10 3 4 3" xfId="15860" xr:uid="{BAE51AF9-3ED6-4854-93C5-E619D65AAB18}"/>
    <cellStyle name="SAPBEXheaderText 10 3 4 4" xfId="21337" xr:uid="{EF110246-E046-499A-A86C-3DAFF9454B74}"/>
    <cellStyle name="SAPBEXheaderText 10 3 5" xfId="6024" xr:uid="{157F49E6-E7F8-4455-9D75-258E653B24DF}"/>
    <cellStyle name="SAPBEXheaderText 10 3 5 2" xfId="12507" xr:uid="{EEA11DDC-8300-4DD6-84D5-1103E05A6719}"/>
    <cellStyle name="SAPBEXheaderText 10 3 5 3" xfId="18073" xr:uid="{C18067CA-4239-43CF-ACA5-3B919D8377F2}"/>
    <cellStyle name="SAPBEXheaderText 10 3 5 4" xfId="23514" xr:uid="{EA98E489-65F7-4440-9085-3019CDD88F7C}"/>
    <cellStyle name="SAPBEXheaderText 10 3 6" xfId="8280" xr:uid="{AD7DB71C-5FF9-438D-8997-CEE949D95EF1}"/>
    <cellStyle name="SAPBEXheaderText 10 3 7" xfId="13942" xr:uid="{047AB895-0503-43A0-B555-F8B73C2201EB}"/>
    <cellStyle name="SAPBEXheaderText 10 3 8" xfId="19462" xr:uid="{E5880287-DDDB-41ED-897E-7C2971B987AC}"/>
    <cellStyle name="SAPBEXheaderText 10 4" xfId="1663" xr:uid="{8D7BD29B-3A14-4F30-8345-1A8A2E67258E}"/>
    <cellStyle name="SAPBEXheaderText 10 4 2" xfId="1664" xr:uid="{97D4E184-E78D-4508-870C-4506F53E4FBE}"/>
    <cellStyle name="SAPBEXheaderText 10 4 2 2" xfId="3694" xr:uid="{40B05C1D-A400-46D9-93E4-DA4C84C06545}"/>
    <cellStyle name="SAPBEXheaderText 10 4 2 2 2" xfId="10250" xr:uid="{D9027E95-9E99-4656-8159-761F772E2CCA}"/>
    <cellStyle name="SAPBEXheaderText 10 4 2 2 3" xfId="15864" xr:uid="{1B64DDC7-00B7-4C63-B263-5222919625C7}"/>
    <cellStyle name="SAPBEXheaderText 10 4 2 2 4" xfId="21341" xr:uid="{6C0E586B-F454-48D9-B009-FEF85DFCDBBB}"/>
    <cellStyle name="SAPBEXheaderText 10 4 2 3" xfId="6028" xr:uid="{1C46EF42-0E00-4FD4-BC57-2B2D840B708E}"/>
    <cellStyle name="SAPBEXheaderText 10 4 2 3 2" xfId="12511" xr:uid="{3E1F8012-B416-420E-8570-BED918BE3E26}"/>
    <cellStyle name="SAPBEXheaderText 10 4 2 3 3" xfId="18077" xr:uid="{66C59DC5-13D4-4034-8114-2DBE5EB40BCE}"/>
    <cellStyle name="SAPBEXheaderText 10 4 2 3 4" xfId="23518" xr:uid="{E21D4F12-7CD0-4018-8100-6AD6AA64AB26}"/>
    <cellStyle name="SAPBEXheaderText 10 4 2 4" xfId="8284" xr:uid="{22A4CB5E-DBBB-420D-9AD2-8CC82C9DACB4}"/>
    <cellStyle name="SAPBEXheaderText 10 4 2 5" xfId="13946" xr:uid="{ED0421B9-DA1D-445B-9AF4-8D0322E6E885}"/>
    <cellStyle name="SAPBEXheaderText 10 4 2 6" xfId="19466" xr:uid="{0587AF4F-26B9-40B6-A7CF-818662CAD964}"/>
    <cellStyle name="SAPBEXheaderText 10 4 3" xfId="1665" xr:uid="{CD1BD9A4-FA38-4DDF-AECF-613C2C8B2CD5}"/>
    <cellStyle name="SAPBEXheaderText 10 4 3 2" xfId="3695" xr:uid="{84B20F56-D566-4CD4-A8E7-C03FEC8E6B6D}"/>
    <cellStyle name="SAPBEXheaderText 10 4 3 2 2" xfId="10251" xr:uid="{2D8B6B1B-4603-408F-B272-1FC19DDB18F6}"/>
    <cellStyle name="SAPBEXheaderText 10 4 3 2 3" xfId="15865" xr:uid="{90100A18-64E8-473A-9978-D85AC8E494FE}"/>
    <cellStyle name="SAPBEXheaderText 10 4 3 2 4" xfId="21342" xr:uid="{7A4A163A-6C4A-4F27-8792-C54AB5A802CE}"/>
    <cellStyle name="SAPBEXheaderText 10 4 3 3" xfId="6029" xr:uid="{DA32E197-5E2C-4E53-9A53-186CC84D87F0}"/>
    <cellStyle name="SAPBEXheaderText 10 4 3 3 2" xfId="12512" xr:uid="{27728F9F-8816-48C6-98EC-A22E2FCBD747}"/>
    <cellStyle name="SAPBEXheaderText 10 4 3 3 3" xfId="18078" xr:uid="{C19B1A83-D87E-4C40-B08F-D7528FFB3A02}"/>
    <cellStyle name="SAPBEXheaderText 10 4 3 3 4" xfId="23519" xr:uid="{777E08EA-3A3A-4122-965B-A505AFFB09CD}"/>
    <cellStyle name="SAPBEXheaderText 10 4 3 4" xfId="8285" xr:uid="{D9A52F1E-A3DF-4356-9DDA-6CC815B0899E}"/>
    <cellStyle name="SAPBEXheaderText 10 4 3 5" xfId="13947" xr:uid="{338DC565-9461-4F68-AC13-DD2043955C8B}"/>
    <cellStyle name="SAPBEXheaderText 10 4 3 6" xfId="19467" xr:uid="{27BA435D-1E38-4988-8104-3ABEDC2B6A68}"/>
    <cellStyle name="SAPBEXheaderText 10 4 4" xfId="3693" xr:uid="{0D4A6C17-F8C0-49C0-A9E1-6139EEEB954B}"/>
    <cellStyle name="SAPBEXheaderText 10 4 4 2" xfId="10249" xr:uid="{A7E511E7-4D50-4A60-8506-6C4C649B1FB7}"/>
    <cellStyle name="SAPBEXheaderText 10 4 4 3" xfId="15863" xr:uid="{2D4C1E52-72D4-48E3-B6C9-2AA0B2BA0BA8}"/>
    <cellStyle name="SAPBEXheaderText 10 4 4 4" xfId="21340" xr:uid="{9FC8B591-E1C9-4DB1-9267-85B9088B9823}"/>
    <cellStyle name="SAPBEXheaderText 10 4 5" xfId="6027" xr:uid="{AB085762-147B-4142-8B6A-7B60DA4A4B86}"/>
    <cellStyle name="SAPBEXheaderText 10 4 5 2" xfId="12510" xr:uid="{96A55F79-DFA7-4009-B675-8C2B7C804E61}"/>
    <cellStyle name="SAPBEXheaderText 10 4 5 3" xfId="18076" xr:uid="{D365899B-683A-4C62-8419-E1A68E3BAC8F}"/>
    <cellStyle name="SAPBEXheaderText 10 4 5 4" xfId="23517" xr:uid="{B6B275C4-FBCB-498D-A99D-37D029B4C82F}"/>
    <cellStyle name="SAPBEXheaderText 10 4 6" xfId="8283" xr:uid="{F374A28C-3E45-4528-92F1-1B08866A88C3}"/>
    <cellStyle name="SAPBEXheaderText 10 4 7" xfId="13945" xr:uid="{386D8CE0-B3DE-4EB1-935F-22D1962FDDED}"/>
    <cellStyle name="SAPBEXheaderText 10 4 8" xfId="19465" xr:uid="{A3FAA8BB-7151-4A8A-8448-F61F5C82E3E2}"/>
    <cellStyle name="SAPBEXheaderText 10 5" xfId="1666" xr:uid="{7E4031E1-9D0F-41C5-98E2-1B15B37823FD}"/>
    <cellStyle name="SAPBEXheaderText 10 5 2" xfId="3696" xr:uid="{6A804B3E-6B7A-437E-92C2-2217C0303D8C}"/>
    <cellStyle name="SAPBEXheaderText 10 5 2 2" xfId="10252" xr:uid="{6A578A84-6F3C-435C-988A-FCA9B64CD1D8}"/>
    <cellStyle name="SAPBEXheaderText 10 5 2 3" xfId="15866" xr:uid="{2900BFB6-6139-4D03-AE79-7DABD2D35216}"/>
    <cellStyle name="SAPBEXheaderText 10 5 2 4" xfId="21343" xr:uid="{EA717B5A-70B6-4A0D-ACFF-E711029AB456}"/>
    <cellStyle name="SAPBEXheaderText 10 5 3" xfId="6030" xr:uid="{DADDF18D-0A83-4622-9F6D-35DAB9359DC2}"/>
    <cellStyle name="SAPBEXheaderText 10 5 3 2" xfId="12513" xr:uid="{B59593CD-36DB-4FB9-9131-D67527C74E40}"/>
    <cellStyle name="SAPBEXheaderText 10 5 3 3" xfId="18079" xr:uid="{337FA4CC-0A61-469B-8444-D1B900476073}"/>
    <cellStyle name="SAPBEXheaderText 10 5 3 4" xfId="23520" xr:uid="{1BA0F9E3-3814-48A7-B587-6DB77BCCB0D0}"/>
    <cellStyle name="SAPBEXheaderText 10 5 4" xfId="8286" xr:uid="{B2FF03F7-1E79-45C2-A605-B54A5709616F}"/>
    <cellStyle name="SAPBEXheaderText 10 5 5" xfId="13948" xr:uid="{1191CA05-7C52-46E3-A09B-16D2224A36CD}"/>
    <cellStyle name="SAPBEXheaderText 10 5 6" xfId="19468" xr:uid="{CE7DAA58-9F20-4405-962D-514AE1403932}"/>
    <cellStyle name="SAPBEXheaderText 10 6" xfId="1667" xr:uid="{09F178D1-4781-4363-B6C9-2300D46DA64E}"/>
    <cellStyle name="SAPBEXheaderText 10 6 2" xfId="3697" xr:uid="{23AFD40E-596A-4E44-9952-A4A1A9707712}"/>
    <cellStyle name="SAPBEXheaderText 10 6 2 2" xfId="10253" xr:uid="{39C8AD82-E8CC-4760-99D1-06A50472BD98}"/>
    <cellStyle name="SAPBEXheaderText 10 6 2 3" xfId="15867" xr:uid="{F846AA9D-A015-43C4-B798-24A9F444DBAE}"/>
    <cellStyle name="SAPBEXheaderText 10 6 2 4" xfId="21344" xr:uid="{3F60BA40-67F8-4E0A-A9A3-D20E2DC7BAED}"/>
    <cellStyle name="SAPBEXheaderText 10 6 3" xfId="6031" xr:uid="{A123747E-D03B-4146-AB1E-4F4A61D8EEC3}"/>
    <cellStyle name="SAPBEXheaderText 10 6 3 2" xfId="12514" xr:uid="{03B608BD-2979-48CF-AEB1-B99431E37E66}"/>
    <cellStyle name="SAPBEXheaderText 10 6 3 3" xfId="18080" xr:uid="{1EB33CA0-DEA1-4E6F-B0E1-10A472A5174E}"/>
    <cellStyle name="SAPBEXheaderText 10 6 3 4" xfId="23521" xr:uid="{02C3128A-6626-4EA7-BCE5-389A0214AC42}"/>
    <cellStyle name="SAPBEXheaderText 10 6 4" xfId="8287" xr:uid="{8541BC6A-9225-4CC6-BCB7-3EB194D0C997}"/>
    <cellStyle name="SAPBEXheaderText 10 6 5" xfId="13949" xr:uid="{C7220F35-1227-4DBA-9B4E-A5899DED91CE}"/>
    <cellStyle name="SAPBEXheaderText 10 6 6" xfId="19469" xr:uid="{8B0914C6-CBB9-459A-8099-48784EE26F42}"/>
    <cellStyle name="SAPBEXheaderText 10 7" xfId="3686" xr:uid="{A5EC7329-90C4-4B24-89D3-94F8790BE63A}"/>
    <cellStyle name="SAPBEXheaderText 10 7 2" xfId="10242" xr:uid="{F1A0597A-4F75-4678-BB70-701209BB84D1}"/>
    <cellStyle name="SAPBEXheaderText 10 7 3" xfId="15856" xr:uid="{0C6B95AC-D8E4-4969-AB4C-83A40C569E1D}"/>
    <cellStyle name="SAPBEXheaderText 10 7 4" xfId="21333" xr:uid="{D9508446-BA35-4E41-8753-544F2FA16F21}"/>
    <cellStyle name="SAPBEXheaderText 10 8" xfId="6020" xr:uid="{D089C88D-0D0C-49D4-9C1F-B7ECD247AC1E}"/>
    <cellStyle name="SAPBEXheaderText 10 8 2" xfId="12503" xr:uid="{612671B0-2F3B-4CC9-BE18-32D01DCB0DD9}"/>
    <cellStyle name="SAPBEXheaderText 10 8 3" xfId="18069" xr:uid="{A9CA9E8F-1041-4A8F-8A7C-E9C396874BFC}"/>
    <cellStyle name="SAPBEXheaderText 10 8 4" xfId="23510" xr:uid="{918390F7-BD48-4DFD-A834-B746DFFF1D33}"/>
    <cellStyle name="SAPBEXheaderText 10 9" xfId="8276" xr:uid="{D8213C0C-6763-4873-A288-427712B057B6}"/>
    <cellStyle name="SAPBEXheaderText 11" xfId="1668" xr:uid="{1B260951-F1BB-40A5-BD35-55FD0ECA9848}"/>
    <cellStyle name="SAPBEXheaderText 11 10" xfId="13950" xr:uid="{79433DBB-6743-42B3-86E7-9A1183F527FD}"/>
    <cellStyle name="SAPBEXheaderText 11 11" xfId="19470" xr:uid="{86CA567A-8FBF-4036-B11D-604F681A7C5E}"/>
    <cellStyle name="SAPBEXheaderText 11 2" xfId="1669" xr:uid="{6E90B764-FC30-4F6C-8EAE-4F686DF5730A}"/>
    <cellStyle name="SAPBEXheaderText 11 2 2" xfId="1670" xr:uid="{D5500A57-1518-435B-9910-D5543CCEDC79}"/>
    <cellStyle name="SAPBEXheaderText 11 2 2 2" xfId="3700" xr:uid="{63FF9207-04F0-4943-AEDE-FEBD3E8D7ECF}"/>
    <cellStyle name="SAPBEXheaderText 11 2 2 2 2" xfId="10256" xr:uid="{8AD98699-9068-4AE4-84F7-EF90E7E265F8}"/>
    <cellStyle name="SAPBEXheaderText 11 2 2 2 3" xfId="15870" xr:uid="{6331EC43-809F-456F-A068-A5DE2FF33538}"/>
    <cellStyle name="SAPBEXheaderText 11 2 2 2 4" xfId="21347" xr:uid="{0781BBB2-B0B6-4613-9FF0-6915B77C69C0}"/>
    <cellStyle name="SAPBEXheaderText 11 2 2 3" xfId="6034" xr:uid="{358E5AD6-0D9A-45ED-AFBA-47C2794A1EA4}"/>
    <cellStyle name="SAPBEXheaderText 11 2 2 3 2" xfId="12517" xr:uid="{056AED0D-BF04-4858-8C40-41B42F247221}"/>
    <cellStyle name="SAPBEXheaderText 11 2 2 3 3" xfId="18083" xr:uid="{71D439E9-9F53-4D2D-BAD6-E11EF1D20380}"/>
    <cellStyle name="SAPBEXheaderText 11 2 2 3 4" xfId="23524" xr:uid="{413A3280-02C6-49B4-AC9A-0B9922A87362}"/>
    <cellStyle name="SAPBEXheaderText 11 2 2 4" xfId="8290" xr:uid="{4CF3E011-64EF-4400-AC13-60031EDF2968}"/>
    <cellStyle name="SAPBEXheaderText 11 2 2 5" xfId="13952" xr:uid="{B82685F6-76AC-44A5-A8A8-C6CF577A88FA}"/>
    <cellStyle name="SAPBEXheaderText 11 2 2 6" xfId="19472" xr:uid="{E31AC1CB-BDC1-47C1-9999-238E409B1082}"/>
    <cellStyle name="SAPBEXheaderText 11 2 3" xfId="1671" xr:uid="{225D6CA6-EF66-4977-BEF2-486744205F2D}"/>
    <cellStyle name="SAPBEXheaderText 11 2 3 2" xfId="3701" xr:uid="{968050EE-BCFC-4FC8-89D4-1C1F065B1207}"/>
    <cellStyle name="SAPBEXheaderText 11 2 3 2 2" xfId="10257" xr:uid="{68CECB8E-77A2-4771-9261-06C4C34690F5}"/>
    <cellStyle name="SAPBEXheaderText 11 2 3 2 3" xfId="15871" xr:uid="{160071E1-59F4-4A85-ACD4-4C3FC65AD4E3}"/>
    <cellStyle name="SAPBEXheaderText 11 2 3 2 4" xfId="21348" xr:uid="{40746032-4404-48C5-97FF-AEC6299813BC}"/>
    <cellStyle name="SAPBEXheaderText 11 2 3 3" xfId="6035" xr:uid="{84D67EEC-EB5C-4087-8974-B315DB1C11B0}"/>
    <cellStyle name="SAPBEXheaderText 11 2 3 3 2" xfId="12518" xr:uid="{C675EB3A-AC83-454C-9562-D00CD855F419}"/>
    <cellStyle name="SAPBEXheaderText 11 2 3 3 3" xfId="18084" xr:uid="{564FE974-BB4C-4DC8-B405-D27F09001BAE}"/>
    <cellStyle name="SAPBEXheaderText 11 2 3 3 4" xfId="23525" xr:uid="{9DF883C1-7122-408F-97A2-08751218F00F}"/>
    <cellStyle name="SAPBEXheaderText 11 2 3 4" xfId="8291" xr:uid="{CBE34C7D-954E-4466-91A0-BBC9273C1A02}"/>
    <cellStyle name="SAPBEXheaderText 11 2 3 5" xfId="13953" xr:uid="{45CF5FD9-D991-4717-A418-D4BF951939B0}"/>
    <cellStyle name="SAPBEXheaderText 11 2 3 6" xfId="19473" xr:uid="{100091F5-05FC-4FBF-93E7-FB264723F4DA}"/>
    <cellStyle name="SAPBEXheaderText 11 2 4" xfId="3699" xr:uid="{AFD63842-B30D-46C7-94E6-8C39657CE93A}"/>
    <cellStyle name="SAPBEXheaderText 11 2 4 2" xfId="10255" xr:uid="{75956F08-60C5-4700-A418-34BBB7D0F5D6}"/>
    <cellStyle name="SAPBEXheaderText 11 2 4 3" xfId="15869" xr:uid="{99F26CE7-6256-4053-9620-5DCC33DC1F2E}"/>
    <cellStyle name="SAPBEXheaderText 11 2 4 4" xfId="21346" xr:uid="{2300B757-AD00-40A3-BBCC-31652F10D3F4}"/>
    <cellStyle name="SAPBEXheaderText 11 2 5" xfId="6033" xr:uid="{F942114C-ECD9-4EE1-9A1C-A1220E76DF3E}"/>
    <cellStyle name="SAPBEXheaderText 11 2 5 2" xfId="12516" xr:uid="{25ED172A-DC11-4222-BF8A-14C73A7893EC}"/>
    <cellStyle name="SAPBEXheaderText 11 2 5 3" xfId="18082" xr:uid="{322A8D2B-DDDF-4780-AEA8-3D72BD271E28}"/>
    <cellStyle name="SAPBEXheaderText 11 2 5 4" xfId="23523" xr:uid="{98A87358-9BA5-4B68-A7F7-297FF2BAD378}"/>
    <cellStyle name="SAPBEXheaderText 11 2 6" xfId="8289" xr:uid="{3331AC18-24EE-48AB-85DE-3F018309C77D}"/>
    <cellStyle name="SAPBEXheaderText 11 2 7" xfId="13951" xr:uid="{0428A183-80C7-4E2B-A844-F0C7FA85B2DC}"/>
    <cellStyle name="SAPBEXheaderText 11 2 8" xfId="19471" xr:uid="{6A19F6D8-2439-44A8-A77C-AC626B065D1F}"/>
    <cellStyle name="SAPBEXheaderText 11 3" xfId="1672" xr:uid="{FB6FB543-E89B-4AD7-B99C-85B48565032E}"/>
    <cellStyle name="SAPBEXheaderText 11 3 2" xfId="1673" xr:uid="{93555934-B6F7-40CD-9829-9A3F9B0EA8EB}"/>
    <cellStyle name="SAPBEXheaderText 11 3 2 2" xfId="3703" xr:uid="{D9CC8452-58BC-44B5-89D8-62A40CFF7F77}"/>
    <cellStyle name="SAPBEXheaderText 11 3 2 2 2" xfId="10259" xr:uid="{99C75C36-E4F4-4B8B-9FDD-3450DEB9C10A}"/>
    <cellStyle name="SAPBEXheaderText 11 3 2 2 3" xfId="15873" xr:uid="{756D29FC-2A41-4094-8E1D-5B8D3B2E4CDE}"/>
    <cellStyle name="SAPBEXheaderText 11 3 2 2 4" xfId="21350" xr:uid="{AD500DCB-3928-4143-9766-2576E93D54DA}"/>
    <cellStyle name="SAPBEXheaderText 11 3 2 3" xfId="6037" xr:uid="{94CAFEA9-325A-4F17-8123-462C7BAA649A}"/>
    <cellStyle name="SAPBEXheaderText 11 3 2 3 2" xfId="12520" xr:uid="{77A23724-6FA2-4A10-B6CA-B20B0CBEACDA}"/>
    <cellStyle name="SAPBEXheaderText 11 3 2 3 3" xfId="18086" xr:uid="{1659DCF1-44B3-4B3F-8066-C5F1914979F7}"/>
    <cellStyle name="SAPBEXheaderText 11 3 2 3 4" xfId="23527" xr:uid="{73A9B703-E9E3-407E-87EA-868403E82E6A}"/>
    <cellStyle name="SAPBEXheaderText 11 3 2 4" xfId="8293" xr:uid="{63A6B381-ED2A-4D7B-BC94-93A736DFDEBF}"/>
    <cellStyle name="SAPBEXheaderText 11 3 2 5" xfId="13955" xr:uid="{E78CAAE4-A0E8-4E24-8B62-CD6AC6C5FFE3}"/>
    <cellStyle name="SAPBEXheaderText 11 3 2 6" xfId="19475" xr:uid="{64B58722-381B-4D1A-ABE7-5BB6564D04C9}"/>
    <cellStyle name="SAPBEXheaderText 11 3 3" xfId="1674" xr:uid="{41065310-5043-4BDA-BB82-E67E80130E02}"/>
    <cellStyle name="SAPBEXheaderText 11 3 3 2" xfId="3704" xr:uid="{8DCAFA40-CFCC-436D-B442-63AFC14BC679}"/>
    <cellStyle name="SAPBEXheaderText 11 3 3 2 2" xfId="10260" xr:uid="{1315D5B5-1157-4192-BA6E-67BE61F7AB00}"/>
    <cellStyle name="SAPBEXheaderText 11 3 3 2 3" xfId="15874" xr:uid="{103E5B37-61F9-479B-81E7-17B885C312BF}"/>
    <cellStyle name="SAPBEXheaderText 11 3 3 2 4" xfId="21351" xr:uid="{11A4B765-0415-440C-88C1-E5F9EBCDC0F5}"/>
    <cellStyle name="SAPBEXheaderText 11 3 3 3" xfId="6038" xr:uid="{3D67C096-E17F-47D6-8DE5-6B7759C2E78F}"/>
    <cellStyle name="SAPBEXheaderText 11 3 3 3 2" xfId="12521" xr:uid="{0444A9CB-538E-4CF6-A3A5-F54CEF4CBD8E}"/>
    <cellStyle name="SAPBEXheaderText 11 3 3 3 3" xfId="18087" xr:uid="{1F6504FA-F4FC-4CEF-82EB-61F2D9F53276}"/>
    <cellStyle name="SAPBEXheaderText 11 3 3 3 4" xfId="23528" xr:uid="{BAC41EA1-582E-4C52-B7A3-97D5C65D4A4C}"/>
    <cellStyle name="SAPBEXheaderText 11 3 3 4" xfId="8294" xr:uid="{CFB43A6E-53D2-4139-8AB0-BD842AA35061}"/>
    <cellStyle name="SAPBEXheaderText 11 3 3 5" xfId="13956" xr:uid="{2AFF305C-931B-48D4-B0E1-D4D2E344A2D5}"/>
    <cellStyle name="SAPBEXheaderText 11 3 3 6" xfId="19476" xr:uid="{781C4290-295D-46AC-B2A4-F587797BAA51}"/>
    <cellStyle name="SAPBEXheaderText 11 3 4" xfId="3702" xr:uid="{A35E9E83-96DC-477B-815F-FBA5E544B6C1}"/>
    <cellStyle name="SAPBEXheaderText 11 3 4 2" xfId="10258" xr:uid="{638587A0-1266-42A3-8574-9A2042976548}"/>
    <cellStyle name="SAPBEXheaderText 11 3 4 3" xfId="15872" xr:uid="{4DD1BBB1-7834-453A-A45E-1E1261300D33}"/>
    <cellStyle name="SAPBEXheaderText 11 3 4 4" xfId="21349" xr:uid="{2EE20030-6223-4F46-99FD-9542B243FCC4}"/>
    <cellStyle name="SAPBEXheaderText 11 3 5" xfId="6036" xr:uid="{E53AEC56-3EE5-432E-A33C-BA19308509B9}"/>
    <cellStyle name="SAPBEXheaderText 11 3 5 2" xfId="12519" xr:uid="{71D1E58A-5EFC-477F-9D1E-CABB814B3E4D}"/>
    <cellStyle name="SAPBEXheaderText 11 3 5 3" xfId="18085" xr:uid="{E443DFC0-08A0-4477-B703-D029D4B45706}"/>
    <cellStyle name="SAPBEXheaderText 11 3 5 4" xfId="23526" xr:uid="{6C6D7060-2A0D-4DDC-97FD-65CFBFF91061}"/>
    <cellStyle name="SAPBEXheaderText 11 3 6" xfId="8292" xr:uid="{1AB779C9-8FDA-4629-8F1A-AA8E6C154E8A}"/>
    <cellStyle name="SAPBEXheaderText 11 3 7" xfId="13954" xr:uid="{77C5EEAD-5C0F-40D2-B055-EB8CC88D147B}"/>
    <cellStyle name="SAPBEXheaderText 11 3 8" xfId="19474" xr:uid="{D57E448D-6878-4435-A3BD-EC809330C60B}"/>
    <cellStyle name="SAPBEXheaderText 11 4" xfId="1675" xr:uid="{8D746CA5-6979-49F2-A8B8-225EBB537C28}"/>
    <cellStyle name="SAPBEXheaderText 11 4 2" xfId="1676" xr:uid="{DD87D2C5-CDDA-4524-A113-C4CC1D8B05CD}"/>
    <cellStyle name="SAPBEXheaderText 11 4 2 2" xfId="3706" xr:uid="{06A4CB76-9B88-4EBE-83C3-DA7BA2A443FA}"/>
    <cellStyle name="SAPBEXheaderText 11 4 2 2 2" xfId="10262" xr:uid="{3A3ED26B-5C18-453B-BF61-E359E942D167}"/>
    <cellStyle name="SAPBEXheaderText 11 4 2 2 3" xfId="15876" xr:uid="{24017509-8894-4200-8872-E6B515C16D60}"/>
    <cellStyle name="SAPBEXheaderText 11 4 2 2 4" xfId="21353" xr:uid="{CE025E54-250D-4C57-8968-628D20BC3A83}"/>
    <cellStyle name="SAPBEXheaderText 11 4 2 3" xfId="6040" xr:uid="{BF267E08-AD63-45C4-862F-015B0EA89406}"/>
    <cellStyle name="SAPBEXheaderText 11 4 2 3 2" xfId="12523" xr:uid="{A8364294-2BED-4B86-9161-541B5685C9B5}"/>
    <cellStyle name="SAPBEXheaderText 11 4 2 3 3" xfId="18089" xr:uid="{42A7DE4A-88F2-42EA-8E1B-FEC33363E07E}"/>
    <cellStyle name="SAPBEXheaderText 11 4 2 3 4" xfId="23530" xr:uid="{8567298A-9888-4E9B-A6E4-435553477117}"/>
    <cellStyle name="SAPBEXheaderText 11 4 2 4" xfId="8296" xr:uid="{45677AD1-67AA-4E14-8105-E0BBEECF740C}"/>
    <cellStyle name="SAPBEXheaderText 11 4 2 5" xfId="13958" xr:uid="{4E82403D-3076-4044-AA67-55CBA79B3D7A}"/>
    <cellStyle name="SAPBEXheaderText 11 4 2 6" xfId="19478" xr:uid="{B18B47D6-FDA9-47A3-9BCD-A8255238E206}"/>
    <cellStyle name="SAPBEXheaderText 11 4 3" xfId="1677" xr:uid="{AC7FA89D-AD4F-431D-9632-DA401E709338}"/>
    <cellStyle name="SAPBEXheaderText 11 4 3 2" xfId="3707" xr:uid="{DFDA51A2-C0FD-4787-B0DD-2721FA080757}"/>
    <cellStyle name="SAPBEXheaderText 11 4 3 2 2" xfId="10263" xr:uid="{50823188-0E51-4DDA-9D53-5F76AEA75D4A}"/>
    <cellStyle name="SAPBEXheaderText 11 4 3 2 3" xfId="15877" xr:uid="{77EC4529-1889-47B5-BD4F-840F7D2AAEB8}"/>
    <cellStyle name="SAPBEXheaderText 11 4 3 2 4" xfId="21354" xr:uid="{46C0C237-0AA0-4DDC-89C5-FE63A5461309}"/>
    <cellStyle name="SAPBEXheaderText 11 4 3 3" xfId="6041" xr:uid="{F4628F0D-7CA1-4333-8C83-EF973D9F8E0A}"/>
    <cellStyle name="SAPBEXheaderText 11 4 3 3 2" xfId="12524" xr:uid="{F2D3DE42-AAF6-4A07-B23B-F87E4E157F68}"/>
    <cellStyle name="SAPBEXheaderText 11 4 3 3 3" xfId="18090" xr:uid="{D18BEBC7-7CEB-4F70-9FDE-7A7F3CC5F8FD}"/>
    <cellStyle name="SAPBEXheaderText 11 4 3 3 4" xfId="23531" xr:uid="{C7B8BA8C-E398-4959-865E-2994BBC36B05}"/>
    <cellStyle name="SAPBEXheaderText 11 4 3 4" xfId="8297" xr:uid="{5A3CEBCF-D2D8-480C-8DDE-EB8670F811A2}"/>
    <cellStyle name="SAPBEXheaderText 11 4 3 5" xfId="13959" xr:uid="{288676E0-5B27-44C3-8D3F-ACA288B77AB5}"/>
    <cellStyle name="SAPBEXheaderText 11 4 3 6" xfId="19479" xr:uid="{DABE13EF-8F44-4B84-9A2F-F13279CEF94D}"/>
    <cellStyle name="SAPBEXheaderText 11 4 4" xfId="3705" xr:uid="{13EE1FFA-7D4A-4095-83A5-5EA1B1FCC20A}"/>
    <cellStyle name="SAPBEXheaderText 11 4 4 2" xfId="10261" xr:uid="{AF12A2FE-0E1A-4E03-8381-8D45CDDB7DBB}"/>
    <cellStyle name="SAPBEXheaderText 11 4 4 3" xfId="15875" xr:uid="{6A8B4C7B-B369-488F-928F-8F56AAF4B1D9}"/>
    <cellStyle name="SAPBEXheaderText 11 4 4 4" xfId="21352" xr:uid="{6BC507AA-2C81-4B7A-9091-70A3FFB1F9AA}"/>
    <cellStyle name="SAPBEXheaderText 11 4 5" xfId="6039" xr:uid="{46F2244F-BBE0-4F4B-92C6-8EC2FEAC4FDF}"/>
    <cellStyle name="SAPBEXheaderText 11 4 5 2" xfId="12522" xr:uid="{12E20837-EACF-40A5-BBE2-41376C0A885A}"/>
    <cellStyle name="SAPBEXheaderText 11 4 5 3" xfId="18088" xr:uid="{582146FC-76A2-4E1B-B507-8195EA2C836B}"/>
    <cellStyle name="SAPBEXheaderText 11 4 5 4" xfId="23529" xr:uid="{54C8939A-AA83-4BCC-85C9-8C0ECA4BD256}"/>
    <cellStyle name="SAPBEXheaderText 11 4 6" xfId="8295" xr:uid="{28D2FD98-3B1B-4C21-9F41-26FA5783A716}"/>
    <cellStyle name="SAPBEXheaderText 11 4 7" xfId="13957" xr:uid="{554C0371-E62A-4AE6-89E6-C5E2B505AAF6}"/>
    <cellStyle name="SAPBEXheaderText 11 4 8" xfId="19477" xr:uid="{C94D8626-F9F6-4BF0-B34A-E54859F3E726}"/>
    <cellStyle name="SAPBEXheaderText 11 5" xfId="1678" xr:uid="{563CAA91-81D4-494C-888A-FFB85146D8C7}"/>
    <cellStyle name="SAPBEXheaderText 11 5 2" xfId="3708" xr:uid="{8003307F-5971-4E31-A270-D30A13B06893}"/>
    <cellStyle name="SAPBEXheaderText 11 5 2 2" xfId="10264" xr:uid="{CD6EACF7-A6A5-4316-BC05-7FE141D0F05B}"/>
    <cellStyle name="SAPBEXheaderText 11 5 2 3" xfId="15878" xr:uid="{2C941EC8-AF54-49E1-9FB3-CD3A048B20F5}"/>
    <cellStyle name="SAPBEXheaderText 11 5 2 4" xfId="21355" xr:uid="{9DEC40AB-76DC-4115-A532-FF26F0FED967}"/>
    <cellStyle name="SAPBEXheaderText 11 5 3" xfId="6042" xr:uid="{A88A05D4-8639-44DA-A6C5-5D00D7AAB9B0}"/>
    <cellStyle name="SAPBEXheaderText 11 5 3 2" xfId="12525" xr:uid="{63EC3CB8-20E2-4FB1-AA83-B202832A6358}"/>
    <cellStyle name="SAPBEXheaderText 11 5 3 3" xfId="18091" xr:uid="{77BC1450-9735-4FB2-AD75-A081FEA4B88B}"/>
    <cellStyle name="SAPBEXheaderText 11 5 3 4" xfId="23532" xr:uid="{63FBD9E4-25B7-4DB2-8AEF-FB6329C43829}"/>
    <cellStyle name="SAPBEXheaderText 11 5 4" xfId="8298" xr:uid="{BBF0D934-51CE-492A-AE70-323DF96EF001}"/>
    <cellStyle name="SAPBEXheaderText 11 5 5" xfId="13960" xr:uid="{EC693B1F-FB04-4E37-9F61-9E5586CE9D5F}"/>
    <cellStyle name="SAPBEXheaderText 11 5 6" xfId="19480" xr:uid="{3F7AE022-27BF-4527-82EC-E0144A53A047}"/>
    <cellStyle name="SAPBEXheaderText 11 6" xfId="1679" xr:uid="{F7DEF563-D79A-45A7-8CE9-3D7B676C7901}"/>
    <cellStyle name="SAPBEXheaderText 11 6 2" xfId="3709" xr:uid="{536CC800-D25C-4DF4-A139-EF7FE14D5DD6}"/>
    <cellStyle name="SAPBEXheaderText 11 6 2 2" xfId="10265" xr:uid="{8DDA9C22-52F8-462D-B228-79063726A3D6}"/>
    <cellStyle name="SAPBEXheaderText 11 6 2 3" xfId="15879" xr:uid="{054625D2-6AEB-4D57-B6CC-B7629E1E6E2F}"/>
    <cellStyle name="SAPBEXheaderText 11 6 2 4" xfId="21356" xr:uid="{9E46EBE3-D777-4FA6-B3BC-53BAC5186D6F}"/>
    <cellStyle name="SAPBEXheaderText 11 6 3" xfId="6043" xr:uid="{E9D91FBE-101B-430D-B599-CAD6D66B4B25}"/>
    <cellStyle name="SAPBEXheaderText 11 6 3 2" xfId="12526" xr:uid="{6CE61F04-D41F-4BDD-A8E7-426DA1DC3C03}"/>
    <cellStyle name="SAPBEXheaderText 11 6 3 3" xfId="18092" xr:uid="{64AC5E31-D327-45DB-8F48-4C3D7A68AEE2}"/>
    <cellStyle name="SAPBEXheaderText 11 6 3 4" xfId="23533" xr:uid="{A88057D6-1DD5-4D57-8CD1-319B83CE2EAE}"/>
    <cellStyle name="SAPBEXheaderText 11 6 4" xfId="8299" xr:uid="{10341512-CC92-455A-B441-C2B18E820EA8}"/>
    <cellStyle name="SAPBEXheaderText 11 6 5" xfId="13961" xr:uid="{F62AFC45-CD6A-4490-ABEC-F1CFCBEF05B6}"/>
    <cellStyle name="SAPBEXheaderText 11 6 6" xfId="19481" xr:uid="{0A8E477E-75D5-4AE3-96BB-CEAD623A74C7}"/>
    <cellStyle name="SAPBEXheaderText 11 7" xfId="3698" xr:uid="{D427D80D-CFD4-408C-9D2C-455275EF489D}"/>
    <cellStyle name="SAPBEXheaderText 11 7 2" xfId="10254" xr:uid="{3425CF9B-AB63-4860-AE20-B6FA15ACFFC0}"/>
    <cellStyle name="SAPBEXheaderText 11 7 3" xfId="15868" xr:uid="{FB5661C3-C5A4-4C35-8AD9-CA24326FF68C}"/>
    <cellStyle name="SAPBEXheaderText 11 7 4" xfId="21345" xr:uid="{458D43C4-32EC-451C-977E-F214E263DEEF}"/>
    <cellStyle name="SAPBEXheaderText 11 8" xfId="6032" xr:uid="{7F871940-4427-4637-B1D3-8272A84BEBB4}"/>
    <cellStyle name="SAPBEXheaderText 11 8 2" xfId="12515" xr:uid="{38A53F38-2683-41AE-9363-31E208E5CC93}"/>
    <cellStyle name="SAPBEXheaderText 11 8 3" xfId="18081" xr:uid="{71E7B2D7-D978-4693-B4D5-FD8758BD89BE}"/>
    <cellStyle name="SAPBEXheaderText 11 8 4" xfId="23522" xr:uid="{35D3BDFE-00D9-453B-9373-437CA794A51D}"/>
    <cellStyle name="SAPBEXheaderText 11 9" xfId="8288" xr:uid="{94043E4F-85FD-4D1D-9797-FA8D992D50EF}"/>
    <cellStyle name="SAPBEXheaderText 12" xfId="1680" xr:uid="{9FFD88BE-D4BB-4B8F-AE21-AFE058ABF005}"/>
    <cellStyle name="SAPBEXheaderText 12 10" xfId="13962" xr:uid="{64AEE793-4B80-46F2-835A-56058BF157DA}"/>
    <cellStyle name="SAPBEXheaderText 12 11" xfId="19482" xr:uid="{A12465CC-FC6D-427A-86C9-5F4008F5A361}"/>
    <cellStyle name="SAPBEXheaderText 12 2" xfId="1681" xr:uid="{0C31ECD9-2F46-4A5C-8868-032C4C89C5D5}"/>
    <cellStyle name="SAPBEXheaderText 12 2 2" xfId="1682" xr:uid="{7A4749E7-6E12-4903-9EA8-76335501F31F}"/>
    <cellStyle name="SAPBEXheaderText 12 2 2 2" xfId="3712" xr:uid="{1849F3D4-1B34-4879-B995-B4E01F83AC4F}"/>
    <cellStyle name="SAPBEXheaderText 12 2 2 2 2" xfId="10268" xr:uid="{B270E89C-F485-4BC7-B934-4B1C3A544115}"/>
    <cellStyle name="SAPBEXheaderText 12 2 2 2 3" xfId="15882" xr:uid="{56D46B07-60EA-4ED0-ADED-6DC9F78C429B}"/>
    <cellStyle name="SAPBEXheaderText 12 2 2 2 4" xfId="21359" xr:uid="{9308CBA9-EF59-40DD-88CC-9A1D1D114CF9}"/>
    <cellStyle name="SAPBEXheaderText 12 2 2 3" xfId="6046" xr:uid="{CE7E8D8B-6E89-470A-9DCF-421EEF3D623A}"/>
    <cellStyle name="SAPBEXheaderText 12 2 2 3 2" xfId="12529" xr:uid="{99BCB434-83E2-4488-B5EE-14571E886A5C}"/>
    <cellStyle name="SAPBEXheaderText 12 2 2 3 3" xfId="18095" xr:uid="{EA55E6CB-E589-40E3-9552-205C78F17CA6}"/>
    <cellStyle name="SAPBEXheaderText 12 2 2 3 4" xfId="23536" xr:uid="{C3FF15A6-A089-4722-82F1-031FA57FC252}"/>
    <cellStyle name="SAPBEXheaderText 12 2 2 4" xfId="8302" xr:uid="{8DF0F8EF-3021-4EA8-9ADF-BB0A51D136DB}"/>
    <cellStyle name="SAPBEXheaderText 12 2 2 5" xfId="13964" xr:uid="{F3E5E29C-2EA7-4F8F-9C70-5B9AF9F53924}"/>
    <cellStyle name="SAPBEXheaderText 12 2 2 6" xfId="19484" xr:uid="{EBC08DB7-C48F-4458-ADC7-187418653CE9}"/>
    <cellStyle name="SAPBEXheaderText 12 2 3" xfId="1683" xr:uid="{02C3A1CC-86A6-4751-BA63-7E64D052BE45}"/>
    <cellStyle name="SAPBEXheaderText 12 2 3 2" xfId="3713" xr:uid="{256003DF-D1EE-413E-B9FC-2366246B817A}"/>
    <cellStyle name="SAPBEXheaderText 12 2 3 2 2" xfId="10269" xr:uid="{9BB677A4-1ED2-42B1-8BF4-3D842FE055CA}"/>
    <cellStyle name="SAPBEXheaderText 12 2 3 2 3" xfId="15883" xr:uid="{DE40D991-DB65-4C18-A395-01BF8A7D2ADD}"/>
    <cellStyle name="SAPBEXheaderText 12 2 3 2 4" xfId="21360" xr:uid="{E7EDF9A6-38EB-4605-A098-AD003392FDAA}"/>
    <cellStyle name="SAPBEXheaderText 12 2 3 3" xfId="6047" xr:uid="{0BCE00D5-F241-41F4-8712-014172AA2243}"/>
    <cellStyle name="SAPBEXheaderText 12 2 3 3 2" xfId="12530" xr:uid="{5B923C0A-0A53-4F92-A74A-B26A242F00EF}"/>
    <cellStyle name="SAPBEXheaderText 12 2 3 3 3" xfId="18096" xr:uid="{3A6714E6-6D51-44C2-A253-223DFE2B4BEE}"/>
    <cellStyle name="SAPBEXheaderText 12 2 3 3 4" xfId="23537" xr:uid="{1CF27F4D-2DBC-4F99-9BF6-33A04C02013C}"/>
    <cellStyle name="SAPBEXheaderText 12 2 3 4" xfId="8303" xr:uid="{C4BBDB2A-B9BC-481A-A605-0E832A4513B5}"/>
    <cellStyle name="SAPBEXheaderText 12 2 3 5" xfId="13965" xr:uid="{0C2717E9-D549-49BA-8C83-F61F0E9BE648}"/>
    <cellStyle name="SAPBEXheaderText 12 2 3 6" xfId="19485" xr:uid="{CC6300C1-4A3C-49D0-8687-919FC9AED240}"/>
    <cellStyle name="SAPBEXheaderText 12 2 4" xfId="3711" xr:uid="{B4DB95B8-EDEA-4BDE-B6EA-28EB1CB2E6D4}"/>
    <cellStyle name="SAPBEXheaderText 12 2 4 2" xfId="10267" xr:uid="{303626D2-94B0-4F52-A407-1C1FBEF7F917}"/>
    <cellStyle name="SAPBEXheaderText 12 2 4 3" xfId="15881" xr:uid="{053E7F1E-E676-43AC-9FF8-E05C6400ECBC}"/>
    <cellStyle name="SAPBEXheaderText 12 2 4 4" xfId="21358" xr:uid="{0230BC14-6DC5-40C3-8353-00265BE874E9}"/>
    <cellStyle name="SAPBEXheaderText 12 2 5" xfId="6045" xr:uid="{9E1D9355-49DF-411D-802C-BF1DC7E7DB08}"/>
    <cellStyle name="SAPBEXheaderText 12 2 5 2" xfId="12528" xr:uid="{E25D798D-18FC-40CB-8237-FDAE0F4AAB51}"/>
    <cellStyle name="SAPBEXheaderText 12 2 5 3" xfId="18094" xr:uid="{1E6152F5-895F-444C-9B7E-F29641DB974D}"/>
    <cellStyle name="SAPBEXheaderText 12 2 5 4" xfId="23535" xr:uid="{EF1F0F00-27A8-4AC7-BBBB-E8E77E7356A1}"/>
    <cellStyle name="SAPBEXheaderText 12 2 6" xfId="8301" xr:uid="{FD74CD20-2345-443B-AE3B-1AC103182972}"/>
    <cellStyle name="SAPBEXheaderText 12 2 7" xfId="13963" xr:uid="{FC03CF32-EC97-44DF-BC3B-0A6E878B2564}"/>
    <cellStyle name="SAPBEXheaderText 12 2 8" xfId="19483" xr:uid="{6C8A4E95-C463-4562-827A-3E2D146BB72F}"/>
    <cellStyle name="SAPBEXheaderText 12 3" xfId="1684" xr:uid="{66312F0F-89F8-479C-A909-23091E60F4EC}"/>
    <cellStyle name="SAPBEXheaderText 12 3 2" xfId="1685" xr:uid="{919C0787-AAE1-4D27-B5F4-1ABF60E35395}"/>
    <cellStyle name="SAPBEXheaderText 12 3 2 2" xfId="3715" xr:uid="{1A999449-B888-4898-87E8-0F333EC44D9E}"/>
    <cellStyle name="SAPBEXheaderText 12 3 2 2 2" xfId="10271" xr:uid="{0A96E32A-F53F-4F98-9F04-1E3E9B7C32D7}"/>
    <cellStyle name="SAPBEXheaderText 12 3 2 2 3" xfId="15885" xr:uid="{D18BEC23-819B-4491-B7AA-E602BBB4691C}"/>
    <cellStyle name="SAPBEXheaderText 12 3 2 2 4" xfId="21362" xr:uid="{65F61DA8-E9F2-44FC-B74B-7A7BD82DAECB}"/>
    <cellStyle name="SAPBEXheaderText 12 3 2 3" xfId="6049" xr:uid="{BD18DEA0-CE69-490D-8D67-751E2D0BF0E9}"/>
    <cellStyle name="SAPBEXheaderText 12 3 2 3 2" xfId="12532" xr:uid="{EDB2BCC3-93F1-4119-95CE-F064F585CE1D}"/>
    <cellStyle name="SAPBEXheaderText 12 3 2 3 3" xfId="18098" xr:uid="{8548E3F6-FBA6-44D4-AFF3-DFA1F71B1E3B}"/>
    <cellStyle name="SAPBEXheaderText 12 3 2 3 4" xfId="23539" xr:uid="{9F514E7F-D194-4623-B127-708E7A2F1569}"/>
    <cellStyle name="SAPBEXheaderText 12 3 2 4" xfId="8305" xr:uid="{7E7BA894-2010-4742-9A58-455BADD2A92F}"/>
    <cellStyle name="SAPBEXheaderText 12 3 2 5" xfId="13967" xr:uid="{F297C166-2173-4BDC-929E-C3AF1F1229E4}"/>
    <cellStyle name="SAPBEXheaderText 12 3 2 6" xfId="19487" xr:uid="{0964FBA2-FFD7-4916-B592-DF4425972274}"/>
    <cellStyle name="SAPBEXheaderText 12 3 3" xfId="1686" xr:uid="{D409BB51-2EB5-41DD-B9B2-A7E80574EDD4}"/>
    <cellStyle name="SAPBEXheaderText 12 3 3 2" xfId="3716" xr:uid="{0BB12B6A-0DB0-4FAB-8A67-95843F3BEAF7}"/>
    <cellStyle name="SAPBEXheaderText 12 3 3 2 2" xfId="10272" xr:uid="{73D6F073-9DE3-482D-9EC4-C0923F2C01C2}"/>
    <cellStyle name="SAPBEXheaderText 12 3 3 2 3" xfId="15886" xr:uid="{9F8F3618-4107-479F-A097-D2A07B959837}"/>
    <cellStyle name="SAPBEXheaderText 12 3 3 2 4" xfId="21363" xr:uid="{ABB96BF0-21B5-4584-8AE2-1DEAE3EE1D10}"/>
    <cellStyle name="SAPBEXheaderText 12 3 3 3" xfId="6050" xr:uid="{29F0567F-E94D-4A19-AAA3-045C94903A8A}"/>
    <cellStyle name="SAPBEXheaderText 12 3 3 3 2" xfId="12533" xr:uid="{54E44F22-031C-4F26-9026-4A9D045F44CA}"/>
    <cellStyle name="SAPBEXheaderText 12 3 3 3 3" xfId="18099" xr:uid="{11034C18-4CA5-4F2F-A89E-EA424CB1DE9D}"/>
    <cellStyle name="SAPBEXheaderText 12 3 3 3 4" xfId="23540" xr:uid="{A9C666F6-C5B2-45B3-A2BD-7A5041531937}"/>
    <cellStyle name="SAPBEXheaderText 12 3 3 4" xfId="8306" xr:uid="{CF7B6604-0FC9-4C10-A701-786781556E44}"/>
    <cellStyle name="SAPBEXheaderText 12 3 3 5" xfId="13968" xr:uid="{A3C7798F-469B-4666-81D2-9B077687F171}"/>
    <cellStyle name="SAPBEXheaderText 12 3 3 6" xfId="19488" xr:uid="{5CBD28C0-B74B-4A75-8E9B-A9C2DC545484}"/>
    <cellStyle name="SAPBEXheaderText 12 3 4" xfId="3714" xr:uid="{EBDC0EDA-472B-4D1D-B391-D62E6A8572DB}"/>
    <cellStyle name="SAPBEXheaderText 12 3 4 2" xfId="10270" xr:uid="{8F4DA8FC-F5E5-4994-BCDA-7E12E4440E00}"/>
    <cellStyle name="SAPBEXheaderText 12 3 4 3" xfId="15884" xr:uid="{D5191A9E-0275-4443-A13B-EDC847A71A50}"/>
    <cellStyle name="SAPBEXheaderText 12 3 4 4" xfId="21361" xr:uid="{62C057D1-A2E0-48A7-B01D-D4E4EC64759F}"/>
    <cellStyle name="SAPBEXheaderText 12 3 5" xfId="6048" xr:uid="{9B9A0C95-8FEC-4F1F-AD98-0C6415958E84}"/>
    <cellStyle name="SAPBEXheaderText 12 3 5 2" xfId="12531" xr:uid="{597DFAE5-A501-4C8B-90F9-33E11807CF6D}"/>
    <cellStyle name="SAPBEXheaderText 12 3 5 3" xfId="18097" xr:uid="{68B321ED-B39E-4177-AE68-DF09AEF10D8E}"/>
    <cellStyle name="SAPBEXheaderText 12 3 5 4" xfId="23538" xr:uid="{8947BEC4-0C15-459F-9896-34DB750C78F8}"/>
    <cellStyle name="SAPBEXheaderText 12 3 6" xfId="8304" xr:uid="{96D20097-7850-49D6-B6F5-4FBD8E1BF82D}"/>
    <cellStyle name="SAPBEXheaderText 12 3 7" xfId="13966" xr:uid="{961C7A3A-EA71-49DF-8B31-2FF5FD7F742A}"/>
    <cellStyle name="SAPBEXheaderText 12 3 8" xfId="19486" xr:uid="{16B0AE7F-84E5-42AA-86AF-F11EA60C8090}"/>
    <cellStyle name="SAPBEXheaderText 12 4" xfId="1687" xr:uid="{7A448F76-629E-4DEE-9FE2-F32CA4A6AB23}"/>
    <cellStyle name="SAPBEXheaderText 12 4 2" xfId="1688" xr:uid="{114ACD57-1456-421A-BA45-AA358FF6B2E1}"/>
    <cellStyle name="SAPBEXheaderText 12 4 2 2" xfId="3718" xr:uid="{CF1AE677-FB83-4A70-A2E4-7AEEF308FE8A}"/>
    <cellStyle name="SAPBEXheaderText 12 4 2 2 2" xfId="10274" xr:uid="{647F9215-8EFF-40FD-925A-792DE3F29E18}"/>
    <cellStyle name="SAPBEXheaderText 12 4 2 2 3" xfId="15888" xr:uid="{ED55192B-1C3E-4EAA-B6D5-6B4E0A0EB84D}"/>
    <cellStyle name="SAPBEXheaderText 12 4 2 2 4" xfId="21365" xr:uid="{AA0CADA0-897A-46F4-ADD0-778D9597285F}"/>
    <cellStyle name="SAPBEXheaderText 12 4 2 3" xfId="6052" xr:uid="{02964B3F-9D74-483D-B930-2612CFD0DAEF}"/>
    <cellStyle name="SAPBEXheaderText 12 4 2 3 2" xfId="12535" xr:uid="{8DF42084-F8DC-4588-A682-FD77483C9FFF}"/>
    <cellStyle name="SAPBEXheaderText 12 4 2 3 3" xfId="18101" xr:uid="{67B39B59-7519-4D90-BCEB-0DC6A516087C}"/>
    <cellStyle name="SAPBEXheaderText 12 4 2 3 4" xfId="23542" xr:uid="{431E28D4-9E0A-4BCB-B2EE-0CD6DC8F2780}"/>
    <cellStyle name="SAPBEXheaderText 12 4 2 4" xfId="8308" xr:uid="{BD8885BB-DD57-4AC8-9895-760A01A0FE4C}"/>
    <cellStyle name="SAPBEXheaderText 12 4 2 5" xfId="13970" xr:uid="{73660D14-A92D-4231-8B82-720CCBDFFDAD}"/>
    <cellStyle name="SAPBEXheaderText 12 4 2 6" xfId="19490" xr:uid="{E748A5E2-33E7-4687-A82E-5B517656B574}"/>
    <cellStyle name="SAPBEXheaderText 12 4 3" xfId="1689" xr:uid="{D2148C31-BF08-45E9-B174-1A36848B600F}"/>
    <cellStyle name="SAPBEXheaderText 12 4 3 2" xfId="3719" xr:uid="{BA8709C3-6625-4D69-8676-8C6746D50FD7}"/>
    <cellStyle name="SAPBEXheaderText 12 4 3 2 2" xfId="10275" xr:uid="{09808B1C-24C2-47CD-A32E-0D12E782EF24}"/>
    <cellStyle name="SAPBEXheaderText 12 4 3 2 3" xfId="15889" xr:uid="{0562237C-F675-46D8-83C2-555579EB56F2}"/>
    <cellStyle name="SAPBEXheaderText 12 4 3 2 4" xfId="21366" xr:uid="{21B68DFA-414A-406D-A171-62444B962CF2}"/>
    <cellStyle name="SAPBEXheaderText 12 4 3 3" xfId="6053" xr:uid="{A79E5112-0AC3-471C-8E20-6F222CE835D1}"/>
    <cellStyle name="SAPBEXheaderText 12 4 3 3 2" xfId="12536" xr:uid="{D15B01FB-4146-419C-A941-31A21BC252AC}"/>
    <cellStyle name="SAPBEXheaderText 12 4 3 3 3" xfId="18102" xr:uid="{72E37746-4750-46F7-ACFC-C9AC15F2279A}"/>
    <cellStyle name="SAPBEXheaderText 12 4 3 3 4" xfId="23543" xr:uid="{A0AC13D6-9F63-4E24-AD68-4BEAF527BE49}"/>
    <cellStyle name="SAPBEXheaderText 12 4 3 4" xfId="8309" xr:uid="{D15EAA2C-861C-4DCA-815E-CA2ECEAAE6A6}"/>
    <cellStyle name="SAPBEXheaderText 12 4 3 5" xfId="13971" xr:uid="{B42EA65A-91D2-4F54-9DC1-B846D42E09D7}"/>
    <cellStyle name="SAPBEXheaderText 12 4 3 6" xfId="19491" xr:uid="{8CACA31F-7C1C-4AFC-889C-9531EA8E13ED}"/>
    <cellStyle name="SAPBEXheaderText 12 4 4" xfId="3717" xr:uid="{CE8944FE-50DD-4A13-A4FD-E27549D428A6}"/>
    <cellStyle name="SAPBEXheaderText 12 4 4 2" xfId="10273" xr:uid="{2B2868C0-8171-44CA-BCC5-3411B390BA5F}"/>
    <cellStyle name="SAPBEXheaderText 12 4 4 3" xfId="15887" xr:uid="{7D4FEEB0-C5C8-44C7-8809-8C01C38B183E}"/>
    <cellStyle name="SAPBEXheaderText 12 4 4 4" xfId="21364" xr:uid="{167BDA30-5D22-488F-9738-A36494944D1E}"/>
    <cellStyle name="SAPBEXheaderText 12 4 5" xfId="6051" xr:uid="{5DECEC15-D8F6-4A41-97B8-E4D41DE3B3CC}"/>
    <cellStyle name="SAPBEXheaderText 12 4 5 2" xfId="12534" xr:uid="{C2ED8FA5-E331-4134-A00D-ED2F2141261D}"/>
    <cellStyle name="SAPBEXheaderText 12 4 5 3" xfId="18100" xr:uid="{06208072-1E23-45D9-9DB8-1C6D50529F49}"/>
    <cellStyle name="SAPBEXheaderText 12 4 5 4" xfId="23541" xr:uid="{5357E3A7-1C28-48D4-9A0E-C868336C6427}"/>
    <cellStyle name="SAPBEXheaderText 12 4 6" xfId="8307" xr:uid="{2FA30474-EDA9-4411-9B70-29D815782FB2}"/>
    <cellStyle name="SAPBEXheaderText 12 4 7" xfId="13969" xr:uid="{424B1B13-BF2B-4801-A00C-6225E2F60D07}"/>
    <cellStyle name="SAPBEXheaderText 12 4 8" xfId="19489" xr:uid="{76D6E7A6-652A-4728-B3E6-9CCAD965B95E}"/>
    <cellStyle name="SAPBEXheaderText 12 5" xfId="1690" xr:uid="{0DD797A1-2FE8-42B6-BD80-CFB96B551A9C}"/>
    <cellStyle name="SAPBEXheaderText 12 5 2" xfId="3720" xr:uid="{6CD7FB0D-0C70-4525-9312-EBDBFCBADDA4}"/>
    <cellStyle name="SAPBEXheaderText 12 5 2 2" xfId="10276" xr:uid="{9A3E8BE9-4A4F-4A2F-819A-B3079B38C08D}"/>
    <cellStyle name="SAPBEXheaderText 12 5 2 3" xfId="15890" xr:uid="{9533DB38-B0A4-488B-92FB-C24F52A491B4}"/>
    <cellStyle name="SAPBEXheaderText 12 5 2 4" xfId="21367" xr:uid="{92FA51E6-0FA5-46C7-A717-36142DDAA758}"/>
    <cellStyle name="SAPBEXheaderText 12 5 3" xfId="6054" xr:uid="{132A72B6-7B4E-46A7-BF16-DA92C60284F7}"/>
    <cellStyle name="SAPBEXheaderText 12 5 3 2" xfId="12537" xr:uid="{9B70D8EA-FA61-4F75-8186-A5B2033D0E70}"/>
    <cellStyle name="SAPBEXheaderText 12 5 3 3" xfId="18103" xr:uid="{BDCEDBEF-63A1-4F0A-BF1B-D1BCCB0D2B95}"/>
    <cellStyle name="SAPBEXheaderText 12 5 3 4" xfId="23544" xr:uid="{FEA1D652-0F99-4C0D-98EC-4748486A0D3E}"/>
    <cellStyle name="SAPBEXheaderText 12 5 4" xfId="8310" xr:uid="{C3AE3647-E6C2-47CB-B97C-DB5C0DC41C32}"/>
    <cellStyle name="SAPBEXheaderText 12 5 5" xfId="13972" xr:uid="{1FF44068-86D4-43C7-A0D7-1B71EA797FC3}"/>
    <cellStyle name="SAPBEXheaderText 12 5 6" xfId="19492" xr:uid="{4BC12840-0A56-43AF-8284-021C35610DC5}"/>
    <cellStyle name="SAPBEXheaderText 12 6" xfId="1691" xr:uid="{E16D94E3-2767-4904-BD32-8B96921F1F5F}"/>
    <cellStyle name="SAPBEXheaderText 12 6 2" xfId="3721" xr:uid="{2948491B-31E4-413C-82A7-C2A6BA3F8726}"/>
    <cellStyle name="SAPBEXheaderText 12 6 2 2" xfId="10277" xr:uid="{2FDB626D-654B-4E14-89A5-AC923FC01734}"/>
    <cellStyle name="SAPBEXheaderText 12 6 2 3" xfId="15891" xr:uid="{50CFB959-9E6E-4D2B-BFCC-D6E8308F39E6}"/>
    <cellStyle name="SAPBEXheaderText 12 6 2 4" xfId="21368" xr:uid="{94EB37F4-99F6-4712-B0CB-4F449D27E5A8}"/>
    <cellStyle name="SAPBEXheaderText 12 6 3" xfId="6055" xr:uid="{4AEC2759-272E-4B1B-A5EA-26D4D3C553BB}"/>
    <cellStyle name="SAPBEXheaderText 12 6 3 2" xfId="12538" xr:uid="{E94DFA69-2DA0-411F-9E49-0A7BFE0C6D74}"/>
    <cellStyle name="SAPBEXheaderText 12 6 3 3" xfId="18104" xr:uid="{688AB177-9892-4511-B06F-AF93CA764BFD}"/>
    <cellStyle name="SAPBEXheaderText 12 6 3 4" xfId="23545" xr:uid="{090A4652-6A9B-496C-9175-5A0B58E35C78}"/>
    <cellStyle name="SAPBEXheaderText 12 6 4" xfId="8311" xr:uid="{CD53DB88-0823-41FC-B0F4-133D3BEEC4C5}"/>
    <cellStyle name="SAPBEXheaderText 12 6 5" xfId="13973" xr:uid="{DE2034C4-7F5D-4A19-A8E6-AA9874DBEDBE}"/>
    <cellStyle name="SAPBEXheaderText 12 6 6" xfId="19493" xr:uid="{0FCF4644-1AB7-4B36-A2C3-6A2D72FE09B5}"/>
    <cellStyle name="SAPBEXheaderText 12 7" xfId="3710" xr:uid="{C1E2D345-7C9B-49ED-8F70-5AF804F1145C}"/>
    <cellStyle name="SAPBEXheaderText 12 7 2" xfId="10266" xr:uid="{B3BECD3D-3B0E-45F2-9070-A75C4277E8C1}"/>
    <cellStyle name="SAPBEXheaderText 12 7 3" xfId="15880" xr:uid="{5DA1A21F-A158-41FF-9D04-43FB909BA7AA}"/>
    <cellStyle name="SAPBEXheaderText 12 7 4" xfId="21357" xr:uid="{B76B6F63-DDDA-49A0-8342-30272CCEDB05}"/>
    <cellStyle name="SAPBEXheaderText 12 8" xfId="6044" xr:uid="{24FF872C-36DA-4C73-936A-44B9D4D145C8}"/>
    <cellStyle name="SAPBEXheaderText 12 8 2" xfId="12527" xr:uid="{809C1A97-DB99-45C2-8052-7A3C98AAD325}"/>
    <cellStyle name="SAPBEXheaderText 12 8 3" xfId="18093" xr:uid="{AD542E25-3FE6-4DF7-B423-AEF32C01D35C}"/>
    <cellStyle name="SAPBEXheaderText 12 8 4" xfId="23534" xr:uid="{977B8F07-02BD-48FB-A392-CCFAFE7B9084}"/>
    <cellStyle name="SAPBEXheaderText 12 9" xfId="8300" xr:uid="{6C1BB52A-CEC0-4D45-B08C-26F01675F84E}"/>
    <cellStyle name="SAPBEXheaderText 13" xfId="1692" xr:uid="{16C52591-61DD-430B-9CC8-39CCAA7F066B}"/>
    <cellStyle name="SAPBEXheaderText 13 10" xfId="13974" xr:uid="{DDFDC708-65F1-4B0A-9C1F-79DDF17C00F1}"/>
    <cellStyle name="SAPBEXheaderText 13 11" xfId="19494" xr:uid="{E38D7686-AF91-4C66-BA36-D2CB90692E6C}"/>
    <cellStyle name="SAPBEXheaderText 13 2" xfId="1693" xr:uid="{79BF0E3D-8DAE-4B46-8AC5-6A3722D766FE}"/>
    <cellStyle name="SAPBEXheaderText 13 2 2" xfId="1694" xr:uid="{FC064B05-A1A9-4250-A392-408652EF4BE5}"/>
    <cellStyle name="SAPBEXheaderText 13 2 2 2" xfId="3724" xr:uid="{D09D8999-33FC-40C3-BABB-64856C6A48B2}"/>
    <cellStyle name="SAPBEXheaderText 13 2 2 2 2" xfId="10280" xr:uid="{357A05D2-FE16-4B4C-B90C-C8C697155AB2}"/>
    <cellStyle name="SAPBEXheaderText 13 2 2 2 3" xfId="15894" xr:uid="{5F064C30-0C80-4D06-B385-1B2EC55B74D8}"/>
    <cellStyle name="SAPBEXheaderText 13 2 2 2 4" xfId="21371" xr:uid="{98D97D4D-A8B3-49A5-8270-3D3B74AAD009}"/>
    <cellStyle name="SAPBEXheaderText 13 2 2 3" xfId="6058" xr:uid="{BF7FC9EB-C69D-4E77-BC4B-C14CAAB0EC04}"/>
    <cellStyle name="SAPBEXheaderText 13 2 2 3 2" xfId="12541" xr:uid="{425B9EDC-F115-446B-86B4-C4CC56C317D7}"/>
    <cellStyle name="SAPBEXheaderText 13 2 2 3 3" xfId="18107" xr:uid="{36B7BDAB-08B6-42AF-BE2A-B51EC66BCD5F}"/>
    <cellStyle name="SAPBEXheaderText 13 2 2 3 4" xfId="23548" xr:uid="{A0C022D3-3A8E-412F-A7CC-EA6AA560F2DB}"/>
    <cellStyle name="SAPBEXheaderText 13 2 2 4" xfId="8314" xr:uid="{1D5730A5-7C5E-4E4B-B9D1-68A930B1F737}"/>
    <cellStyle name="SAPBEXheaderText 13 2 2 5" xfId="13976" xr:uid="{D0BFBE22-7520-4AFE-85D7-61595BF72ACA}"/>
    <cellStyle name="SAPBEXheaderText 13 2 2 6" xfId="19496" xr:uid="{5B1B5849-1F0C-4496-9E04-CC1AB49E7EA2}"/>
    <cellStyle name="SAPBEXheaderText 13 2 3" xfId="1695" xr:uid="{4C672B60-60A4-45DE-8EF9-BCD935D0DB38}"/>
    <cellStyle name="SAPBEXheaderText 13 2 3 2" xfId="3725" xr:uid="{BE6EDCD2-B69D-48CE-B1D0-E911805D8919}"/>
    <cellStyle name="SAPBEXheaderText 13 2 3 2 2" xfId="10281" xr:uid="{DA81C872-6C22-4774-A52E-8A663B899D1F}"/>
    <cellStyle name="SAPBEXheaderText 13 2 3 2 3" xfId="15895" xr:uid="{D34140EF-D599-495F-A228-DF3D1D8E818E}"/>
    <cellStyle name="SAPBEXheaderText 13 2 3 2 4" xfId="21372" xr:uid="{24AAA570-0FDA-4356-B4A8-A2E17D3C26EA}"/>
    <cellStyle name="SAPBEXheaderText 13 2 3 3" xfId="6059" xr:uid="{D3EAB9C9-374A-4FA2-87E3-AA498DF59F4C}"/>
    <cellStyle name="SAPBEXheaderText 13 2 3 3 2" xfId="12542" xr:uid="{AF063153-15F1-4570-B6E3-6ECD64EB8336}"/>
    <cellStyle name="SAPBEXheaderText 13 2 3 3 3" xfId="18108" xr:uid="{190F16A3-A667-4646-86AA-2D12AB92A2EC}"/>
    <cellStyle name="SAPBEXheaderText 13 2 3 3 4" xfId="23549" xr:uid="{91CC2415-EF8B-4E37-B8FB-665DDA9F45DC}"/>
    <cellStyle name="SAPBEXheaderText 13 2 3 4" xfId="8315" xr:uid="{052360FE-57E3-449D-895B-8E00E2FF563E}"/>
    <cellStyle name="SAPBEXheaderText 13 2 3 5" xfId="13977" xr:uid="{330D82B3-FBA0-426A-9926-7E254B29579E}"/>
    <cellStyle name="SAPBEXheaderText 13 2 3 6" xfId="19497" xr:uid="{EA2BB56E-51C5-43AF-9F33-21F59488BD8A}"/>
    <cellStyle name="SAPBEXheaderText 13 2 4" xfId="3723" xr:uid="{D014DC30-41C7-4A94-8074-05E256E0F7D2}"/>
    <cellStyle name="SAPBEXheaderText 13 2 4 2" xfId="10279" xr:uid="{BAE146F7-F58C-4A2C-8AEF-1B691BD0E104}"/>
    <cellStyle name="SAPBEXheaderText 13 2 4 3" xfId="15893" xr:uid="{83F24BD5-CE81-4EC3-9861-821B359269DF}"/>
    <cellStyle name="SAPBEXheaderText 13 2 4 4" xfId="21370" xr:uid="{A9A34D45-FB53-4AC1-ABE0-0EBCF323FF3D}"/>
    <cellStyle name="SAPBEXheaderText 13 2 5" xfId="6057" xr:uid="{66A93B95-2B8C-4E86-B5B3-4A3CF5E6035F}"/>
    <cellStyle name="SAPBEXheaderText 13 2 5 2" xfId="12540" xr:uid="{C1195161-0082-4C46-B99E-57CFF12DB0D5}"/>
    <cellStyle name="SAPBEXheaderText 13 2 5 3" xfId="18106" xr:uid="{19A0DF17-A836-4B7F-BC16-08C25731B6C0}"/>
    <cellStyle name="SAPBEXheaderText 13 2 5 4" xfId="23547" xr:uid="{062FEB38-498D-4928-9D03-CCECC67330CC}"/>
    <cellStyle name="SAPBEXheaderText 13 2 6" xfId="8313" xr:uid="{46D6FB53-241A-4E59-A4B6-AD016429B351}"/>
    <cellStyle name="SAPBEXheaderText 13 2 7" xfId="13975" xr:uid="{FD4CBDBC-75DA-4124-A3E7-187E1F6B2119}"/>
    <cellStyle name="SAPBEXheaderText 13 2 8" xfId="19495" xr:uid="{32905A68-EE91-4C62-8C77-0EBC26DB23E5}"/>
    <cellStyle name="SAPBEXheaderText 13 3" xfId="1696" xr:uid="{C50ED569-77C2-4E30-9090-60FCC51FEB2F}"/>
    <cellStyle name="SAPBEXheaderText 13 3 2" xfId="1697" xr:uid="{BD04EF97-0864-440F-836F-D744AC502E42}"/>
    <cellStyle name="SAPBEXheaderText 13 3 2 2" xfId="3727" xr:uid="{110D4EFF-180A-4031-B20A-62EDEB19CFE0}"/>
    <cellStyle name="SAPBEXheaderText 13 3 2 2 2" xfId="10283" xr:uid="{107E7BCE-67BF-45E4-AC6F-162284FA6A95}"/>
    <cellStyle name="SAPBEXheaderText 13 3 2 2 3" xfId="15897" xr:uid="{D519A0B7-E9B8-476F-95C3-614B3E8E2A6D}"/>
    <cellStyle name="SAPBEXheaderText 13 3 2 2 4" xfId="21374" xr:uid="{0AE8DBA2-C1E7-449B-935A-C7F522751A1A}"/>
    <cellStyle name="SAPBEXheaderText 13 3 2 3" xfId="6061" xr:uid="{A7142E8D-73F6-4008-B13A-08F0BF839CB7}"/>
    <cellStyle name="SAPBEXheaderText 13 3 2 3 2" xfId="12544" xr:uid="{1F108719-C39E-4E83-84E2-ACA4167F1F24}"/>
    <cellStyle name="SAPBEXheaderText 13 3 2 3 3" xfId="18110" xr:uid="{65471ADE-8265-4431-AF1E-E5EF6E87656F}"/>
    <cellStyle name="SAPBEXheaderText 13 3 2 3 4" xfId="23551" xr:uid="{29813130-F0FF-43C2-BFA7-877D7B7FE6B7}"/>
    <cellStyle name="SAPBEXheaderText 13 3 2 4" xfId="8317" xr:uid="{F528B0C1-85C7-4B3D-8E8A-F8332888F56E}"/>
    <cellStyle name="SAPBEXheaderText 13 3 2 5" xfId="13979" xr:uid="{2C822A60-FD7F-4BE4-A23C-D143BE6AF9E1}"/>
    <cellStyle name="SAPBEXheaderText 13 3 2 6" xfId="19499" xr:uid="{1177003E-8C32-4CCE-A0AD-178C332FB9F7}"/>
    <cellStyle name="SAPBEXheaderText 13 3 3" xfId="1698" xr:uid="{B3B4CDBB-0B9E-4435-A705-652FBE29CA89}"/>
    <cellStyle name="SAPBEXheaderText 13 3 3 2" xfId="3728" xr:uid="{D2B3CDBB-E829-4BC2-AF3D-80DD369E0AD0}"/>
    <cellStyle name="SAPBEXheaderText 13 3 3 2 2" xfId="10284" xr:uid="{585ACEC2-E7D9-46FF-B245-56CB7AD1F597}"/>
    <cellStyle name="SAPBEXheaderText 13 3 3 2 3" xfId="15898" xr:uid="{BE2640EC-2EFA-4CCD-A68C-D555EC496A83}"/>
    <cellStyle name="SAPBEXheaderText 13 3 3 2 4" xfId="21375" xr:uid="{97386AFF-74AA-429A-A110-1726BED63950}"/>
    <cellStyle name="SAPBEXheaderText 13 3 3 3" xfId="6062" xr:uid="{82377942-3F15-4B24-B75C-226F86A021D9}"/>
    <cellStyle name="SAPBEXheaderText 13 3 3 3 2" xfId="12545" xr:uid="{953D21E9-F02E-496B-B8BB-9B44FA301BE5}"/>
    <cellStyle name="SAPBEXheaderText 13 3 3 3 3" xfId="18111" xr:uid="{ECB69990-DB6D-4C69-8837-626F717E8E8C}"/>
    <cellStyle name="SAPBEXheaderText 13 3 3 3 4" xfId="23552" xr:uid="{796AA5C4-BA28-483E-9D89-C84D5F19305E}"/>
    <cellStyle name="SAPBEXheaderText 13 3 3 4" xfId="8318" xr:uid="{77C52511-C886-4835-AD75-6C0EB8046BA3}"/>
    <cellStyle name="SAPBEXheaderText 13 3 3 5" xfId="13980" xr:uid="{EA0E8963-BBD1-43C5-A728-9BEE342FCFCF}"/>
    <cellStyle name="SAPBEXheaderText 13 3 3 6" xfId="19500" xr:uid="{FE163B73-C91B-463D-A518-AEA436B999D6}"/>
    <cellStyle name="SAPBEXheaderText 13 3 4" xfId="3726" xr:uid="{28D98228-4217-40F9-9104-D20D130CD5B5}"/>
    <cellStyle name="SAPBEXheaderText 13 3 4 2" xfId="10282" xr:uid="{754B9079-15E8-462A-9646-719A8B02FCD1}"/>
    <cellStyle name="SAPBEXheaderText 13 3 4 3" xfId="15896" xr:uid="{5F6D0B83-CFB0-43E5-8442-FC1961B5CBA5}"/>
    <cellStyle name="SAPBEXheaderText 13 3 4 4" xfId="21373" xr:uid="{5A0E5016-7825-429D-B57F-EE0010EB5333}"/>
    <cellStyle name="SAPBEXheaderText 13 3 5" xfId="6060" xr:uid="{82AA2118-3B5E-436B-8F8A-12FBE53EE7C1}"/>
    <cellStyle name="SAPBEXheaderText 13 3 5 2" xfId="12543" xr:uid="{1070ADC6-05A9-4607-A1E0-FEB7AA01DAAD}"/>
    <cellStyle name="SAPBEXheaderText 13 3 5 3" xfId="18109" xr:uid="{5D47F909-123B-4488-8873-C61A1D9E317C}"/>
    <cellStyle name="SAPBEXheaderText 13 3 5 4" xfId="23550" xr:uid="{61A8E1E2-A612-409E-8036-746648962D8B}"/>
    <cellStyle name="SAPBEXheaderText 13 3 6" xfId="8316" xr:uid="{967FD66B-A46D-4008-AC61-ABA6C198518D}"/>
    <cellStyle name="SAPBEXheaderText 13 3 7" xfId="13978" xr:uid="{90015D0C-383F-4E42-9430-DFE27D82DD80}"/>
    <cellStyle name="SAPBEXheaderText 13 3 8" xfId="19498" xr:uid="{91170228-8913-4ED8-A9ED-8A70903B38D0}"/>
    <cellStyle name="SAPBEXheaderText 13 4" xfId="1699" xr:uid="{3C5731EF-E5BF-4F03-99A5-922889A06241}"/>
    <cellStyle name="SAPBEXheaderText 13 4 2" xfId="1700" xr:uid="{BA9D6BDE-24A9-4D20-ACE9-9BE9A426CF81}"/>
    <cellStyle name="SAPBEXheaderText 13 4 2 2" xfId="3730" xr:uid="{30606394-B801-45AD-AD1D-E66B6DD9EF5B}"/>
    <cellStyle name="SAPBEXheaderText 13 4 2 2 2" xfId="10286" xr:uid="{1C2E6835-DBCF-48E7-AA30-A1D141073790}"/>
    <cellStyle name="SAPBEXheaderText 13 4 2 2 3" xfId="15900" xr:uid="{FFA0159D-7764-4E30-9BC4-995755EBBA08}"/>
    <cellStyle name="SAPBEXheaderText 13 4 2 2 4" xfId="21377" xr:uid="{F4E052F9-C2FB-4003-A141-7CB56AE0D15A}"/>
    <cellStyle name="SAPBEXheaderText 13 4 2 3" xfId="6064" xr:uid="{FFB58792-157B-4792-B91F-413BBF8255A7}"/>
    <cellStyle name="SAPBEXheaderText 13 4 2 3 2" xfId="12547" xr:uid="{AEAEE7F5-F47E-45EA-B3D7-DC46ED294ADF}"/>
    <cellStyle name="SAPBEXheaderText 13 4 2 3 3" xfId="18113" xr:uid="{B9C93175-0985-406B-8BCA-DE6C90A7680A}"/>
    <cellStyle name="SAPBEXheaderText 13 4 2 3 4" xfId="23554" xr:uid="{F18813A3-6C48-43DE-8625-8AD77DC12F70}"/>
    <cellStyle name="SAPBEXheaderText 13 4 2 4" xfId="8320" xr:uid="{F969880F-A9E8-48FB-9381-E68D8FCE1D45}"/>
    <cellStyle name="SAPBEXheaderText 13 4 2 5" xfId="13982" xr:uid="{BBD7E8D3-351B-4767-97EA-4ECE6399F009}"/>
    <cellStyle name="SAPBEXheaderText 13 4 2 6" xfId="19502" xr:uid="{78E518AE-A2D3-4D30-A862-90597C889127}"/>
    <cellStyle name="SAPBEXheaderText 13 4 3" xfId="1701" xr:uid="{BD1605C2-BAE8-4C74-B7A7-C4CD11284AF6}"/>
    <cellStyle name="SAPBEXheaderText 13 4 3 2" xfId="3731" xr:uid="{57C6EFF9-0B7E-4F73-9BB1-33F92D1EF83A}"/>
    <cellStyle name="SAPBEXheaderText 13 4 3 2 2" xfId="10287" xr:uid="{F8299826-4107-487A-82DC-ADE35B1A10F1}"/>
    <cellStyle name="SAPBEXheaderText 13 4 3 2 3" xfId="15901" xr:uid="{D3F51CCA-AE1B-4322-9D13-34625B2A5CC5}"/>
    <cellStyle name="SAPBEXheaderText 13 4 3 2 4" xfId="21378" xr:uid="{EAC0704B-7F24-4A9D-B036-9DA3F8E40E90}"/>
    <cellStyle name="SAPBEXheaderText 13 4 3 3" xfId="6065" xr:uid="{A6311BD8-621A-49BD-B19A-F6AB42F49F74}"/>
    <cellStyle name="SAPBEXheaderText 13 4 3 3 2" xfId="12548" xr:uid="{C79A222B-4085-4173-A234-75EC491D6F97}"/>
    <cellStyle name="SAPBEXheaderText 13 4 3 3 3" xfId="18114" xr:uid="{0A6050B3-B2EE-4CA4-A0D7-BFB99A4476F8}"/>
    <cellStyle name="SAPBEXheaderText 13 4 3 3 4" xfId="23555" xr:uid="{A7203209-31AF-438B-952B-347D515644C3}"/>
    <cellStyle name="SAPBEXheaderText 13 4 3 4" xfId="8321" xr:uid="{26535623-30F4-41D2-A2B8-03AA4311284D}"/>
    <cellStyle name="SAPBEXheaderText 13 4 3 5" xfId="13983" xr:uid="{9FCB061F-A324-467D-B4E6-BA6098CB478B}"/>
    <cellStyle name="SAPBEXheaderText 13 4 3 6" xfId="19503" xr:uid="{928979DE-56E1-4AFF-9683-8B1FCBAB38E2}"/>
    <cellStyle name="SAPBEXheaderText 13 4 4" xfId="3729" xr:uid="{F75B19D0-D707-4581-940B-BC565A66F0EB}"/>
    <cellStyle name="SAPBEXheaderText 13 4 4 2" xfId="10285" xr:uid="{1AC511B1-ADFA-43AB-B58C-8884958128C3}"/>
    <cellStyle name="SAPBEXheaderText 13 4 4 3" xfId="15899" xr:uid="{726B69B6-4152-482C-9ABC-7BEA2C783E16}"/>
    <cellStyle name="SAPBEXheaderText 13 4 4 4" xfId="21376" xr:uid="{18C059F7-EE30-4712-A79E-5246D65C94A4}"/>
    <cellStyle name="SAPBEXheaderText 13 4 5" xfId="6063" xr:uid="{D09B6CAE-678B-4653-BC4E-595C7DDAEDAC}"/>
    <cellStyle name="SAPBEXheaderText 13 4 5 2" xfId="12546" xr:uid="{0E6BE9A3-6DBE-4998-B93B-282DEE310BBA}"/>
    <cellStyle name="SAPBEXheaderText 13 4 5 3" xfId="18112" xr:uid="{2ABDB21A-EF53-4096-B472-ABF73DEBE3CC}"/>
    <cellStyle name="SAPBEXheaderText 13 4 5 4" xfId="23553" xr:uid="{B8F6D63D-F177-4249-84E0-2C00D0C4EA8D}"/>
    <cellStyle name="SAPBEXheaderText 13 4 6" xfId="8319" xr:uid="{7E24CAB1-77F9-4F94-9D17-419B7D8167DE}"/>
    <cellStyle name="SAPBEXheaderText 13 4 7" xfId="13981" xr:uid="{3ADDB025-F27D-4B29-8C30-C1AAF7720B1A}"/>
    <cellStyle name="SAPBEXheaderText 13 4 8" xfId="19501" xr:uid="{4645C791-9836-4A28-97DC-59A1B51915F5}"/>
    <cellStyle name="SAPBEXheaderText 13 5" xfId="1702" xr:uid="{14454749-1BE9-4421-B4E3-FDD0379B0E7E}"/>
    <cellStyle name="SAPBEXheaderText 13 5 2" xfId="3732" xr:uid="{1EC61880-4AD7-41A1-AFAA-D7E5809256F0}"/>
    <cellStyle name="SAPBEXheaderText 13 5 2 2" xfId="10288" xr:uid="{72B07761-558B-4EC1-AABD-707FC32C4576}"/>
    <cellStyle name="SAPBEXheaderText 13 5 2 3" xfId="15902" xr:uid="{5C9BD43B-ED8C-4B19-A45E-04DD38CB6D55}"/>
    <cellStyle name="SAPBEXheaderText 13 5 2 4" xfId="21379" xr:uid="{989A1F46-55A7-40BD-B9F3-7AF3A019737E}"/>
    <cellStyle name="SAPBEXheaderText 13 5 3" xfId="6066" xr:uid="{8754D39F-0BDD-437A-BF43-5B7FE1C07B48}"/>
    <cellStyle name="SAPBEXheaderText 13 5 3 2" xfId="12549" xr:uid="{F6688DC3-8DA3-4986-94EF-6653B0CC0145}"/>
    <cellStyle name="SAPBEXheaderText 13 5 3 3" xfId="18115" xr:uid="{AC995C38-8CD7-4C88-8AF2-151EC77711B7}"/>
    <cellStyle name="SAPBEXheaderText 13 5 3 4" xfId="23556" xr:uid="{FC3F10E5-109F-4FC4-BE4B-1587171723BA}"/>
    <cellStyle name="SAPBEXheaderText 13 5 4" xfId="8322" xr:uid="{3CD16E82-6B6F-4D62-A7EE-154F2659206C}"/>
    <cellStyle name="SAPBEXheaderText 13 5 5" xfId="13984" xr:uid="{17306CB3-FF78-469D-86C7-3E0D2EAE2DDB}"/>
    <cellStyle name="SAPBEXheaderText 13 5 6" xfId="19504" xr:uid="{400C0F9F-5E56-48D3-9710-295744893331}"/>
    <cellStyle name="SAPBEXheaderText 13 6" xfId="1703" xr:uid="{A07CBC63-DA75-429D-8552-38DBEB93BC7E}"/>
    <cellStyle name="SAPBEXheaderText 13 6 2" xfId="3733" xr:uid="{C96A3182-0E9B-4E6B-8A4C-1D125229EC1A}"/>
    <cellStyle name="SAPBEXheaderText 13 6 2 2" xfId="10289" xr:uid="{3E428D92-14F0-4373-B6EF-CD6F2378DF64}"/>
    <cellStyle name="SAPBEXheaderText 13 6 2 3" xfId="15903" xr:uid="{FC1EE5BC-700C-48F7-AE8D-D934D09B134D}"/>
    <cellStyle name="SAPBEXheaderText 13 6 2 4" xfId="21380" xr:uid="{F0752CB5-5B72-4124-BE68-C8E83246EE5E}"/>
    <cellStyle name="SAPBEXheaderText 13 6 3" xfId="6067" xr:uid="{6F5F1045-967A-41DF-9D40-20A65B93C248}"/>
    <cellStyle name="SAPBEXheaderText 13 6 3 2" xfId="12550" xr:uid="{4883AB1A-542C-438D-A98A-E5845FD4CA21}"/>
    <cellStyle name="SAPBEXheaderText 13 6 3 3" xfId="18116" xr:uid="{CA59DAF9-B81D-4408-B2FB-3204E5CCFA01}"/>
    <cellStyle name="SAPBEXheaderText 13 6 3 4" xfId="23557" xr:uid="{80D0A3E3-CE01-4BA4-A304-0ABFF9A9F50F}"/>
    <cellStyle name="SAPBEXheaderText 13 6 4" xfId="8323" xr:uid="{9011FF9C-4742-4B9F-9DB7-36B6374CC24B}"/>
    <cellStyle name="SAPBEXheaderText 13 6 5" xfId="13985" xr:uid="{ED4238C3-4DDE-4830-B121-7B5849B14F1D}"/>
    <cellStyle name="SAPBEXheaderText 13 6 6" xfId="19505" xr:uid="{69104ADD-48F2-4BDD-B7D7-42BF141058C0}"/>
    <cellStyle name="SAPBEXheaderText 13 7" xfId="3722" xr:uid="{F725E7F6-A93B-4FBD-B133-3A167126C799}"/>
    <cellStyle name="SAPBEXheaderText 13 7 2" xfId="10278" xr:uid="{366534E5-20DD-4DC5-B7B9-6DF7F9B25B11}"/>
    <cellStyle name="SAPBEXheaderText 13 7 3" xfId="15892" xr:uid="{D266A8E1-4FB0-4C41-AA7B-8EDCA9ADCC71}"/>
    <cellStyle name="SAPBEXheaderText 13 7 4" xfId="21369" xr:uid="{4B0D146D-AEA2-4820-AC0E-21262D9DA8FB}"/>
    <cellStyle name="SAPBEXheaderText 13 8" xfId="6056" xr:uid="{EFB76B0E-4CAF-4F4E-A26F-1DD4418E5299}"/>
    <cellStyle name="SAPBEXheaderText 13 8 2" xfId="12539" xr:uid="{2F05D4E7-192C-40DB-8EFA-6FA0AD23FD5F}"/>
    <cellStyle name="SAPBEXheaderText 13 8 3" xfId="18105" xr:uid="{D5F5897F-3B49-4B74-B902-879A188C1191}"/>
    <cellStyle name="SAPBEXheaderText 13 8 4" xfId="23546" xr:uid="{F2D86CF2-0D81-4D9E-833D-9D8746E9907A}"/>
    <cellStyle name="SAPBEXheaderText 13 9" xfId="8312" xr:uid="{43788CD4-AC5A-4DD3-BB81-EBDC8BAD0D3D}"/>
    <cellStyle name="SAPBEXheaderText 14" xfId="1704" xr:uid="{1D6B25F0-E6AF-4E6A-B355-0D698F23CC8B}"/>
    <cellStyle name="SAPBEXheaderText 14 10" xfId="13986" xr:uid="{5439AD4B-B6CE-431E-9E41-469B78892B7E}"/>
    <cellStyle name="SAPBEXheaderText 14 11" xfId="19506" xr:uid="{FB88E53F-A283-4124-AAF7-4DB44B706289}"/>
    <cellStyle name="SAPBEXheaderText 14 2" xfId="1705" xr:uid="{3A7E0E84-22D3-4A3F-B276-E24F409B28D0}"/>
    <cellStyle name="SAPBEXheaderText 14 2 2" xfId="1706" xr:uid="{C20D6149-559C-4FAB-98F4-42BAF57C9ED8}"/>
    <cellStyle name="SAPBEXheaderText 14 2 2 2" xfId="3736" xr:uid="{CB9C7B3A-8EF2-407F-BF5A-8B44972E9130}"/>
    <cellStyle name="SAPBEXheaderText 14 2 2 2 2" xfId="10292" xr:uid="{88A866D1-6B14-49C4-A721-A68694529644}"/>
    <cellStyle name="SAPBEXheaderText 14 2 2 2 3" xfId="15906" xr:uid="{32E5E0DC-D906-4B6F-80A9-F5F4CAE53C09}"/>
    <cellStyle name="SAPBEXheaderText 14 2 2 2 4" xfId="21383" xr:uid="{EBE77A14-3557-4306-8825-9B71C09449CF}"/>
    <cellStyle name="SAPBEXheaderText 14 2 2 3" xfId="6070" xr:uid="{9C899708-0E10-4D23-8C36-151793C000C3}"/>
    <cellStyle name="SAPBEXheaderText 14 2 2 3 2" xfId="12553" xr:uid="{14513937-2FA9-4D71-9F91-CF6EA5ECF622}"/>
    <cellStyle name="SAPBEXheaderText 14 2 2 3 3" xfId="18119" xr:uid="{3C72DDD7-82E9-4C5D-AADD-52277A0CADBA}"/>
    <cellStyle name="SAPBEXheaderText 14 2 2 3 4" xfId="23560" xr:uid="{57981376-73C5-492D-B62E-BAD7922363DE}"/>
    <cellStyle name="SAPBEXheaderText 14 2 2 4" xfId="8326" xr:uid="{2BCEA274-FD72-4E77-BE0B-BF2C9C8B1C8D}"/>
    <cellStyle name="SAPBEXheaderText 14 2 2 5" xfId="13988" xr:uid="{A7843E4F-FE8D-46DD-9E71-1007DFA44B1E}"/>
    <cellStyle name="SAPBEXheaderText 14 2 2 6" xfId="19508" xr:uid="{86D8D371-B336-4DB0-8CCC-4BE5A48B14B0}"/>
    <cellStyle name="SAPBEXheaderText 14 2 3" xfId="1707" xr:uid="{E8FE5FDA-633B-4F2D-95F8-837F9FBCD98A}"/>
    <cellStyle name="SAPBEXheaderText 14 2 3 2" xfId="3737" xr:uid="{AC390D1F-6FFC-4C21-8815-D03E4E9B4761}"/>
    <cellStyle name="SAPBEXheaderText 14 2 3 2 2" xfId="10293" xr:uid="{EBE0AEA1-28D9-4A02-B0AC-C5D2229A933C}"/>
    <cellStyle name="SAPBEXheaderText 14 2 3 2 3" xfId="15907" xr:uid="{0D08FE66-B264-4C80-BEBA-D8BF1F571AE3}"/>
    <cellStyle name="SAPBEXheaderText 14 2 3 2 4" xfId="21384" xr:uid="{3327EED2-5976-425A-A340-F0B1377023E0}"/>
    <cellStyle name="SAPBEXheaderText 14 2 3 3" xfId="6071" xr:uid="{04CD86AA-5913-4C84-A2BE-6F2918BA6767}"/>
    <cellStyle name="SAPBEXheaderText 14 2 3 3 2" xfId="12554" xr:uid="{1463C91A-3729-4C41-9C95-DA6B5794BB6B}"/>
    <cellStyle name="SAPBEXheaderText 14 2 3 3 3" xfId="18120" xr:uid="{19676D3D-5E75-4B8C-8C5E-AE7067BE818C}"/>
    <cellStyle name="SAPBEXheaderText 14 2 3 3 4" xfId="23561" xr:uid="{B27654C9-D247-47EE-B42D-B9EF9F00D1A7}"/>
    <cellStyle name="SAPBEXheaderText 14 2 3 4" xfId="8327" xr:uid="{6606539E-AB66-4AD4-AD3C-B9EED92A6575}"/>
    <cellStyle name="SAPBEXheaderText 14 2 3 5" xfId="13989" xr:uid="{1613E13D-B4EE-42C1-84A1-139625325A8F}"/>
    <cellStyle name="SAPBEXheaderText 14 2 3 6" xfId="19509" xr:uid="{9060EE3F-7AB4-4A4A-9706-33461A14A5D7}"/>
    <cellStyle name="SAPBEXheaderText 14 2 4" xfId="3735" xr:uid="{9418BB48-2769-479B-858D-ABB26F45B7B4}"/>
    <cellStyle name="SAPBEXheaderText 14 2 4 2" xfId="10291" xr:uid="{7224B7EA-4D51-43E9-B4E7-CF1762C601F6}"/>
    <cellStyle name="SAPBEXheaderText 14 2 4 3" xfId="15905" xr:uid="{956E0FD0-CA36-42FC-940D-4008F290B185}"/>
    <cellStyle name="SAPBEXheaderText 14 2 4 4" xfId="21382" xr:uid="{4F34DF2D-31D1-4A54-A221-7DD5B6F945A1}"/>
    <cellStyle name="SAPBEXheaderText 14 2 5" xfId="6069" xr:uid="{91F04B75-E381-4E54-A863-82D0CC91DF49}"/>
    <cellStyle name="SAPBEXheaderText 14 2 5 2" xfId="12552" xr:uid="{4B5BDB4C-46A3-44F4-8F1F-15E62522B2D6}"/>
    <cellStyle name="SAPBEXheaderText 14 2 5 3" xfId="18118" xr:uid="{64FE3F15-7538-4BB8-8783-A9FAD247D7B8}"/>
    <cellStyle name="SAPBEXheaderText 14 2 5 4" xfId="23559" xr:uid="{1C28EEA6-DE99-4911-A5D1-31051C61EF56}"/>
    <cellStyle name="SAPBEXheaderText 14 2 6" xfId="8325" xr:uid="{A1B6211C-FA5D-47F3-AD16-340087BD1B9B}"/>
    <cellStyle name="SAPBEXheaderText 14 2 7" xfId="13987" xr:uid="{AAA5DDB3-8E25-4584-88D4-FBF2CCF4776A}"/>
    <cellStyle name="SAPBEXheaderText 14 2 8" xfId="19507" xr:uid="{1D3C0FAC-49C9-4C21-9B56-751C396DF843}"/>
    <cellStyle name="SAPBEXheaderText 14 3" xfId="1708" xr:uid="{B6DBEFDD-B30D-432C-815D-191E7057DE6A}"/>
    <cellStyle name="SAPBEXheaderText 14 3 2" xfId="1709" xr:uid="{ED134C89-FC73-4C66-B845-9515FEA59B0D}"/>
    <cellStyle name="SAPBEXheaderText 14 3 2 2" xfId="3739" xr:uid="{342A7742-E6ED-44F2-B7E8-C1B52F1DC09E}"/>
    <cellStyle name="SAPBEXheaderText 14 3 2 2 2" xfId="10295" xr:uid="{8B4DC0C8-109D-4E1E-ACB4-C65771B58E32}"/>
    <cellStyle name="SAPBEXheaderText 14 3 2 2 3" xfId="15909" xr:uid="{EA94247D-97A3-4EC2-93F7-001AAA893AB9}"/>
    <cellStyle name="SAPBEXheaderText 14 3 2 2 4" xfId="21386" xr:uid="{77E4BB6E-09BB-450F-9625-F8CAC6C06584}"/>
    <cellStyle name="SAPBEXheaderText 14 3 2 3" xfId="6073" xr:uid="{4B4CA378-6004-472C-AE1D-FAAC076E5883}"/>
    <cellStyle name="SAPBEXheaderText 14 3 2 3 2" xfId="12556" xr:uid="{C23457F4-D7E0-46CA-BD26-79D8F5D056D0}"/>
    <cellStyle name="SAPBEXheaderText 14 3 2 3 3" xfId="18122" xr:uid="{F194FE38-903C-4A5C-96A7-8D76AAE7DFCE}"/>
    <cellStyle name="SAPBEXheaderText 14 3 2 3 4" xfId="23563" xr:uid="{D5AFFC77-6062-4A90-A0D0-1413B5A23467}"/>
    <cellStyle name="SAPBEXheaderText 14 3 2 4" xfId="8329" xr:uid="{1490C020-8E4C-47E3-87E6-AD4F36E090E2}"/>
    <cellStyle name="SAPBEXheaderText 14 3 2 5" xfId="13991" xr:uid="{61A357D1-0082-46CC-929D-0EEC7828D2BA}"/>
    <cellStyle name="SAPBEXheaderText 14 3 2 6" xfId="19511" xr:uid="{6170EB63-2AB1-4464-8429-0A11D73DAB03}"/>
    <cellStyle name="SAPBEXheaderText 14 3 3" xfId="1710" xr:uid="{30B1A8F7-EE64-4BE8-A293-A094EA197EF3}"/>
    <cellStyle name="SAPBEXheaderText 14 3 3 2" xfId="3740" xr:uid="{FD3B2DE0-71D5-4689-BEE3-C3E879481FA4}"/>
    <cellStyle name="SAPBEXheaderText 14 3 3 2 2" xfId="10296" xr:uid="{878C8B03-A960-484B-BF99-FB1AB15DE1BD}"/>
    <cellStyle name="SAPBEXheaderText 14 3 3 2 3" xfId="15910" xr:uid="{FD3C8ACB-7ADE-4AC2-991D-0F076CFE008F}"/>
    <cellStyle name="SAPBEXheaderText 14 3 3 2 4" xfId="21387" xr:uid="{A5C1CEBB-7619-4DD5-B022-53E3407ED889}"/>
    <cellStyle name="SAPBEXheaderText 14 3 3 3" xfId="6074" xr:uid="{08983D66-F8D4-44EF-B277-D3E458A64BA2}"/>
    <cellStyle name="SAPBEXheaderText 14 3 3 3 2" xfId="12557" xr:uid="{D8ED1A57-2AEE-42B5-B100-022CF401F1E8}"/>
    <cellStyle name="SAPBEXheaderText 14 3 3 3 3" xfId="18123" xr:uid="{D04FCB59-709F-4AA5-AE0A-6347349A5BBD}"/>
    <cellStyle name="SAPBEXheaderText 14 3 3 3 4" xfId="23564" xr:uid="{B6788D56-29F6-4EFE-A875-171208A4A6F5}"/>
    <cellStyle name="SAPBEXheaderText 14 3 3 4" xfId="8330" xr:uid="{9A787FE8-8B0F-4444-B04A-F95B5758230B}"/>
    <cellStyle name="SAPBEXheaderText 14 3 3 5" xfId="13992" xr:uid="{658CD81E-16E5-41E8-A39D-20F6A73F7532}"/>
    <cellStyle name="SAPBEXheaderText 14 3 3 6" xfId="19512" xr:uid="{2D925577-8053-4A44-90F2-C0A3B17727B8}"/>
    <cellStyle name="SAPBEXheaderText 14 3 4" xfId="3738" xr:uid="{BCD2B773-8134-4816-8E90-8976B765B565}"/>
    <cellStyle name="SAPBEXheaderText 14 3 4 2" xfId="10294" xr:uid="{F8F2639D-998F-4AC1-BDE7-84A7FE410871}"/>
    <cellStyle name="SAPBEXheaderText 14 3 4 3" xfId="15908" xr:uid="{C6B9BE14-4957-4192-BA52-70E9D1010CC8}"/>
    <cellStyle name="SAPBEXheaderText 14 3 4 4" xfId="21385" xr:uid="{B2B2A827-DDBF-4040-9365-25E5B7168BFC}"/>
    <cellStyle name="SAPBEXheaderText 14 3 5" xfId="6072" xr:uid="{DB42A5FB-C51C-4D92-AEA1-FDFA3240F849}"/>
    <cellStyle name="SAPBEXheaderText 14 3 5 2" xfId="12555" xr:uid="{4C4343E0-5445-499F-A807-F45EF5DB4185}"/>
    <cellStyle name="SAPBEXheaderText 14 3 5 3" xfId="18121" xr:uid="{21ADA8A7-525A-4800-868B-EB13A41E6F58}"/>
    <cellStyle name="SAPBEXheaderText 14 3 5 4" xfId="23562" xr:uid="{544EFC59-C572-4F3C-8DE2-F32F4C88A827}"/>
    <cellStyle name="SAPBEXheaderText 14 3 6" xfId="8328" xr:uid="{10FCC499-3BCF-4762-B0BB-7A606C846EF7}"/>
    <cellStyle name="SAPBEXheaderText 14 3 7" xfId="13990" xr:uid="{5CF94744-6562-49F0-8603-D0CC8DB170F7}"/>
    <cellStyle name="SAPBEXheaderText 14 3 8" xfId="19510" xr:uid="{3351E82F-0E9A-4898-8DBA-D1B217B8DEA6}"/>
    <cellStyle name="SAPBEXheaderText 14 4" xfId="1711" xr:uid="{BB7E73B1-FD2C-491E-B05E-006B5278ADD1}"/>
    <cellStyle name="SAPBEXheaderText 14 4 2" xfId="1712" xr:uid="{2F7BF4F4-890D-4F71-91F2-F5D3A83456E8}"/>
    <cellStyle name="SAPBEXheaderText 14 4 2 2" xfId="3742" xr:uid="{B3C015D7-F68C-4D0A-A9E1-8BA0046C2FEF}"/>
    <cellStyle name="SAPBEXheaderText 14 4 2 2 2" xfId="10298" xr:uid="{40A35BD0-2423-4B07-A050-BBF148DF83F0}"/>
    <cellStyle name="SAPBEXheaderText 14 4 2 2 3" xfId="15912" xr:uid="{490B6CFB-CA63-4F49-9EEB-81EB6C864BDB}"/>
    <cellStyle name="SAPBEXheaderText 14 4 2 2 4" xfId="21389" xr:uid="{AC9E08DB-64D1-464C-9CAB-BA13F12C28B1}"/>
    <cellStyle name="SAPBEXheaderText 14 4 2 3" xfId="6076" xr:uid="{49AF9C00-DDAC-42F5-8D19-AE8EC4BC01FB}"/>
    <cellStyle name="SAPBEXheaderText 14 4 2 3 2" xfId="12559" xr:uid="{2A7D5A9A-51D9-461A-941B-2D83B09DC6C1}"/>
    <cellStyle name="SAPBEXheaderText 14 4 2 3 3" xfId="18125" xr:uid="{9BF79FC9-DF99-45C4-BB20-B3747563C5C9}"/>
    <cellStyle name="SAPBEXheaderText 14 4 2 3 4" xfId="23566" xr:uid="{1859B989-5902-4DE4-8B3B-3A75EC35CCD7}"/>
    <cellStyle name="SAPBEXheaderText 14 4 2 4" xfId="8332" xr:uid="{E2299221-EABF-4DDC-A437-0366D5ADABC4}"/>
    <cellStyle name="SAPBEXheaderText 14 4 2 5" xfId="13994" xr:uid="{19EEE894-5B0A-4A6C-B6BE-FD77341B0FCC}"/>
    <cellStyle name="SAPBEXheaderText 14 4 2 6" xfId="19514" xr:uid="{D5CAB55D-F829-47A1-AE88-D30C2156EF25}"/>
    <cellStyle name="SAPBEXheaderText 14 4 3" xfId="1713" xr:uid="{C2DDC8A6-B099-49D0-858D-2604317DB896}"/>
    <cellStyle name="SAPBEXheaderText 14 4 3 2" xfId="3743" xr:uid="{A1B53DD4-E860-4203-AE16-C84567E3726C}"/>
    <cellStyle name="SAPBEXheaderText 14 4 3 2 2" xfId="10299" xr:uid="{952E8323-4222-4467-B342-9B6B9E2E97C8}"/>
    <cellStyle name="SAPBEXheaderText 14 4 3 2 3" xfId="15913" xr:uid="{92278C52-013D-4AD7-B7D3-238C4B3E2000}"/>
    <cellStyle name="SAPBEXheaderText 14 4 3 2 4" xfId="21390" xr:uid="{93F9289E-E839-431C-AB8B-6A7F1141B4B8}"/>
    <cellStyle name="SAPBEXheaderText 14 4 3 3" xfId="6077" xr:uid="{D9DFA1CF-4E15-40A1-A323-FB30D65F923B}"/>
    <cellStyle name="SAPBEXheaderText 14 4 3 3 2" xfId="12560" xr:uid="{A03F299B-C897-4006-99DF-BC21727F570B}"/>
    <cellStyle name="SAPBEXheaderText 14 4 3 3 3" xfId="18126" xr:uid="{FF8EE58B-0393-4A84-8BF0-A86C578A57A5}"/>
    <cellStyle name="SAPBEXheaderText 14 4 3 3 4" xfId="23567" xr:uid="{BFF1DBC4-C931-45A1-BFE0-C896408A90F9}"/>
    <cellStyle name="SAPBEXheaderText 14 4 3 4" xfId="8333" xr:uid="{B059D909-0915-48AE-AE22-7AF8ED7CA325}"/>
    <cellStyle name="SAPBEXheaderText 14 4 3 5" xfId="13995" xr:uid="{DADAEECA-AD63-4F62-84B1-A29B7D0C5BA1}"/>
    <cellStyle name="SAPBEXheaderText 14 4 3 6" xfId="19515" xr:uid="{AFA7FF0C-16BF-48CE-8999-DDE6EC36D323}"/>
    <cellStyle name="SAPBEXheaderText 14 4 4" xfId="3741" xr:uid="{054C661B-7635-44B5-A589-D888F29DA8CA}"/>
    <cellStyle name="SAPBEXheaderText 14 4 4 2" xfId="10297" xr:uid="{966A7F89-22D7-4B38-B623-B95F72CD4678}"/>
    <cellStyle name="SAPBEXheaderText 14 4 4 3" xfId="15911" xr:uid="{2C9B6935-D732-432F-95C3-DFC561399413}"/>
    <cellStyle name="SAPBEXheaderText 14 4 4 4" xfId="21388" xr:uid="{0DF5FDC6-283F-4081-8109-3EC6BBCC095D}"/>
    <cellStyle name="SAPBEXheaderText 14 4 5" xfId="6075" xr:uid="{D5802526-05D0-4983-81FE-7AE3AC29488D}"/>
    <cellStyle name="SAPBEXheaderText 14 4 5 2" xfId="12558" xr:uid="{C63D695E-A093-4C48-99FE-6C4C036D46F4}"/>
    <cellStyle name="SAPBEXheaderText 14 4 5 3" xfId="18124" xr:uid="{7ECEB1A5-0E90-4EC7-8F51-8F020501C6D3}"/>
    <cellStyle name="SAPBEXheaderText 14 4 5 4" xfId="23565" xr:uid="{400E2134-4F12-440C-95B9-76F745904793}"/>
    <cellStyle name="SAPBEXheaderText 14 4 6" xfId="8331" xr:uid="{05672E1C-F306-47AA-88B2-873EFFC8BF01}"/>
    <cellStyle name="SAPBEXheaderText 14 4 7" xfId="13993" xr:uid="{857ADDF5-F4BE-4F57-9091-423F4A4711F3}"/>
    <cellStyle name="SAPBEXheaderText 14 4 8" xfId="19513" xr:uid="{1AEE8296-684E-4549-BAC3-E67456EC0A7A}"/>
    <cellStyle name="SAPBEXheaderText 14 5" xfId="1714" xr:uid="{56CB450B-E09F-46E5-A1F5-792E49DA478D}"/>
    <cellStyle name="SAPBEXheaderText 14 5 2" xfId="3744" xr:uid="{C7052134-E53F-4F8F-AD23-89146A9B65D3}"/>
    <cellStyle name="SAPBEXheaderText 14 5 2 2" xfId="10300" xr:uid="{6CA12E47-D2D0-4067-8DC0-5C8E1A07EB3C}"/>
    <cellStyle name="SAPBEXheaderText 14 5 2 3" xfId="15914" xr:uid="{39AA006D-02BD-45B8-B567-19CECB1C83C7}"/>
    <cellStyle name="SAPBEXheaderText 14 5 2 4" xfId="21391" xr:uid="{56E9A69B-B97A-48E1-BB5B-64BDEF6A63C2}"/>
    <cellStyle name="SAPBEXheaderText 14 5 3" xfId="6078" xr:uid="{8113B927-4C00-4E4B-993B-B63368372972}"/>
    <cellStyle name="SAPBEXheaderText 14 5 3 2" xfId="12561" xr:uid="{C85352FD-7ED5-4169-AE61-EE9F0897B539}"/>
    <cellStyle name="SAPBEXheaderText 14 5 3 3" xfId="18127" xr:uid="{0FF1191C-BBCB-4964-B275-DCB8AAABC334}"/>
    <cellStyle name="SAPBEXheaderText 14 5 3 4" xfId="23568" xr:uid="{5F2880B6-276F-4F27-92CF-5721E77C2588}"/>
    <cellStyle name="SAPBEXheaderText 14 5 4" xfId="8334" xr:uid="{4B0A56D6-574F-43FF-836E-DA0F25BE9B70}"/>
    <cellStyle name="SAPBEXheaderText 14 5 5" xfId="13996" xr:uid="{F9CC0DB2-E50E-47B5-9F58-C15C1A6E545B}"/>
    <cellStyle name="SAPBEXheaderText 14 5 6" xfId="19516" xr:uid="{DD0EC3C2-FC1E-4387-A829-2A194997D485}"/>
    <cellStyle name="SAPBEXheaderText 14 6" xfId="1715" xr:uid="{D1A6D3D4-D0AD-48BE-A1F8-C182F64BCB7C}"/>
    <cellStyle name="SAPBEXheaderText 14 6 2" xfId="3745" xr:uid="{60BAA868-0FB2-4AF1-B239-7D1F48AA3AE6}"/>
    <cellStyle name="SAPBEXheaderText 14 6 2 2" xfId="10301" xr:uid="{174C7202-4D35-42CE-8DDF-61F31E74A6A1}"/>
    <cellStyle name="SAPBEXheaderText 14 6 2 3" xfId="15915" xr:uid="{C1340152-8BE8-45FC-B57A-E8C92F9E59F2}"/>
    <cellStyle name="SAPBEXheaderText 14 6 2 4" xfId="21392" xr:uid="{6FDD93D6-9667-4740-9A91-F945F7863161}"/>
    <cellStyle name="SAPBEXheaderText 14 6 3" xfId="6079" xr:uid="{B8D91171-675C-4E32-AC5E-8E797D049EF7}"/>
    <cellStyle name="SAPBEXheaderText 14 6 3 2" xfId="12562" xr:uid="{7DE8661A-9653-4453-AB3C-4940598B2230}"/>
    <cellStyle name="SAPBEXheaderText 14 6 3 3" xfId="18128" xr:uid="{0F131551-415D-47ED-BB00-E61C3BC31575}"/>
    <cellStyle name="SAPBEXheaderText 14 6 3 4" xfId="23569" xr:uid="{15CC947F-4F24-43E5-8A83-3529131FF551}"/>
    <cellStyle name="SAPBEXheaderText 14 6 4" xfId="8335" xr:uid="{367CD097-88E1-421A-9A70-5EB33C2F21C3}"/>
    <cellStyle name="SAPBEXheaderText 14 6 5" xfId="13997" xr:uid="{4760155D-D3D8-4FDF-9F7F-F3FCC3ECCCFF}"/>
    <cellStyle name="SAPBEXheaderText 14 6 6" xfId="19517" xr:uid="{21D96CB5-28A7-4144-B6E0-C03486805BAC}"/>
    <cellStyle name="SAPBEXheaderText 14 7" xfId="3734" xr:uid="{2224F4B0-A329-4280-A8EF-671C3C045624}"/>
    <cellStyle name="SAPBEXheaderText 14 7 2" xfId="10290" xr:uid="{76899AF6-1311-4FE1-AC2D-C0EC9EEAF8A2}"/>
    <cellStyle name="SAPBEXheaderText 14 7 3" xfId="15904" xr:uid="{E6A3E2C9-AA42-4E81-8FF4-12AFD5B4BDFC}"/>
    <cellStyle name="SAPBEXheaderText 14 7 4" xfId="21381" xr:uid="{63769C1A-2E8A-450F-996D-C0DAAFF08050}"/>
    <cellStyle name="SAPBEXheaderText 14 8" xfId="6068" xr:uid="{F5702C02-97FA-43E5-8433-A4AF60C3DCBE}"/>
    <cellStyle name="SAPBEXheaderText 14 8 2" xfId="12551" xr:uid="{70589793-BAEA-43B8-80F7-A8BDDD14E3F7}"/>
    <cellStyle name="SAPBEXheaderText 14 8 3" xfId="18117" xr:uid="{CE7474B7-5097-4436-A0E8-572D3F2E8E20}"/>
    <cellStyle name="SAPBEXheaderText 14 8 4" xfId="23558" xr:uid="{90E7B011-494D-4C3E-9C1D-1C698122D0A4}"/>
    <cellStyle name="SAPBEXheaderText 14 9" xfId="8324" xr:uid="{747A57E0-F237-43D2-B71E-3900B4AB2C55}"/>
    <cellStyle name="SAPBEXheaderText 15" xfId="1716" xr:uid="{70F4CA80-6286-4DA3-B35E-344CE932B6E8}"/>
    <cellStyle name="SAPBEXheaderText 15 2" xfId="1717" xr:uid="{04B38696-81FC-4BB3-B7F8-65563926FF78}"/>
    <cellStyle name="SAPBEXheaderText 15 2 2" xfId="3747" xr:uid="{6F129FA8-6C66-48EB-BA77-8E20ADC110A3}"/>
    <cellStyle name="SAPBEXheaderText 15 2 2 2" xfId="10303" xr:uid="{8C77B0E8-C5A6-4D6F-9E24-B748BABFB0C7}"/>
    <cellStyle name="SAPBEXheaderText 15 2 2 3" xfId="15917" xr:uid="{57663F7A-39E9-435E-9469-AD6CD63B9254}"/>
    <cellStyle name="SAPBEXheaderText 15 2 2 4" xfId="21394" xr:uid="{B0ABA922-23C0-4302-B25A-EE444DE88B11}"/>
    <cellStyle name="SAPBEXheaderText 15 2 3" xfId="6081" xr:uid="{C5AB3FA3-108B-4CE9-9E77-8DD31DBDBC08}"/>
    <cellStyle name="SAPBEXheaderText 15 2 3 2" xfId="12564" xr:uid="{00B71F38-E8F1-4F12-901C-60950BD80893}"/>
    <cellStyle name="SAPBEXheaderText 15 2 3 3" xfId="18130" xr:uid="{E75C94FC-8B06-4D00-9A3B-70B447491CE1}"/>
    <cellStyle name="SAPBEXheaderText 15 2 3 4" xfId="23571" xr:uid="{82FB2FDF-6C7C-400C-978E-2C16A908B1BC}"/>
    <cellStyle name="SAPBEXheaderText 15 2 4" xfId="8337" xr:uid="{F01D1B89-399B-4B88-BF33-2F31A95D2CF6}"/>
    <cellStyle name="SAPBEXheaderText 15 2 5" xfId="13999" xr:uid="{7BCFE0BA-EF48-446A-8B13-DD3763AFEED6}"/>
    <cellStyle name="SAPBEXheaderText 15 2 6" xfId="19519" xr:uid="{73057B3B-720C-4F07-83EE-6E30205158F9}"/>
    <cellStyle name="SAPBEXheaderText 15 3" xfId="1718" xr:uid="{BB63A93E-E72F-409A-B677-5A5754434B52}"/>
    <cellStyle name="SAPBEXheaderText 15 3 2" xfId="3748" xr:uid="{8CAFCE99-42C5-4FEF-8B31-C3850A6448F9}"/>
    <cellStyle name="SAPBEXheaderText 15 3 2 2" xfId="10304" xr:uid="{CA3B7F20-A1E4-49FE-93AE-AF05B20F2740}"/>
    <cellStyle name="SAPBEXheaderText 15 3 2 3" xfId="15918" xr:uid="{E9304316-C4F8-404B-B263-C347FC6F9AD5}"/>
    <cellStyle name="SAPBEXheaderText 15 3 2 4" xfId="21395" xr:uid="{E5315BF0-13B6-4C10-B104-16B460E540FC}"/>
    <cellStyle name="SAPBEXheaderText 15 3 3" xfId="6082" xr:uid="{F89188C8-AED8-483C-8364-ABA7ECE6E726}"/>
    <cellStyle name="SAPBEXheaderText 15 3 3 2" xfId="12565" xr:uid="{FBDEE3F8-89C5-4A37-A6F4-5545C34F15EA}"/>
    <cellStyle name="SAPBEXheaderText 15 3 3 3" xfId="18131" xr:uid="{BFE24FDB-974E-44A4-9BC0-330AC774AAF1}"/>
    <cellStyle name="SAPBEXheaderText 15 3 3 4" xfId="23572" xr:uid="{0FCAA216-136D-4274-A0CE-7CCCC06666AD}"/>
    <cellStyle name="SAPBEXheaderText 15 3 4" xfId="8338" xr:uid="{829552E9-92FB-4FFA-9224-FE29C698809D}"/>
    <cellStyle name="SAPBEXheaderText 15 3 5" xfId="14000" xr:uid="{20713810-478A-42B9-AA52-6BF645C99C46}"/>
    <cellStyle name="SAPBEXheaderText 15 3 6" xfId="19520" xr:uid="{294AAD86-372A-4D3D-A776-10333FC4E7C7}"/>
    <cellStyle name="SAPBEXheaderText 15 4" xfId="3746" xr:uid="{D40305C5-6BAE-4A5E-99CA-4B9C427C619E}"/>
    <cellStyle name="SAPBEXheaderText 15 4 2" xfId="10302" xr:uid="{6603D6D1-43BB-428E-A853-4289027FC491}"/>
    <cellStyle name="SAPBEXheaderText 15 4 3" xfId="15916" xr:uid="{37EC7828-0AFC-461A-84A6-6B910B1D2425}"/>
    <cellStyle name="SAPBEXheaderText 15 4 4" xfId="21393" xr:uid="{9A2C4BA6-B34A-4964-A1C7-60F082716050}"/>
    <cellStyle name="SAPBEXheaderText 15 5" xfId="6080" xr:uid="{451647AB-27C9-44D2-8BDD-526962592FA6}"/>
    <cellStyle name="SAPBEXheaderText 15 5 2" xfId="12563" xr:uid="{B49E3B39-7E36-4DB7-B2F3-B5854DBD85EC}"/>
    <cellStyle name="SAPBEXheaderText 15 5 3" xfId="18129" xr:uid="{F7FDA397-8547-42ED-A407-C3FF488C6380}"/>
    <cellStyle name="SAPBEXheaderText 15 5 4" xfId="23570" xr:uid="{4FCD85EE-18BA-48A1-B8C9-1B7060062AAB}"/>
    <cellStyle name="SAPBEXheaderText 15 6" xfId="8336" xr:uid="{21F537CC-2074-4F6D-A1F4-C1E255D7F3FD}"/>
    <cellStyle name="SAPBEXheaderText 15 7" xfId="13998" xr:uid="{C8FCB96D-E524-46A5-9957-5F7B19A9E4CD}"/>
    <cellStyle name="SAPBEXheaderText 15 8" xfId="19518" xr:uid="{D15A7F10-C081-411E-8BD9-6C88600F2E96}"/>
    <cellStyle name="SAPBEXheaderText 16" xfId="1719" xr:uid="{8033CA9A-04E0-47FA-A280-49E317C8021D}"/>
    <cellStyle name="SAPBEXheaderText 16 2" xfId="1720" xr:uid="{EC8AF346-1545-42FD-9F4F-059364A0D347}"/>
    <cellStyle name="SAPBEXheaderText 16 2 2" xfId="3750" xr:uid="{3EC96AA0-F443-455A-B872-5BE1A50384F4}"/>
    <cellStyle name="SAPBEXheaderText 16 2 2 2" xfId="10306" xr:uid="{F1EA683B-9A67-4187-B3C3-7747F5CAF901}"/>
    <cellStyle name="SAPBEXheaderText 16 2 2 3" xfId="15920" xr:uid="{E9E803FD-C035-45D1-8C9E-72D6FD0E4E08}"/>
    <cellStyle name="SAPBEXheaderText 16 2 2 4" xfId="21397" xr:uid="{1BC1CC93-DE3B-4C51-A53C-ABC125187483}"/>
    <cellStyle name="SAPBEXheaderText 16 2 3" xfId="6084" xr:uid="{9421C510-AE78-4294-B7C0-C52E4371E564}"/>
    <cellStyle name="SAPBEXheaderText 16 2 3 2" xfId="12567" xr:uid="{930554F5-8F19-4F52-AE24-24A039C3F313}"/>
    <cellStyle name="SAPBEXheaderText 16 2 3 3" xfId="18133" xr:uid="{33486DAE-4D50-4AE5-B0DC-CD009CB45CB1}"/>
    <cellStyle name="SAPBEXheaderText 16 2 3 4" xfId="23574" xr:uid="{AA06BC4A-38AF-4B86-8205-E29E8EBE57CA}"/>
    <cellStyle name="SAPBEXheaderText 16 2 4" xfId="8340" xr:uid="{E8DB7B8C-4A35-4DF7-AF95-023498E5855A}"/>
    <cellStyle name="SAPBEXheaderText 16 2 5" xfId="14002" xr:uid="{22E8DA20-2C04-4D42-BD74-7CA09261E7CB}"/>
    <cellStyle name="SAPBEXheaderText 16 2 6" xfId="19522" xr:uid="{AF380D07-A380-437B-A6B4-6625DD425306}"/>
    <cellStyle name="SAPBEXheaderText 16 3" xfId="1721" xr:uid="{F434D66B-F64A-4892-8685-A091B92E2A5C}"/>
    <cellStyle name="SAPBEXheaderText 16 3 2" xfId="3751" xr:uid="{4F3F6716-172A-4E66-80AD-0C423355BA2D}"/>
    <cellStyle name="SAPBEXheaderText 16 3 2 2" xfId="10307" xr:uid="{BC0CD1DD-D5BC-4142-A244-CCD19125C722}"/>
    <cellStyle name="SAPBEXheaderText 16 3 2 3" xfId="15921" xr:uid="{2602A1FF-B207-4832-B779-5AF77C043D2D}"/>
    <cellStyle name="SAPBEXheaderText 16 3 2 4" xfId="21398" xr:uid="{8C657B8A-F247-46BA-BAD5-96DEC6FBC3FD}"/>
    <cellStyle name="SAPBEXheaderText 16 3 3" xfId="6085" xr:uid="{9E59F988-9CB4-4F60-9D75-D827ED0461A0}"/>
    <cellStyle name="SAPBEXheaderText 16 3 3 2" xfId="12568" xr:uid="{5312EEAA-F89E-404B-9D2A-1F44323B708D}"/>
    <cellStyle name="SAPBEXheaderText 16 3 3 3" xfId="18134" xr:uid="{7D425388-B290-4958-90D9-4DDBE056FC6F}"/>
    <cellStyle name="SAPBEXheaderText 16 3 3 4" xfId="23575" xr:uid="{4F057444-75EF-417D-BB54-2D22908000E9}"/>
    <cellStyle name="SAPBEXheaderText 16 3 4" xfId="8341" xr:uid="{33F01E0D-EE34-4929-81A7-73C1BC3C72AD}"/>
    <cellStyle name="SAPBEXheaderText 16 3 5" xfId="14003" xr:uid="{7F7182AB-F90C-4FF0-B1CA-3CC5F185093A}"/>
    <cellStyle name="SAPBEXheaderText 16 3 6" xfId="19523" xr:uid="{1F95ADDE-4BB4-4F17-8753-C9A498DF274C}"/>
    <cellStyle name="SAPBEXheaderText 16 4" xfId="3749" xr:uid="{3EB9D3E1-0826-4E15-BB09-185DEE32B9CB}"/>
    <cellStyle name="SAPBEXheaderText 16 4 2" xfId="10305" xr:uid="{7DA1EA97-6765-4FCC-80E4-E356989219DB}"/>
    <cellStyle name="SAPBEXheaderText 16 4 3" xfId="15919" xr:uid="{70D6583A-5959-427E-B942-2D28DD4E96F8}"/>
    <cellStyle name="SAPBEXheaderText 16 4 4" xfId="21396" xr:uid="{6467091E-3B7C-4A99-AE00-D34AD15F0F37}"/>
    <cellStyle name="SAPBEXheaderText 16 5" xfId="6083" xr:uid="{54F1888A-54E9-48CF-A355-8BF95D050E01}"/>
    <cellStyle name="SAPBEXheaderText 16 5 2" xfId="12566" xr:uid="{82F7BE35-AB8D-4FEE-B5B8-C9B0011F5AA7}"/>
    <cellStyle name="SAPBEXheaderText 16 5 3" xfId="18132" xr:uid="{2455D6A8-E768-41B4-8127-332558AB580D}"/>
    <cellStyle name="SAPBEXheaderText 16 5 4" xfId="23573" xr:uid="{151C6398-1F49-4685-BD45-DBE5D7FFA6C5}"/>
    <cellStyle name="SAPBEXheaderText 16 6" xfId="8339" xr:uid="{C53C50B2-CB73-4D35-ACF9-E2B9B406D266}"/>
    <cellStyle name="SAPBEXheaderText 16 7" xfId="14001" xr:uid="{F2F0AF8E-D169-4999-A97B-A7EB5C8D028C}"/>
    <cellStyle name="SAPBEXheaderText 16 8" xfId="19521" xr:uid="{CB56815D-C73A-4790-A8CA-5E479EB8DEA8}"/>
    <cellStyle name="SAPBEXheaderText 17" xfId="1722" xr:uid="{886B885B-2E38-4AC5-A3E1-D876644ACB54}"/>
    <cellStyle name="SAPBEXheaderText 17 2" xfId="3752" xr:uid="{97A41322-B737-41AC-878B-FA652E93A99D}"/>
    <cellStyle name="SAPBEXheaderText 17 2 2" xfId="10308" xr:uid="{4BE15124-E443-452B-8815-316F799CC036}"/>
    <cellStyle name="SAPBEXheaderText 17 2 3" xfId="15922" xr:uid="{233F7044-0100-4DD2-B2D4-11A9390DD9EC}"/>
    <cellStyle name="SAPBEXheaderText 17 2 4" xfId="21399" xr:uid="{6951ECCA-CA4B-4D6C-A498-E176CC348893}"/>
    <cellStyle name="SAPBEXheaderText 17 3" xfId="6086" xr:uid="{92ED1DC7-2A72-4608-A7F2-BE1EB1119C91}"/>
    <cellStyle name="SAPBEXheaderText 17 3 2" xfId="12569" xr:uid="{221F56C7-E681-4EA1-848E-3C213501FDB7}"/>
    <cellStyle name="SAPBEXheaderText 17 3 3" xfId="18135" xr:uid="{0E0654E9-6011-4D3A-8620-F519E8456BEC}"/>
    <cellStyle name="SAPBEXheaderText 17 3 4" xfId="23576" xr:uid="{1AE9A879-B62D-4452-8015-06A1C53EE6DB}"/>
    <cellStyle name="SAPBEXheaderText 17 4" xfId="8342" xr:uid="{FD876948-2E01-4B88-8A11-FAAC784028D0}"/>
    <cellStyle name="SAPBEXheaderText 17 5" xfId="14004" xr:uid="{3519F1BB-484F-450F-858C-105AD649EEFF}"/>
    <cellStyle name="SAPBEXheaderText 17 6" xfId="19524" xr:uid="{24512717-DB7C-4272-A3C3-0808764F7029}"/>
    <cellStyle name="SAPBEXheaderText 18" xfId="1723" xr:uid="{6905B1E7-C5C2-4720-8B1F-85DEB1925F50}"/>
    <cellStyle name="SAPBEXheaderText 18 2" xfId="3753" xr:uid="{0F5FEB28-6AC8-491B-BEA2-BFF2600EDEA7}"/>
    <cellStyle name="SAPBEXheaderText 18 2 2" xfId="10309" xr:uid="{CBAB4660-8B07-47CB-95CD-82E42770ABEA}"/>
    <cellStyle name="SAPBEXheaderText 18 2 3" xfId="15923" xr:uid="{4EEC05D1-B64F-487D-BF5D-46D5FF3AE470}"/>
    <cellStyle name="SAPBEXheaderText 18 2 4" xfId="21400" xr:uid="{56026705-B474-4FC2-A0AA-E56B8931C6C1}"/>
    <cellStyle name="SAPBEXheaderText 18 3" xfId="6087" xr:uid="{96BA63AC-EC34-479C-A349-95A537BF9992}"/>
    <cellStyle name="SAPBEXheaderText 18 3 2" xfId="12570" xr:uid="{AE2E127D-E187-456A-AA4E-C8E0962EC142}"/>
    <cellStyle name="SAPBEXheaderText 18 3 3" xfId="18136" xr:uid="{FC9DB959-608B-4952-B641-8912DB3900FC}"/>
    <cellStyle name="SAPBEXheaderText 18 3 4" xfId="23577" xr:uid="{06466942-907D-4AED-A3A5-D1DFE8E0941E}"/>
    <cellStyle name="SAPBEXheaderText 18 4" xfId="8343" xr:uid="{75E7C216-C45E-4288-B203-1BEC89BF9677}"/>
    <cellStyle name="SAPBEXheaderText 18 5" xfId="14005" xr:uid="{0D093453-D173-4ED8-9429-F43D0196FBDD}"/>
    <cellStyle name="SAPBEXheaderText 18 6" xfId="19525" xr:uid="{483E2BF1-DAE5-40C3-9AF6-5A767ECCE10C}"/>
    <cellStyle name="SAPBEXheaderText 19" xfId="781" xr:uid="{5C579236-9A5C-4ECB-BF11-99441D81CD27}"/>
    <cellStyle name="SAPBEXheaderText 19 2" xfId="7479" xr:uid="{788F92B7-FE07-4EEC-8E37-6CBF4C93F073}"/>
    <cellStyle name="SAPBEXheaderText 19 3" xfId="11900" xr:uid="{AA3CD2E8-26C7-48EA-9BA8-A88371AA1489}"/>
    <cellStyle name="SAPBEXheaderText 19 4" xfId="7353" xr:uid="{511A2A52-09EB-4E34-8734-6CE6DC6EB27E}"/>
    <cellStyle name="SAPBEXheaderText 2" xfId="592" xr:uid="{2C6FFF19-30F1-4875-A96E-043D5A663633}"/>
    <cellStyle name="SAPBEXheaderText 2 2" xfId="1725" xr:uid="{02570DB8-D8F7-44EB-AF19-17BB100C3E20}"/>
    <cellStyle name="SAPBEXheaderText 2 2 10" xfId="19527" xr:uid="{D9CFCE22-6B80-4701-9A48-83A0841D1B57}"/>
    <cellStyle name="SAPBEXheaderText 2 2 2" xfId="1726" xr:uid="{943901FA-3B8A-4BA8-BA3B-104B8DBD2B87}"/>
    <cellStyle name="SAPBEXheaderText 2 2 2 2" xfId="1727" xr:uid="{1B69E0AF-702A-4411-B6FD-4518A1EE00CA}"/>
    <cellStyle name="SAPBEXheaderText 2 2 2 2 2" xfId="3757" xr:uid="{EAC2F813-577F-4929-A066-58E19FE7D2CB}"/>
    <cellStyle name="SAPBEXheaderText 2 2 2 2 2 2" xfId="10313" xr:uid="{77B2936E-AFF8-441F-B8AB-60DF311A7E5C}"/>
    <cellStyle name="SAPBEXheaderText 2 2 2 2 2 3" xfId="15927" xr:uid="{B620A4BC-5BFA-49F8-9D5A-93D87FA13B83}"/>
    <cellStyle name="SAPBEXheaderText 2 2 2 2 2 4" xfId="21404" xr:uid="{CE6F7C3E-F1E5-4FB4-97C4-3D722B655EB3}"/>
    <cellStyle name="SAPBEXheaderText 2 2 2 2 3" xfId="6091" xr:uid="{555EFA70-7C8E-4E1A-AA6A-F0427FB4534E}"/>
    <cellStyle name="SAPBEXheaderText 2 2 2 2 3 2" xfId="12574" xr:uid="{BF572276-2F7A-428A-B1D5-6D4BBE34D1EA}"/>
    <cellStyle name="SAPBEXheaderText 2 2 2 2 3 3" xfId="18140" xr:uid="{13AFAA47-024E-4FEF-93C5-FA6223F15FC9}"/>
    <cellStyle name="SAPBEXheaderText 2 2 2 2 3 4" xfId="23581" xr:uid="{8FC801EA-FBA8-43CB-973A-6DC1EEEB3328}"/>
    <cellStyle name="SAPBEXheaderText 2 2 2 2 4" xfId="8347" xr:uid="{661D8A9D-8ED0-4DE8-8555-FD44B6C8E30C}"/>
    <cellStyle name="SAPBEXheaderText 2 2 2 2 5" xfId="14009" xr:uid="{623AC1A3-B2C2-49D3-9B1D-90CF1C654E40}"/>
    <cellStyle name="SAPBEXheaderText 2 2 2 2 6" xfId="19529" xr:uid="{4400D6B8-5820-4D6E-ACD1-3BB324E468A9}"/>
    <cellStyle name="SAPBEXheaderText 2 2 2 3" xfId="1728" xr:uid="{4A2C2AD6-B50C-46C8-8A0F-B11F547FDCCA}"/>
    <cellStyle name="SAPBEXheaderText 2 2 2 3 2" xfId="3758" xr:uid="{258D2E36-C23D-4AD2-A086-8834A72AFBC7}"/>
    <cellStyle name="SAPBEXheaderText 2 2 2 3 2 2" xfId="10314" xr:uid="{D6FA58CE-91BD-4675-91CB-6C93D52F0386}"/>
    <cellStyle name="SAPBEXheaderText 2 2 2 3 2 3" xfId="15928" xr:uid="{5977CFE0-7301-4A38-A536-90FE69E3B154}"/>
    <cellStyle name="SAPBEXheaderText 2 2 2 3 2 4" xfId="21405" xr:uid="{6D8C568D-AF95-4937-ACA5-57EA25ADB3DF}"/>
    <cellStyle name="SAPBEXheaderText 2 2 2 3 3" xfId="6092" xr:uid="{C98154F1-8A49-450A-AF99-D29AD0196A23}"/>
    <cellStyle name="SAPBEXheaderText 2 2 2 3 3 2" xfId="12575" xr:uid="{97F71F6E-4810-43BC-9026-D092FEC2055C}"/>
    <cellStyle name="SAPBEXheaderText 2 2 2 3 3 3" xfId="18141" xr:uid="{2AE94109-77F3-4886-A3A7-B94270D82F10}"/>
    <cellStyle name="SAPBEXheaderText 2 2 2 3 3 4" xfId="23582" xr:uid="{A205390F-CD1D-4CB8-BC03-8FF44AFCDEC4}"/>
    <cellStyle name="SAPBEXheaderText 2 2 2 3 4" xfId="8348" xr:uid="{D9A611FC-A517-414A-B7D7-D2217BDF4655}"/>
    <cellStyle name="SAPBEXheaderText 2 2 2 3 5" xfId="14010" xr:uid="{16A35FFD-6A12-42C6-9BEA-C111252F5C07}"/>
    <cellStyle name="SAPBEXheaderText 2 2 2 3 6" xfId="19530" xr:uid="{F555F73B-42FD-40A2-836F-042DFF0D14AC}"/>
    <cellStyle name="SAPBEXheaderText 2 2 2 4" xfId="3756" xr:uid="{C8C4BF97-39CE-4C09-9816-F66612EAFACF}"/>
    <cellStyle name="SAPBEXheaderText 2 2 2 4 2" xfId="10312" xr:uid="{7CB0B45E-E970-45C0-A257-AD015615486C}"/>
    <cellStyle name="SAPBEXheaderText 2 2 2 4 3" xfId="15926" xr:uid="{E0760485-85F0-4D13-9707-39BB5CF56FEE}"/>
    <cellStyle name="SAPBEXheaderText 2 2 2 4 4" xfId="21403" xr:uid="{8E910D8B-3589-4DC9-AF8B-1C5AADAC6052}"/>
    <cellStyle name="SAPBEXheaderText 2 2 2 5" xfId="6090" xr:uid="{40476291-27BA-467A-A524-E87E6E5EB38A}"/>
    <cellStyle name="SAPBEXheaderText 2 2 2 5 2" xfId="12573" xr:uid="{678CCA2D-3172-4CF5-B269-45EDB95C2DE4}"/>
    <cellStyle name="SAPBEXheaderText 2 2 2 5 3" xfId="18139" xr:uid="{CFE2CBFE-D3B6-4268-9DD3-9B668606A086}"/>
    <cellStyle name="SAPBEXheaderText 2 2 2 5 4" xfId="23580" xr:uid="{B8548E7C-A58A-413F-9562-2994FDB20C03}"/>
    <cellStyle name="SAPBEXheaderText 2 2 2 6" xfId="8346" xr:uid="{198E8457-B794-46B7-B87C-226DB729B601}"/>
    <cellStyle name="SAPBEXheaderText 2 2 2 7" xfId="14008" xr:uid="{ED53A77A-5A20-4CC9-87BD-92DDD010D609}"/>
    <cellStyle name="SAPBEXheaderText 2 2 2 8" xfId="19528" xr:uid="{8A4E3C8B-441A-41C3-A189-2BB3BFB0D31E}"/>
    <cellStyle name="SAPBEXheaderText 2 2 3" xfId="1729" xr:uid="{3BA2A73C-C14A-4A80-B135-612D2B347E25}"/>
    <cellStyle name="SAPBEXheaderText 2 2 3 2" xfId="1730" xr:uid="{EC1C7C69-EBC3-4F86-9207-9E7ED375AB9E}"/>
    <cellStyle name="SAPBEXheaderText 2 2 3 2 2" xfId="3760" xr:uid="{B05270E4-A8ED-4C2C-848A-12DCCD9F4CFD}"/>
    <cellStyle name="SAPBEXheaderText 2 2 3 2 2 2" xfId="10316" xr:uid="{30E89ACD-7B13-4167-B87A-D6B09C7F21D7}"/>
    <cellStyle name="SAPBEXheaderText 2 2 3 2 2 3" xfId="15930" xr:uid="{B0CE9B65-3113-468C-AAB4-9D4E0731BC0A}"/>
    <cellStyle name="SAPBEXheaderText 2 2 3 2 2 4" xfId="21407" xr:uid="{BE90925A-B9C7-4E06-8421-310217280349}"/>
    <cellStyle name="SAPBEXheaderText 2 2 3 2 3" xfId="6094" xr:uid="{E0ABC0C8-FF9E-4B1E-B93C-179C2FC64364}"/>
    <cellStyle name="SAPBEXheaderText 2 2 3 2 3 2" xfId="12577" xr:uid="{050511E5-04F9-441C-BE53-C533C375E992}"/>
    <cellStyle name="SAPBEXheaderText 2 2 3 2 3 3" xfId="18143" xr:uid="{3E8A0855-F6BB-4E24-A803-19569FC62D3A}"/>
    <cellStyle name="SAPBEXheaderText 2 2 3 2 3 4" xfId="23584" xr:uid="{D7FC161D-8D74-4CF8-A308-0DD1E87680D5}"/>
    <cellStyle name="SAPBEXheaderText 2 2 3 2 4" xfId="8350" xr:uid="{8BFEAE4D-9E23-4A5B-92D8-06B9F10C70BF}"/>
    <cellStyle name="SAPBEXheaderText 2 2 3 2 5" xfId="14012" xr:uid="{FB90447F-7B50-414A-A4A3-C9B137AACD37}"/>
    <cellStyle name="SAPBEXheaderText 2 2 3 2 6" xfId="19532" xr:uid="{4F8C9FDA-6E76-4AD5-90B0-2C87E5A8084E}"/>
    <cellStyle name="SAPBEXheaderText 2 2 3 3" xfId="1731" xr:uid="{8A06F5CE-497D-413A-BFF5-C8C68C7E2069}"/>
    <cellStyle name="SAPBEXheaderText 2 2 3 3 2" xfId="3761" xr:uid="{175CEF82-6411-4B1A-B45C-A900322EDEDC}"/>
    <cellStyle name="SAPBEXheaderText 2 2 3 3 2 2" xfId="10317" xr:uid="{B100AD77-A59B-46B2-B2D7-2ECF2C9C16DA}"/>
    <cellStyle name="SAPBEXheaderText 2 2 3 3 2 3" xfId="15931" xr:uid="{A282CEA5-D566-4166-92F5-F7D7E0B30229}"/>
    <cellStyle name="SAPBEXheaderText 2 2 3 3 2 4" xfId="21408" xr:uid="{8D2D3CFD-8919-403E-A297-651263595308}"/>
    <cellStyle name="SAPBEXheaderText 2 2 3 3 3" xfId="6095" xr:uid="{00F3BD1F-C344-458A-9D94-26E104EA0C27}"/>
    <cellStyle name="SAPBEXheaderText 2 2 3 3 3 2" xfId="12578" xr:uid="{AD4D814E-B7D7-4097-AF65-579CE5C460B6}"/>
    <cellStyle name="SAPBEXheaderText 2 2 3 3 3 3" xfId="18144" xr:uid="{25A7AFD6-E02C-43A9-BE61-3D1279C56FEB}"/>
    <cellStyle name="SAPBEXheaderText 2 2 3 3 3 4" xfId="23585" xr:uid="{6DD511B8-9648-4B26-8A94-75F8F0FE1C81}"/>
    <cellStyle name="SAPBEXheaderText 2 2 3 3 4" xfId="8351" xr:uid="{25FC1510-7604-4293-B60C-9D1180A3DF44}"/>
    <cellStyle name="SAPBEXheaderText 2 2 3 3 5" xfId="14013" xr:uid="{94DA4084-B563-4B14-8315-7F022CDACA1B}"/>
    <cellStyle name="SAPBEXheaderText 2 2 3 3 6" xfId="19533" xr:uid="{3E92B228-E338-4B8F-A9E2-6FB9D856CB8A}"/>
    <cellStyle name="SAPBEXheaderText 2 2 3 4" xfId="3759" xr:uid="{5C45523E-3DD8-4F0E-88D9-1831AB7CB08D}"/>
    <cellStyle name="SAPBEXheaderText 2 2 3 4 2" xfId="10315" xr:uid="{7FCB847A-2457-4372-9A47-6C7FD4497099}"/>
    <cellStyle name="SAPBEXheaderText 2 2 3 4 3" xfId="15929" xr:uid="{D7876AA4-A20E-40F4-AC56-91130B5CCC56}"/>
    <cellStyle name="SAPBEXheaderText 2 2 3 4 4" xfId="21406" xr:uid="{836C27EB-6475-4C39-9E2D-E9F69173359F}"/>
    <cellStyle name="SAPBEXheaderText 2 2 3 5" xfId="6093" xr:uid="{DE7AF758-1EC6-4683-A20A-5BE9AC176A16}"/>
    <cellStyle name="SAPBEXheaderText 2 2 3 5 2" xfId="12576" xr:uid="{4EC8FFEB-19B0-4886-B43C-D165082A7443}"/>
    <cellStyle name="SAPBEXheaderText 2 2 3 5 3" xfId="18142" xr:uid="{6FD1CC32-A140-400E-8068-0C286BD67B68}"/>
    <cellStyle name="SAPBEXheaderText 2 2 3 5 4" xfId="23583" xr:uid="{D8EDD407-1D5A-4B5C-B8AA-FF5823CB76A7}"/>
    <cellStyle name="SAPBEXheaderText 2 2 3 6" xfId="8349" xr:uid="{DA527E56-41BF-4AE9-8B9F-A215299B90F3}"/>
    <cellStyle name="SAPBEXheaderText 2 2 3 7" xfId="14011" xr:uid="{91F268E3-989E-466A-8F1C-73E08F36537D}"/>
    <cellStyle name="SAPBEXheaderText 2 2 3 8" xfId="19531" xr:uid="{8E8FDC5F-B7CC-4A58-A4DF-DF2E0D7AD22D}"/>
    <cellStyle name="SAPBEXheaderText 2 2 4" xfId="1732" xr:uid="{F96CF5C2-2BAA-4C8E-B36E-1891BC867252}"/>
    <cellStyle name="SAPBEXheaderText 2 2 4 2" xfId="3762" xr:uid="{392473C5-A998-46E6-A646-8586AB1CE185}"/>
    <cellStyle name="SAPBEXheaderText 2 2 4 2 2" xfId="10318" xr:uid="{EB007DF9-5C4D-45D4-AC24-5EA94C21E5F9}"/>
    <cellStyle name="SAPBEXheaderText 2 2 4 2 3" xfId="15932" xr:uid="{9E928DD2-F124-4D60-8E95-6D51FB38A580}"/>
    <cellStyle name="SAPBEXheaderText 2 2 4 2 4" xfId="21409" xr:uid="{F245B68C-7815-4A6E-B68C-C23A520D9285}"/>
    <cellStyle name="SAPBEXheaderText 2 2 4 3" xfId="6096" xr:uid="{74420CD8-B9E9-4A85-B924-89D6B7EB6D42}"/>
    <cellStyle name="SAPBEXheaderText 2 2 4 3 2" xfId="12579" xr:uid="{5248DB6E-1163-49C3-9E89-4F2CE8E2C364}"/>
    <cellStyle name="SAPBEXheaderText 2 2 4 3 3" xfId="18145" xr:uid="{0443F858-2B02-4B15-9408-1A5B69A21135}"/>
    <cellStyle name="SAPBEXheaderText 2 2 4 3 4" xfId="23586" xr:uid="{906E762E-1CDE-4175-AEDF-6194B17646FF}"/>
    <cellStyle name="SAPBEXheaderText 2 2 4 4" xfId="8352" xr:uid="{B23FDE77-5B34-4411-9852-720F854004EC}"/>
    <cellStyle name="SAPBEXheaderText 2 2 4 5" xfId="14014" xr:uid="{E03B62FB-AD61-401E-9D36-2DFFDB96FCAC}"/>
    <cellStyle name="SAPBEXheaderText 2 2 4 6" xfId="19534" xr:uid="{BFC0078D-3A93-4D27-840C-F9825FABE6C5}"/>
    <cellStyle name="SAPBEXheaderText 2 2 5" xfId="1733" xr:uid="{EF0FF4BC-B8D2-4562-A327-B40F22DAE285}"/>
    <cellStyle name="SAPBEXheaderText 2 2 5 2" xfId="3763" xr:uid="{784AA49C-80EF-4CEB-9A82-DB6DC9BC2C2A}"/>
    <cellStyle name="SAPBEXheaderText 2 2 5 2 2" xfId="10319" xr:uid="{F1AAF2B3-612B-414C-8D94-91B32854E8E3}"/>
    <cellStyle name="SAPBEXheaderText 2 2 5 2 3" xfId="15933" xr:uid="{B87ED187-AF92-4F90-BE8B-8A25B6B7521C}"/>
    <cellStyle name="SAPBEXheaderText 2 2 5 2 4" xfId="21410" xr:uid="{A00C5389-6BD3-4305-8E3D-956395850601}"/>
    <cellStyle name="SAPBEXheaderText 2 2 5 3" xfId="6097" xr:uid="{C2FFD98A-C2FD-4B8A-96A4-C835B229D1B2}"/>
    <cellStyle name="SAPBEXheaderText 2 2 5 3 2" xfId="12580" xr:uid="{FBB57DEC-64A6-4997-B7D8-980142FB006C}"/>
    <cellStyle name="SAPBEXheaderText 2 2 5 3 3" xfId="18146" xr:uid="{510F1923-4481-4795-918E-D546488BA715}"/>
    <cellStyle name="SAPBEXheaderText 2 2 5 3 4" xfId="23587" xr:uid="{D8762157-3B0F-44DB-9D0C-FFA586210BD9}"/>
    <cellStyle name="SAPBEXheaderText 2 2 5 4" xfId="8353" xr:uid="{50E918FC-31FD-4354-ADE5-D29277E1FC0A}"/>
    <cellStyle name="SAPBEXheaderText 2 2 5 5" xfId="14015" xr:uid="{E922E145-82D3-43D7-B167-0415F1251487}"/>
    <cellStyle name="SAPBEXheaderText 2 2 5 6" xfId="19535" xr:uid="{BE58C37A-A5AD-4418-8492-53ACD7128D77}"/>
    <cellStyle name="SAPBEXheaderText 2 2 6" xfId="3755" xr:uid="{8EA44EB0-C501-4C49-ACA2-CEA6B6194B31}"/>
    <cellStyle name="SAPBEXheaderText 2 2 6 2" xfId="10311" xr:uid="{F3DE6566-06B5-489B-AA10-5E011006E3A4}"/>
    <cellStyle name="SAPBEXheaderText 2 2 6 3" xfId="15925" xr:uid="{30DC84A5-7A1A-4893-B19F-4A0EF03F7447}"/>
    <cellStyle name="SAPBEXheaderText 2 2 6 4" xfId="21402" xr:uid="{3C4E578B-C483-4367-A495-CDC9EF3CCCA5}"/>
    <cellStyle name="SAPBEXheaderText 2 2 7" xfId="6089" xr:uid="{91DE1DED-925F-4F90-972A-E480673CCE51}"/>
    <cellStyle name="SAPBEXheaderText 2 2 7 2" xfId="12572" xr:uid="{C217FC2D-3A10-4A5D-894C-14E1920B0DCF}"/>
    <cellStyle name="SAPBEXheaderText 2 2 7 3" xfId="18138" xr:uid="{597CB0C9-F837-4180-90E9-A419E2D8CD52}"/>
    <cellStyle name="SAPBEXheaderText 2 2 7 4" xfId="23579" xr:uid="{AAF6DF88-DE58-494D-AB64-09B88443E8C0}"/>
    <cellStyle name="SAPBEXheaderText 2 2 8" xfId="8345" xr:uid="{D11150A8-99C8-47C6-BE77-D6F4D35034A1}"/>
    <cellStyle name="SAPBEXheaderText 2 2 9" xfId="14007" xr:uid="{30A8F0B6-9A38-430A-B528-00F5950F8364}"/>
    <cellStyle name="SAPBEXheaderText 2 3" xfId="1734" xr:uid="{D7A9ECB5-6BCB-4DC9-92B1-205B458723A8}"/>
    <cellStyle name="SAPBEXheaderText 2 3 2" xfId="1735" xr:uid="{6CF4B20E-C9AE-4DE8-83EE-CA3C4C01697A}"/>
    <cellStyle name="SAPBEXheaderText 2 3 2 2" xfId="3765" xr:uid="{24E2A6E4-D137-4C80-A17E-A5A6EFE8B064}"/>
    <cellStyle name="SAPBEXheaderText 2 3 2 2 2" xfId="10321" xr:uid="{873161BE-ADD7-42A5-89E1-AE2303084626}"/>
    <cellStyle name="SAPBEXheaderText 2 3 2 2 3" xfId="15935" xr:uid="{D956A32A-2E92-43CA-80DE-D9DA827CC40D}"/>
    <cellStyle name="SAPBEXheaderText 2 3 2 2 4" xfId="21412" xr:uid="{F7B54103-D580-49DE-B34A-D8E0BD7B53EB}"/>
    <cellStyle name="SAPBEXheaderText 2 3 2 3" xfId="6099" xr:uid="{80DC680E-E168-4973-BD33-166B2B8405ED}"/>
    <cellStyle name="SAPBEXheaderText 2 3 2 3 2" xfId="12582" xr:uid="{5C7A4261-A274-40DD-84AF-B5D6AAB6753E}"/>
    <cellStyle name="SAPBEXheaderText 2 3 2 3 3" xfId="18148" xr:uid="{20C473D6-6136-4AF6-AE7F-EEDDF5219DA7}"/>
    <cellStyle name="SAPBEXheaderText 2 3 2 3 4" xfId="23589" xr:uid="{95DAEB3B-3957-4DAD-B76B-8DACC9E4A127}"/>
    <cellStyle name="SAPBEXheaderText 2 3 2 4" xfId="8355" xr:uid="{6C1F4558-8485-44A5-B9D1-79458A009CDD}"/>
    <cellStyle name="SAPBEXheaderText 2 3 2 5" xfId="14017" xr:uid="{A13A99EF-3FCB-4590-A4D4-8F4B14AB7F0C}"/>
    <cellStyle name="SAPBEXheaderText 2 3 2 6" xfId="19537" xr:uid="{F21767C9-FC60-47F1-8A83-F8C3BC02E9EE}"/>
    <cellStyle name="SAPBEXheaderText 2 3 3" xfId="1736" xr:uid="{031260DF-C701-499B-8578-F31349321E3E}"/>
    <cellStyle name="SAPBEXheaderText 2 3 3 2" xfId="3766" xr:uid="{8F7E29D5-72AC-441E-8718-021A18B45365}"/>
    <cellStyle name="SAPBEXheaderText 2 3 3 2 2" xfId="10322" xr:uid="{B258B1DF-66C7-405C-9976-D5D6C53AC841}"/>
    <cellStyle name="SAPBEXheaderText 2 3 3 2 3" xfId="15936" xr:uid="{4420A059-0743-4178-A665-4A8A33791F77}"/>
    <cellStyle name="SAPBEXheaderText 2 3 3 2 4" xfId="21413" xr:uid="{863A0D68-C07A-429A-998C-340117CE13A2}"/>
    <cellStyle name="SAPBEXheaderText 2 3 3 3" xfId="6100" xr:uid="{76E51669-9062-4D56-AD3A-5D438DCB2E5D}"/>
    <cellStyle name="SAPBEXheaderText 2 3 3 3 2" xfId="12583" xr:uid="{33729F2F-E5B6-46B0-828B-70724D4E2EDB}"/>
    <cellStyle name="SAPBEXheaderText 2 3 3 3 3" xfId="18149" xr:uid="{B38E3A98-3265-4BB2-92A5-BABC83178986}"/>
    <cellStyle name="SAPBEXheaderText 2 3 3 3 4" xfId="23590" xr:uid="{AB081B46-2525-467B-BA4B-D0363EF09553}"/>
    <cellStyle name="SAPBEXheaderText 2 3 3 4" xfId="8356" xr:uid="{60D7ACF9-ABF8-41E2-BB69-E28D49A7FC87}"/>
    <cellStyle name="SAPBEXheaderText 2 3 3 5" xfId="14018" xr:uid="{41256ECB-708F-4B9F-8C30-655A4EE617CE}"/>
    <cellStyle name="SAPBEXheaderText 2 3 3 6" xfId="19538" xr:uid="{CF6D656D-8659-42B1-BE9A-2268A6660378}"/>
    <cellStyle name="SAPBEXheaderText 2 3 4" xfId="3764" xr:uid="{3257E2CB-C807-47F7-9DE2-CC50859342D3}"/>
    <cellStyle name="SAPBEXheaderText 2 3 4 2" xfId="10320" xr:uid="{7126CEE1-6EFB-4DF5-8A0D-97FF0FAEFEB6}"/>
    <cellStyle name="SAPBEXheaderText 2 3 4 3" xfId="15934" xr:uid="{0873A9C0-60B1-4366-8E2C-39371C8E26E2}"/>
    <cellStyle name="SAPBEXheaderText 2 3 4 4" xfId="21411" xr:uid="{3ADC401E-A3B5-4250-A583-2BD0005DE165}"/>
    <cellStyle name="SAPBEXheaderText 2 3 5" xfId="6098" xr:uid="{ED1A5F43-CB7D-433F-B9E0-C4F45150E425}"/>
    <cellStyle name="SAPBEXheaderText 2 3 5 2" xfId="12581" xr:uid="{417968C9-5AF8-436A-A3D2-05E9E1B8760D}"/>
    <cellStyle name="SAPBEXheaderText 2 3 5 3" xfId="18147" xr:uid="{D2B2FB5B-A869-4A9D-BC7F-3B0BEDB7036E}"/>
    <cellStyle name="SAPBEXheaderText 2 3 5 4" xfId="23588" xr:uid="{15922E70-A2D6-49A3-A647-DC6E5B50C3D4}"/>
    <cellStyle name="SAPBEXheaderText 2 3 6" xfId="8354" xr:uid="{FCEA0247-1A38-49FE-8B41-13C087710AD7}"/>
    <cellStyle name="SAPBEXheaderText 2 3 7" xfId="14016" xr:uid="{8187CE94-13A7-4556-83BF-939F8D61B02F}"/>
    <cellStyle name="SAPBEXheaderText 2 3 8" xfId="19536" xr:uid="{81888C6E-C0BE-4073-93EF-0C38D14466B6}"/>
    <cellStyle name="SAPBEXheaderText 2 4" xfId="1737" xr:uid="{51B98E51-33B0-4B60-BCF7-9A7C96B5C3C9}"/>
    <cellStyle name="SAPBEXheaderText 2 4 2" xfId="1738" xr:uid="{8E9B0AE3-C047-4C00-92B5-C87D5E379826}"/>
    <cellStyle name="SAPBEXheaderText 2 4 2 2" xfId="3768" xr:uid="{2DC31890-E89B-4F9F-87E6-1BDC345731FB}"/>
    <cellStyle name="SAPBEXheaderText 2 4 2 2 2" xfId="10324" xr:uid="{A805F2C0-7760-44A4-8B36-3763297E9A21}"/>
    <cellStyle name="SAPBEXheaderText 2 4 2 2 3" xfId="15938" xr:uid="{57A71F33-066E-45D2-83EA-D90329759DCC}"/>
    <cellStyle name="SAPBEXheaderText 2 4 2 2 4" xfId="21415" xr:uid="{BB2F963F-63BB-4986-913E-7502EFB67785}"/>
    <cellStyle name="SAPBEXheaderText 2 4 2 3" xfId="6102" xr:uid="{2711431B-F7F8-4DB8-B3C6-9FE64F27FAF0}"/>
    <cellStyle name="SAPBEXheaderText 2 4 2 3 2" xfId="12585" xr:uid="{2E5F7C33-54D2-4BEB-8D3E-80CEC5C784B0}"/>
    <cellStyle name="SAPBEXheaderText 2 4 2 3 3" xfId="18151" xr:uid="{59700094-CB24-4C77-8B72-DFB4E773A961}"/>
    <cellStyle name="SAPBEXheaderText 2 4 2 3 4" xfId="23592" xr:uid="{72018CCB-E417-4D20-BD17-A7094F545C8B}"/>
    <cellStyle name="SAPBEXheaderText 2 4 2 4" xfId="8358" xr:uid="{18949744-1487-458A-8052-5E80A6CAE0EE}"/>
    <cellStyle name="SAPBEXheaderText 2 4 2 5" xfId="14020" xr:uid="{8F4DE3F1-B114-46FD-804F-1909891ABAEF}"/>
    <cellStyle name="SAPBEXheaderText 2 4 2 6" xfId="19540" xr:uid="{2C60E268-1C93-49E5-A145-00409FD1724E}"/>
    <cellStyle name="SAPBEXheaderText 2 4 3" xfId="1739" xr:uid="{4BCE732A-4A42-4449-8B69-D4E79A54D2F6}"/>
    <cellStyle name="SAPBEXheaderText 2 4 3 2" xfId="3769" xr:uid="{8AAFB385-D4DE-47A4-A70D-25034E9C92C0}"/>
    <cellStyle name="SAPBEXheaderText 2 4 3 2 2" xfId="10325" xr:uid="{75DB19C1-114D-4777-B2F9-C7B3056A3C52}"/>
    <cellStyle name="SAPBEXheaderText 2 4 3 2 3" xfId="15939" xr:uid="{2256F1B0-CC70-48CF-BD32-84AE01E2A190}"/>
    <cellStyle name="SAPBEXheaderText 2 4 3 2 4" xfId="21416" xr:uid="{38A95751-367C-4A07-B549-836467B8F634}"/>
    <cellStyle name="SAPBEXheaderText 2 4 3 3" xfId="6103" xr:uid="{63B922B8-98F7-4DF4-AB44-621552648CC8}"/>
    <cellStyle name="SAPBEXheaderText 2 4 3 3 2" xfId="12586" xr:uid="{2AD0808E-F3D7-485E-9CD9-8331F0F6F309}"/>
    <cellStyle name="SAPBEXheaderText 2 4 3 3 3" xfId="18152" xr:uid="{61F63AC9-9A6D-4CCA-911B-7C5996D34E79}"/>
    <cellStyle name="SAPBEXheaderText 2 4 3 3 4" xfId="23593" xr:uid="{BFA6E279-2757-42AF-A0D0-A58F88032B82}"/>
    <cellStyle name="SAPBEXheaderText 2 4 3 4" xfId="8359" xr:uid="{7665797B-0EBE-4E10-A843-298B21424919}"/>
    <cellStyle name="SAPBEXheaderText 2 4 3 5" xfId="14021" xr:uid="{44E020A2-968F-4A0B-B32A-2941A877B45A}"/>
    <cellStyle name="SAPBEXheaderText 2 4 3 6" xfId="19541" xr:uid="{6A1C5686-51D0-44E2-8055-3AD92D4CA7C1}"/>
    <cellStyle name="SAPBEXheaderText 2 4 4" xfId="3767" xr:uid="{7EAE9F04-E010-4085-A172-28B85F10AB45}"/>
    <cellStyle name="SAPBEXheaderText 2 4 4 2" xfId="10323" xr:uid="{D63BF53F-080F-4380-AC30-B304DF1FCD07}"/>
    <cellStyle name="SAPBEXheaderText 2 4 4 3" xfId="15937" xr:uid="{8E2B56C6-69E9-4DAA-AD88-49CDED20BA9B}"/>
    <cellStyle name="SAPBEXheaderText 2 4 4 4" xfId="21414" xr:uid="{C73B6E7C-4A30-418A-A229-94184EF400B7}"/>
    <cellStyle name="SAPBEXheaderText 2 4 5" xfId="6101" xr:uid="{0D8A52E4-2FE1-4E53-AAF6-B845FF017F74}"/>
    <cellStyle name="SAPBEXheaderText 2 4 5 2" xfId="12584" xr:uid="{7E992811-F009-4809-BC15-5CE7BC1F5EAA}"/>
    <cellStyle name="SAPBEXheaderText 2 4 5 3" xfId="18150" xr:uid="{3C0ED10D-CFCF-4148-A91A-DA6AFCF9C978}"/>
    <cellStyle name="SAPBEXheaderText 2 4 5 4" xfId="23591" xr:uid="{71A080C7-8D02-4758-8ABA-6A39821CCF6F}"/>
    <cellStyle name="SAPBEXheaderText 2 4 6" xfId="8357" xr:uid="{65A54D28-1B79-4529-A4E1-51A404ABDACF}"/>
    <cellStyle name="SAPBEXheaderText 2 4 7" xfId="14019" xr:uid="{0A884F9D-29B8-4A0C-93C4-E645AB470266}"/>
    <cellStyle name="SAPBEXheaderText 2 4 8" xfId="19539" xr:uid="{FFA71788-DE35-4CB3-BA7E-E1CFEF6699D6}"/>
    <cellStyle name="SAPBEXheaderText 2 5" xfId="1740" xr:uid="{6D4FDC76-B4E6-459D-A7CA-467BC4E4B787}"/>
    <cellStyle name="SAPBEXheaderText 2 5 2" xfId="3770" xr:uid="{E6B106D4-02C0-403B-9FD1-DE0CCAEA2C82}"/>
    <cellStyle name="SAPBEXheaderText 2 5 2 2" xfId="10326" xr:uid="{BB27FBA7-2559-424F-85B2-B8A83C3DAAA1}"/>
    <cellStyle name="SAPBEXheaderText 2 5 2 3" xfId="15940" xr:uid="{433CE2C9-DA73-489B-9309-0A15717A46B3}"/>
    <cellStyle name="SAPBEXheaderText 2 5 2 4" xfId="21417" xr:uid="{FBFA85BA-928C-488A-8883-1AEF6148883A}"/>
    <cellStyle name="SAPBEXheaderText 2 5 3" xfId="6104" xr:uid="{4815E7C7-81B3-47D4-997D-900AD3853F8F}"/>
    <cellStyle name="SAPBEXheaderText 2 5 3 2" xfId="12587" xr:uid="{82AB4B83-B6A3-4B77-BAF4-38E1089B026B}"/>
    <cellStyle name="SAPBEXheaderText 2 5 3 3" xfId="18153" xr:uid="{D58BF688-DCBF-4AAE-B8B3-DA0AF11EBBBB}"/>
    <cellStyle name="SAPBEXheaderText 2 5 3 4" xfId="23594" xr:uid="{B94E106E-E179-40E0-8E93-5FB684170E63}"/>
    <cellStyle name="SAPBEXheaderText 2 5 4" xfId="8360" xr:uid="{2E653C15-6A88-4BFF-A458-C980E6E40C5B}"/>
    <cellStyle name="SAPBEXheaderText 2 5 5" xfId="14022" xr:uid="{3210AD1E-AD33-47C4-B155-6952143B9A55}"/>
    <cellStyle name="SAPBEXheaderText 2 5 6" xfId="19542" xr:uid="{D8444840-7467-4AA6-A68B-519DC5701142}"/>
    <cellStyle name="SAPBEXheaderText 2 6" xfId="1741" xr:uid="{C2271468-9EE0-420F-86E7-7BC7A5827DAF}"/>
    <cellStyle name="SAPBEXheaderText 2 6 2" xfId="3771" xr:uid="{AE6FBC74-7027-44AF-BF70-922B67610C4B}"/>
    <cellStyle name="SAPBEXheaderText 2 6 2 2" xfId="10327" xr:uid="{62F7118C-2ED4-451A-B842-AE6A2BB18989}"/>
    <cellStyle name="SAPBEXheaderText 2 6 2 3" xfId="15941" xr:uid="{BE4E296B-6B48-47E9-AC0C-59AFB7BF206F}"/>
    <cellStyle name="SAPBEXheaderText 2 6 2 4" xfId="21418" xr:uid="{0375BEC0-17B4-4182-A325-A0D26018A3A2}"/>
    <cellStyle name="SAPBEXheaderText 2 6 3" xfId="6105" xr:uid="{14941596-11D2-4C6B-A5D7-C7DFB06954D6}"/>
    <cellStyle name="SAPBEXheaderText 2 6 3 2" xfId="12588" xr:uid="{944AFBAD-E1BB-4D55-BB8C-71637CA58AA5}"/>
    <cellStyle name="SAPBEXheaderText 2 6 3 3" xfId="18154" xr:uid="{BD42AAE2-53FE-41B2-B888-3AD6F966C960}"/>
    <cellStyle name="SAPBEXheaderText 2 6 3 4" xfId="23595" xr:uid="{11FDCBCF-CE34-4731-9A21-AF0607DAEF19}"/>
    <cellStyle name="SAPBEXheaderText 2 6 4" xfId="8361" xr:uid="{ADA588B7-3C14-42F4-9D40-98AF8610D4F4}"/>
    <cellStyle name="SAPBEXheaderText 2 6 5" xfId="14023" xr:uid="{A2003400-CB8E-4A02-B990-C8A2BBBF8CC1}"/>
    <cellStyle name="SAPBEXheaderText 2 6 6" xfId="19543" xr:uid="{F92C9B6F-2855-4EC8-B41F-FC683BC65170}"/>
    <cellStyle name="SAPBEXheaderText 2 7" xfId="1724" xr:uid="{6E49B930-D680-4986-AF39-656A7BAE18EF}"/>
    <cellStyle name="SAPBEXheaderText 2 7 2" xfId="8344" xr:uid="{A7B7913F-42FC-41E3-90AF-C5E1A661B6A6}"/>
    <cellStyle name="SAPBEXheaderText 2 7 3" xfId="14006" xr:uid="{95DFF31B-1A1C-4089-9DF9-121C51160FD5}"/>
    <cellStyle name="SAPBEXheaderText 2 7 4" xfId="19526" xr:uid="{495898A0-88A5-4CD3-A0D5-32138D42214C}"/>
    <cellStyle name="SAPBEXheaderText 2 8" xfId="3754" xr:uid="{C937F97A-9862-4170-9FB5-1C73E1DFD6CB}"/>
    <cellStyle name="SAPBEXheaderText 2 8 2" xfId="10310" xr:uid="{EF4863C6-0978-43C4-80C1-8BC43231762C}"/>
    <cellStyle name="SAPBEXheaderText 2 8 3" xfId="15924" xr:uid="{85429B44-E344-487F-87DA-7D6DE1C18846}"/>
    <cellStyle name="SAPBEXheaderText 2 8 4" xfId="21401" xr:uid="{52F18755-5C00-4F3B-A94B-91DA15C2EF83}"/>
    <cellStyle name="SAPBEXheaderText 2 9" xfId="6088" xr:uid="{7E52A8D7-A930-48C3-91FD-9ABE85B49B8D}"/>
    <cellStyle name="SAPBEXheaderText 2 9 2" xfId="12571" xr:uid="{88B164AA-9FC1-4F93-A08D-CFA680963CED}"/>
    <cellStyle name="SAPBEXheaderText 2 9 3" xfId="18137" xr:uid="{3EDBAC25-F687-4591-98FE-B82BC36C963B}"/>
    <cellStyle name="SAPBEXheaderText 2 9 4" xfId="23578" xr:uid="{952A2214-0AC7-443E-B254-5EE8685C91B4}"/>
    <cellStyle name="SAPBEXheaderText 20" xfId="1091" xr:uid="{DB317690-C655-4D17-9895-8EBACAA393A0}"/>
    <cellStyle name="SAPBEXheaderText 20 2" xfId="7741" xr:uid="{347BA7A6-297C-4EA4-90C3-E007439F87B2}"/>
    <cellStyle name="SAPBEXheaderText 20 3" xfId="11879" xr:uid="{1643C34B-3943-4F2D-B20B-4A74C6242B79}"/>
    <cellStyle name="SAPBEXheaderText 20 4" xfId="7399" xr:uid="{F9E6D651-2F98-4985-A823-5129FC05B4F9}"/>
    <cellStyle name="SAPBEXheaderText 21" xfId="5474" xr:uid="{B374A2A4-1D91-4AAA-B997-D266A1D65A43}"/>
    <cellStyle name="SAPBEXheaderText 21 2" xfId="11957" xr:uid="{1DE70CC7-2A9D-431B-86C7-8FD58EEF9E32}"/>
    <cellStyle name="SAPBEXheaderText 21 3" xfId="17523" xr:uid="{01592518-3664-4D99-AFF5-9C873FA79ADF}"/>
    <cellStyle name="SAPBEXheaderText 21 4" xfId="22964" xr:uid="{00D0BB8E-BCA6-4040-B0D7-303D27D3A0F6}"/>
    <cellStyle name="SAPBEXheaderText 3" xfId="593" xr:uid="{92045F87-6870-44C1-9EB3-C7993F5AC86B}"/>
    <cellStyle name="SAPBEXheaderText 3 2" xfId="1743" xr:uid="{7710C7BE-150A-4E9E-9F15-262736CEC8E4}"/>
    <cellStyle name="SAPBEXheaderText 3 2 2" xfId="1744" xr:uid="{A7936F16-F8DA-4C71-807C-6FD6DDF8784D}"/>
    <cellStyle name="SAPBEXheaderText 3 2 2 2" xfId="3774" xr:uid="{2C750822-B615-4488-9B1B-2D90095158E9}"/>
    <cellStyle name="SAPBEXheaderText 3 2 2 2 2" xfId="10330" xr:uid="{604C9DFB-71A5-4AB6-8D0F-10AE51548992}"/>
    <cellStyle name="SAPBEXheaderText 3 2 2 2 3" xfId="15944" xr:uid="{2A31A611-96D7-47B1-87F5-8EBF9B9A5BFA}"/>
    <cellStyle name="SAPBEXheaderText 3 2 2 2 4" xfId="21421" xr:uid="{F8F3B675-0967-49C4-9FD8-B9D71D03C59A}"/>
    <cellStyle name="SAPBEXheaderText 3 2 2 3" xfId="6108" xr:uid="{69379D23-C8AC-4F2B-A3F9-3F4AE7D51EEB}"/>
    <cellStyle name="SAPBEXheaderText 3 2 2 3 2" xfId="12591" xr:uid="{EE2071A9-DD35-4E89-A00E-260AC08314DB}"/>
    <cellStyle name="SAPBEXheaderText 3 2 2 3 3" xfId="18157" xr:uid="{CC175AE1-CA98-4F26-850B-838A24729D43}"/>
    <cellStyle name="SAPBEXheaderText 3 2 2 3 4" xfId="23598" xr:uid="{FD605903-7738-4F71-A90B-C889D24A9E28}"/>
    <cellStyle name="SAPBEXheaderText 3 2 2 4" xfId="8364" xr:uid="{3152CB1A-158F-4E75-B07C-F6624C1F7117}"/>
    <cellStyle name="SAPBEXheaderText 3 2 2 5" xfId="14026" xr:uid="{E12FBD53-E289-4F4F-B642-D7E4632C5195}"/>
    <cellStyle name="SAPBEXheaderText 3 2 2 6" xfId="19546" xr:uid="{E07D162E-DEA3-4C3A-BE6A-3F0324147ADB}"/>
    <cellStyle name="SAPBEXheaderText 3 2 3" xfId="1745" xr:uid="{265C1A95-3B7D-46CF-AF3A-87AE98A475A5}"/>
    <cellStyle name="SAPBEXheaderText 3 2 3 2" xfId="3775" xr:uid="{9F249362-A16B-4525-A728-38386A2BC861}"/>
    <cellStyle name="SAPBEXheaderText 3 2 3 2 2" xfId="10331" xr:uid="{780191F6-917E-4AE2-A212-054C588F615E}"/>
    <cellStyle name="SAPBEXheaderText 3 2 3 2 3" xfId="15945" xr:uid="{633C9326-AD1A-42E3-8BB1-A432EB1937EB}"/>
    <cellStyle name="SAPBEXheaderText 3 2 3 2 4" xfId="21422" xr:uid="{591B32EA-5CB7-4099-9B58-DD7BB952BF17}"/>
    <cellStyle name="SAPBEXheaderText 3 2 3 3" xfId="6109" xr:uid="{C8158B08-A4C1-4FEB-9A94-CE49953DA9BF}"/>
    <cellStyle name="SAPBEXheaderText 3 2 3 3 2" xfId="12592" xr:uid="{AA9C0284-A5E7-40B1-98A7-AD1396C32403}"/>
    <cellStyle name="SAPBEXheaderText 3 2 3 3 3" xfId="18158" xr:uid="{86617282-1F21-4697-B30E-7BE2143F942B}"/>
    <cellStyle name="SAPBEXheaderText 3 2 3 3 4" xfId="23599" xr:uid="{8BDFFD6D-1BCA-4AA3-96AF-866D17A1FBDC}"/>
    <cellStyle name="SAPBEXheaderText 3 2 3 4" xfId="8365" xr:uid="{83B6892C-9473-4644-AC78-42C29ACE6AB6}"/>
    <cellStyle name="SAPBEXheaderText 3 2 3 5" xfId="14027" xr:uid="{7EC8A61F-8B25-4365-80F4-241D8CC16B42}"/>
    <cellStyle name="SAPBEXheaderText 3 2 3 6" xfId="19547" xr:uid="{928F65D4-212C-4A9A-B232-AD00FA6D1013}"/>
    <cellStyle name="SAPBEXheaderText 3 2 4" xfId="3773" xr:uid="{29FA1BD4-A4E0-4232-B2AB-56020A89E08F}"/>
    <cellStyle name="SAPBEXheaderText 3 2 4 2" xfId="10329" xr:uid="{576847EB-05FF-46A2-B922-D0017DEC95D2}"/>
    <cellStyle name="SAPBEXheaderText 3 2 4 3" xfId="15943" xr:uid="{A8E6DDEB-F2C2-4F80-ABD6-C0FF0710008B}"/>
    <cellStyle name="SAPBEXheaderText 3 2 4 4" xfId="21420" xr:uid="{DDBD4359-BF07-4428-995E-17C2877DD969}"/>
    <cellStyle name="SAPBEXheaderText 3 2 5" xfId="6107" xr:uid="{4A04ACF3-4D2A-4286-BBBC-543DDD5C6923}"/>
    <cellStyle name="SAPBEXheaderText 3 2 5 2" xfId="12590" xr:uid="{D9F0AEEC-DEC5-4850-AA89-71CF9F69C099}"/>
    <cellStyle name="SAPBEXheaderText 3 2 5 3" xfId="18156" xr:uid="{B2193EC3-1FB5-4B48-B308-1F09697E86C3}"/>
    <cellStyle name="SAPBEXheaderText 3 2 5 4" xfId="23597" xr:uid="{56C869A8-E643-484E-AD9A-96E16DB5391D}"/>
    <cellStyle name="SAPBEXheaderText 3 2 6" xfId="8363" xr:uid="{FBEBE2F5-D7ED-426A-98F8-B72738A0BC12}"/>
    <cellStyle name="SAPBEXheaderText 3 2 7" xfId="14025" xr:uid="{2E8DDEF4-E9B5-4AB1-9BC5-24F23E8EC99A}"/>
    <cellStyle name="SAPBEXheaderText 3 2 8" xfId="19545" xr:uid="{331AB942-F55E-4218-B360-7F0904ACB007}"/>
    <cellStyle name="SAPBEXheaderText 3 3" xfId="1746" xr:uid="{52239475-22B9-4119-A8F7-D301A181A837}"/>
    <cellStyle name="SAPBEXheaderText 3 3 2" xfId="1747" xr:uid="{9F5839E1-9BE4-4D89-8453-65B5558539D2}"/>
    <cellStyle name="SAPBEXheaderText 3 3 2 2" xfId="3777" xr:uid="{6D813410-0E38-48EF-BB3E-624FF039E137}"/>
    <cellStyle name="SAPBEXheaderText 3 3 2 2 2" xfId="10333" xr:uid="{37B8931A-ED49-4E15-B2BC-87535A842FA9}"/>
    <cellStyle name="SAPBEXheaderText 3 3 2 2 3" xfId="15947" xr:uid="{CA14B278-650F-4ACE-AC3B-531BBDF72B9F}"/>
    <cellStyle name="SAPBEXheaderText 3 3 2 2 4" xfId="21424" xr:uid="{B2131772-DCA5-4D9F-97E6-BEA4C6E00C76}"/>
    <cellStyle name="SAPBEXheaderText 3 3 2 3" xfId="6111" xr:uid="{CF454480-AE9A-4A69-808A-DD905C530D6E}"/>
    <cellStyle name="SAPBEXheaderText 3 3 2 3 2" xfId="12594" xr:uid="{0AA003F9-F4D9-4C05-971C-F60C13733003}"/>
    <cellStyle name="SAPBEXheaderText 3 3 2 3 3" xfId="18160" xr:uid="{8ACC4613-E29D-45ED-AFB0-FA3ACA1ADCAF}"/>
    <cellStyle name="SAPBEXheaderText 3 3 2 3 4" xfId="23601" xr:uid="{90134D80-E6C6-4B57-8445-50DB4D98CE1B}"/>
    <cellStyle name="SAPBEXheaderText 3 3 2 4" xfId="8367" xr:uid="{AFBD8FB5-2751-48C3-A883-7212F5A586A8}"/>
    <cellStyle name="SAPBEXheaderText 3 3 2 5" xfId="14029" xr:uid="{72E2285F-EA5E-4EF2-824E-B531B1ED84B1}"/>
    <cellStyle name="SAPBEXheaderText 3 3 2 6" xfId="19549" xr:uid="{D87E41ED-34DA-47A3-AF2E-A5F49C56D56C}"/>
    <cellStyle name="SAPBEXheaderText 3 3 3" xfId="1748" xr:uid="{FC0047AB-6A95-4C4B-BFC5-247CE0B498C1}"/>
    <cellStyle name="SAPBEXheaderText 3 3 3 2" xfId="3778" xr:uid="{A9D05CD3-02C9-40D5-B195-49BB228F8A25}"/>
    <cellStyle name="SAPBEXheaderText 3 3 3 2 2" xfId="10334" xr:uid="{50073A8D-F2A9-4E73-85A6-D272E46DA014}"/>
    <cellStyle name="SAPBEXheaderText 3 3 3 2 3" xfId="15948" xr:uid="{F561801A-8694-403B-819E-560BEFB7C216}"/>
    <cellStyle name="SAPBEXheaderText 3 3 3 2 4" xfId="21425" xr:uid="{71D1A3FE-E0EB-41A8-AB3F-E7B535FE56D8}"/>
    <cellStyle name="SAPBEXheaderText 3 3 3 3" xfId="6112" xr:uid="{D5C6C773-4CB2-48E7-A93C-979E9A47DEA8}"/>
    <cellStyle name="SAPBEXheaderText 3 3 3 3 2" xfId="12595" xr:uid="{2957DD59-C30F-4621-A91A-DFA716402ED8}"/>
    <cellStyle name="SAPBEXheaderText 3 3 3 3 3" xfId="18161" xr:uid="{CF20825F-5F1D-40AE-88C1-3AEC4434EBD5}"/>
    <cellStyle name="SAPBEXheaderText 3 3 3 3 4" xfId="23602" xr:uid="{07C3C3BD-BAF8-4021-B117-2444A312598C}"/>
    <cellStyle name="SAPBEXheaderText 3 3 3 4" xfId="8368" xr:uid="{04815363-C37A-4A1F-B22D-8340E08A69F0}"/>
    <cellStyle name="SAPBEXheaderText 3 3 3 5" xfId="14030" xr:uid="{A64B7C34-83A5-47DC-B04E-DF87F2919123}"/>
    <cellStyle name="SAPBEXheaderText 3 3 3 6" xfId="19550" xr:uid="{15D91C0D-930E-4F5C-A8B4-5836C42D5CEF}"/>
    <cellStyle name="SAPBEXheaderText 3 3 4" xfId="3776" xr:uid="{4215BBA9-94C2-4FBB-85BA-60F4E106ED49}"/>
    <cellStyle name="SAPBEXheaderText 3 3 4 2" xfId="10332" xr:uid="{E5CB5814-121F-4168-AE8E-31C971843A48}"/>
    <cellStyle name="SAPBEXheaderText 3 3 4 3" xfId="15946" xr:uid="{77B5AEE7-9D2B-4A2F-8D27-094262F010CA}"/>
    <cellStyle name="SAPBEXheaderText 3 3 4 4" xfId="21423" xr:uid="{BF64631E-66B3-4891-9EF0-55280F41A383}"/>
    <cellStyle name="SAPBEXheaderText 3 3 5" xfId="6110" xr:uid="{351DE5BC-0942-4599-8575-4416F482295F}"/>
    <cellStyle name="SAPBEXheaderText 3 3 5 2" xfId="12593" xr:uid="{C61DF43F-17DE-4756-98AD-E208E5512F27}"/>
    <cellStyle name="SAPBEXheaderText 3 3 5 3" xfId="18159" xr:uid="{FA31DD83-007D-43E3-8529-8D65C630230A}"/>
    <cellStyle name="SAPBEXheaderText 3 3 5 4" xfId="23600" xr:uid="{660F3132-366B-43DE-9C20-78D21EAD1ECC}"/>
    <cellStyle name="SAPBEXheaderText 3 3 6" xfId="8366" xr:uid="{D1C05156-3F82-458B-BA8D-5F8F2FC9D56D}"/>
    <cellStyle name="SAPBEXheaderText 3 3 7" xfId="14028" xr:uid="{5FC0CFD2-E5B6-446E-9870-4ED5128F41BF}"/>
    <cellStyle name="SAPBEXheaderText 3 3 8" xfId="19548" xr:uid="{449079BF-C95C-4424-A317-583BC28085EB}"/>
    <cellStyle name="SAPBEXheaderText 3 4" xfId="1749" xr:uid="{40F30713-C717-4CB7-914A-83CB9EA30B48}"/>
    <cellStyle name="SAPBEXheaderText 3 4 2" xfId="3779" xr:uid="{EFB16F3D-0734-4376-B26F-73C3E0C494A1}"/>
    <cellStyle name="SAPBEXheaderText 3 4 2 2" xfId="10335" xr:uid="{429E2617-3097-4A2C-BCAB-88C733C60496}"/>
    <cellStyle name="SAPBEXheaderText 3 4 2 3" xfId="15949" xr:uid="{DBAC0735-0954-47A6-AFF6-1097CB616FA0}"/>
    <cellStyle name="SAPBEXheaderText 3 4 2 4" xfId="21426" xr:uid="{92203DB4-9B4B-44C8-8C24-9B94AC09E8F5}"/>
    <cellStyle name="SAPBEXheaderText 3 4 3" xfId="6113" xr:uid="{32E6027A-089B-4DC4-B680-2C16DCC30B40}"/>
    <cellStyle name="SAPBEXheaderText 3 4 3 2" xfId="12596" xr:uid="{2FFEA03B-26C6-40FE-B517-C47B73DD3D42}"/>
    <cellStyle name="SAPBEXheaderText 3 4 3 3" xfId="18162" xr:uid="{8C9FC9EA-4F52-4B9C-9F20-28E3845475FC}"/>
    <cellStyle name="SAPBEXheaderText 3 4 3 4" xfId="23603" xr:uid="{4CF4DF27-FC01-4B3D-9F68-E229A235C3E1}"/>
    <cellStyle name="SAPBEXheaderText 3 4 4" xfId="8369" xr:uid="{FF92D1E3-194F-4635-9530-536A31BAE209}"/>
    <cellStyle name="SAPBEXheaderText 3 4 5" xfId="14031" xr:uid="{93AEA904-77CF-4923-8C00-48B60C294231}"/>
    <cellStyle name="SAPBEXheaderText 3 4 6" xfId="19551" xr:uid="{494A0672-D49E-4A7B-B72E-AC1D37C18586}"/>
    <cellStyle name="SAPBEXheaderText 3 5" xfId="1750" xr:uid="{6C4D7121-6893-409A-9700-AB2FEE15C85A}"/>
    <cellStyle name="SAPBEXheaderText 3 5 2" xfId="3780" xr:uid="{079BC8CF-DF82-48BC-B313-A5EDBCDED54B}"/>
    <cellStyle name="SAPBEXheaderText 3 5 2 2" xfId="10336" xr:uid="{9A326D9E-135F-4955-BAD2-3A5D7ADC41D2}"/>
    <cellStyle name="SAPBEXheaderText 3 5 2 3" xfId="15950" xr:uid="{DF0BE600-40AE-46B1-92C8-D93CC1B1EBEF}"/>
    <cellStyle name="SAPBEXheaderText 3 5 2 4" xfId="21427" xr:uid="{81634AF7-D321-4B31-A6FD-82F2FF246EB7}"/>
    <cellStyle name="SAPBEXheaderText 3 5 3" xfId="6114" xr:uid="{9F65986A-B62E-47F4-9146-5AC4365190BE}"/>
    <cellStyle name="SAPBEXheaderText 3 5 3 2" xfId="12597" xr:uid="{36EEC50C-198D-4FD9-90CB-4DA7164169CB}"/>
    <cellStyle name="SAPBEXheaderText 3 5 3 3" xfId="18163" xr:uid="{2004938B-223F-4475-B6ED-C93E82D40881}"/>
    <cellStyle name="SAPBEXheaderText 3 5 3 4" xfId="23604" xr:uid="{67DB41D8-A417-4AB4-BB78-F6A838182EF3}"/>
    <cellStyle name="SAPBEXheaderText 3 5 4" xfId="8370" xr:uid="{53621678-3F1B-4B37-A836-216F43FFE859}"/>
    <cellStyle name="SAPBEXheaderText 3 5 5" xfId="14032" xr:uid="{C15EA3B1-C789-4C71-9B75-C6758C199981}"/>
    <cellStyle name="SAPBEXheaderText 3 5 6" xfId="19552" xr:uid="{F3AF4993-908E-4EA9-8E98-86AA8D9E36BD}"/>
    <cellStyle name="SAPBEXheaderText 3 6" xfId="1742" xr:uid="{F1EC513E-E127-4241-A3A4-A6F2804421F9}"/>
    <cellStyle name="SAPBEXheaderText 3 6 2" xfId="8362" xr:uid="{31A1EBE2-7AF6-449F-B08D-77CB7038EFF0}"/>
    <cellStyle name="SAPBEXheaderText 3 6 3" xfId="14024" xr:uid="{EB41B7FB-F98B-4DE5-9F38-5380D17A84ED}"/>
    <cellStyle name="SAPBEXheaderText 3 6 4" xfId="19544" xr:uid="{D3C21D19-E5EB-4A09-BBC3-B756D8D4A13D}"/>
    <cellStyle name="SAPBEXheaderText 3 7" xfId="3772" xr:uid="{0B64EE58-A710-4BB1-BA70-7A55CE24C65F}"/>
    <cellStyle name="SAPBEXheaderText 3 7 2" xfId="10328" xr:uid="{7AF7EF94-2CEE-43E7-89B6-4CC5063BFF55}"/>
    <cellStyle name="SAPBEXheaderText 3 7 3" xfId="15942" xr:uid="{18B39BC9-3571-46D2-8E6D-4EB0BBE10ECE}"/>
    <cellStyle name="SAPBEXheaderText 3 7 4" xfId="21419" xr:uid="{82142BA1-75EE-4011-B85E-5EC4BD1251C0}"/>
    <cellStyle name="SAPBEXheaderText 3 8" xfId="6106" xr:uid="{01885B9B-F969-4934-9107-EDA64DC38635}"/>
    <cellStyle name="SAPBEXheaderText 3 8 2" xfId="12589" xr:uid="{826B95DA-429A-4165-84D4-251107F5F0D8}"/>
    <cellStyle name="SAPBEXheaderText 3 8 3" xfId="18155" xr:uid="{E0B123AA-10BE-4485-87CB-7DD443E8ED25}"/>
    <cellStyle name="SAPBEXheaderText 3 8 4" xfId="23596" xr:uid="{65AE78FB-20C0-41CB-8BE3-A4C814C55C8A}"/>
    <cellStyle name="SAPBEXheaderText 4" xfId="594" xr:uid="{21BACF15-D1B8-4EA9-A11F-5F4BE18720FA}"/>
    <cellStyle name="SAPBEXheaderText 4 10" xfId="7302" xr:uid="{46E8B4CF-3D7A-4CBD-AAD9-C921BBC22BF9}"/>
    <cellStyle name="SAPBEXheaderText 4 11" xfId="7762" xr:uid="{36B9F343-520D-4045-8F7C-713A942840B3}"/>
    <cellStyle name="SAPBEXheaderText 4 2" xfId="1752" xr:uid="{CD220BA6-A204-4757-B24C-2BF095A03D5E}"/>
    <cellStyle name="SAPBEXheaderText 4 2 2" xfId="1753" xr:uid="{6321A3A2-0D6D-4341-AA01-F2AE1DCB5004}"/>
    <cellStyle name="SAPBEXheaderText 4 2 2 2" xfId="3783" xr:uid="{8E437B91-4E07-4D5F-9A34-0495A23A02FE}"/>
    <cellStyle name="SAPBEXheaderText 4 2 2 2 2" xfId="10339" xr:uid="{60A6AD6D-F501-43B8-8A30-0BDD4B65667F}"/>
    <cellStyle name="SAPBEXheaderText 4 2 2 2 3" xfId="15953" xr:uid="{14794A7E-76D1-4674-8D2E-19F36B286411}"/>
    <cellStyle name="SAPBEXheaderText 4 2 2 2 4" xfId="21430" xr:uid="{E9744FAC-7F79-4343-96EC-5CDA406299CE}"/>
    <cellStyle name="SAPBEXheaderText 4 2 2 3" xfId="6117" xr:uid="{4B5B0F9B-30E7-4FAB-8116-A77215F88D9E}"/>
    <cellStyle name="SAPBEXheaderText 4 2 2 3 2" xfId="12600" xr:uid="{26971741-3F56-4B82-9B4C-E79ADC9611A5}"/>
    <cellStyle name="SAPBEXheaderText 4 2 2 3 3" xfId="18166" xr:uid="{C8495F3D-DECE-462D-B024-5A8B1051BD02}"/>
    <cellStyle name="SAPBEXheaderText 4 2 2 3 4" xfId="23607" xr:uid="{A4C8D71E-E0F4-4C79-B5C6-6299222657FA}"/>
    <cellStyle name="SAPBEXheaderText 4 2 2 4" xfId="8373" xr:uid="{FA2429CD-B47E-4E04-9761-916C8019A06C}"/>
    <cellStyle name="SAPBEXheaderText 4 2 2 5" xfId="14035" xr:uid="{09F8F935-D361-4B5E-BAF6-22C21EB72F63}"/>
    <cellStyle name="SAPBEXheaderText 4 2 2 6" xfId="19555" xr:uid="{515E99F7-3A33-4ACD-8211-A1C794A890E7}"/>
    <cellStyle name="SAPBEXheaderText 4 2 3" xfId="1754" xr:uid="{638E0B4D-38AF-4C76-BE4A-5527CB9229F1}"/>
    <cellStyle name="SAPBEXheaderText 4 2 3 2" xfId="3784" xr:uid="{488C2AB4-2967-428B-8B56-5E7694B4A188}"/>
    <cellStyle name="SAPBEXheaderText 4 2 3 2 2" xfId="10340" xr:uid="{CEF6FC38-6DF7-4882-AF12-B92687FD02F8}"/>
    <cellStyle name="SAPBEXheaderText 4 2 3 2 3" xfId="15954" xr:uid="{998B362E-6D31-49C3-A28C-F5844881EAB4}"/>
    <cellStyle name="SAPBEXheaderText 4 2 3 2 4" xfId="21431" xr:uid="{22BA348D-7E75-4AC0-879D-CA07F7E28253}"/>
    <cellStyle name="SAPBEXheaderText 4 2 3 3" xfId="6118" xr:uid="{ACF92796-0F8F-45A8-98E2-28B81A5F8DDE}"/>
    <cellStyle name="SAPBEXheaderText 4 2 3 3 2" xfId="12601" xr:uid="{8C7F3ACB-3E77-4D6D-8C2F-3B4E4B63ABE4}"/>
    <cellStyle name="SAPBEXheaderText 4 2 3 3 3" xfId="18167" xr:uid="{DCF1E344-3B24-4995-8AB0-330CD1A8639F}"/>
    <cellStyle name="SAPBEXheaderText 4 2 3 3 4" xfId="23608" xr:uid="{0632FDD4-3BD8-4CD4-A499-221FF4ACBDC3}"/>
    <cellStyle name="SAPBEXheaderText 4 2 3 4" xfId="8374" xr:uid="{53779A25-F906-401B-9CBB-4F1917B40A90}"/>
    <cellStyle name="SAPBEXheaderText 4 2 3 5" xfId="14036" xr:uid="{BE9CE119-3CEF-478A-ABBB-0DFD99EAAB95}"/>
    <cellStyle name="SAPBEXheaderText 4 2 3 6" xfId="19556" xr:uid="{FB196C73-40F9-44E7-9B63-2F05CCCB906E}"/>
    <cellStyle name="SAPBEXheaderText 4 2 4" xfId="3782" xr:uid="{942D04EA-543D-47E4-9470-1B6944E3DB57}"/>
    <cellStyle name="SAPBEXheaderText 4 2 4 2" xfId="10338" xr:uid="{B7D791EF-4631-4FE5-9803-2E6E6F4AFF32}"/>
    <cellStyle name="SAPBEXheaderText 4 2 4 3" xfId="15952" xr:uid="{9C473C47-98A8-4543-8907-6B3B82A25D0A}"/>
    <cellStyle name="SAPBEXheaderText 4 2 4 4" xfId="21429" xr:uid="{E0296D0B-6B7B-4B29-BC89-A885DBAB031D}"/>
    <cellStyle name="SAPBEXheaderText 4 2 5" xfId="6116" xr:uid="{D392E81E-89EB-482E-8FC6-AE70817F8903}"/>
    <cellStyle name="SAPBEXheaderText 4 2 5 2" xfId="12599" xr:uid="{893BBD08-C070-4089-88B6-CE5B586C9E25}"/>
    <cellStyle name="SAPBEXheaderText 4 2 5 3" xfId="18165" xr:uid="{491B8735-BE69-4816-BB3C-0FFBC1509C3F}"/>
    <cellStyle name="SAPBEXheaderText 4 2 5 4" xfId="23606" xr:uid="{7EEACDA0-4723-46E7-B171-495A32BEDF7E}"/>
    <cellStyle name="SAPBEXheaderText 4 2 6" xfId="8372" xr:uid="{9127BF2E-1269-4E66-819F-221E88E7E509}"/>
    <cellStyle name="SAPBEXheaderText 4 2 7" xfId="14034" xr:uid="{C1DABC26-4112-47A2-A6DF-18324B673EA1}"/>
    <cellStyle name="SAPBEXheaderText 4 2 8" xfId="19554" xr:uid="{A92651FB-463F-43F5-A138-E69E04B94E33}"/>
    <cellStyle name="SAPBEXheaderText 4 3" xfId="1755" xr:uid="{76759B9E-46B7-4F9D-A60D-BA4FD9CB46E9}"/>
    <cellStyle name="SAPBEXheaderText 4 3 2" xfId="1756" xr:uid="{04282EDC-6722-4A08-8D32-2C232DEDE212}"/>
    <cellStyle name="SAPBEXheaderText 4 3 2 2" xfId="3786" xr:uid="{096C5101-A0E0-46BE-B1D0-797FA9422278}"/>
    <cellStyle name="SAPBEXheaderText 4 3 2 2 2" xfId="10342" xr:uid="{C1DAC183-C94E-460D-9F9F-D32D693840C2}"/>
    <cellStyle name="SAPBEXheaderText 4 3 2 2 3" xfId="15956" xr:uid="{9800F647-5A26-49AC-9DDA-E13E040CBD55}"/>
    <cellStyle name="SAPBEXheaderText 4 3 2 2 4" xfId="21433" xr:uid="{DB7FA77F-9910-429A-B8A3-E36AC5D6960F}"/>
    <cellStyle name="SAPBEXheaderText 4 3 2 3" xfId="6120" xr:uid="{32ABA1A8-0257-4794-AB08-38E5CA9FCDD6}"/>
    <cellStyle name="SAPBEXheaderText 4 3 2 3 2" xfId="12603" xr:uid="{CDB23839-3AFF-4CE5-87DB-3CA7802B946F}"/>
    <cellStyle name="SAPBEXheaderText 4 3 2 3 3" xfId="18169" xr:uid="{BE82CFAC-758E-4801-9000-AD6CDBB03C61}"/>
    <cellStyle name="SAPBEXheaderText 4 3 2 3 4" xfId="23610" xr:uid="{CABA7903-8923-46F4-8893-6DC25A00C964}"/>
    <cellStyle name="SAPBEXheaderText 4 3 2 4" xfId="8376" xr:uid="{E5882D10-0F70-4E1C-9776-F31513523756}"/>
    <cellStyle name="SAPBEXheaderText 4 3 2 5" xfId="14038" xr:uid="{32D65B20-1355-40B7-B059-DD12F8AA5BF6}"/>
    <cellStyle name="SAPBEXheaderText 4 3 2 6" xfId="19558" xr:uid="{652FB227-F03F-4754-9854-3CA4B1D69868}"/>
    <cellStyle name="SAPBEXheaderText 4 3 3" xfId="1757" xr:uid="{E71CE9DB-429F-4745-BEB3-9AB7739FF50E}"/>
    <cellStyle name="SAPBEXheaderText 4 3 3 2" xfId="3787" xr:uid="{8A652FA8-1B8D-46E5-B1D4-9F1637A93B57}"/>
    <cellStyle name="SAPBEXheaderText 4 3 3 2 2" xfId="10343" xr:uid="{2FB34413-40DF-4A9F-BFCB-F55ED23F371A}"/>
    <cellStyle name="SAPBEXheaderText 4 3 3 2 3" xfId="15957" xr:uid="{9CA3D11D-6EF2-4539-A45A-EA0B5092C924}"/>
    <cellStyle name="SAPBEXheaderText 4 3 3 2 4" xfId="21434" xr:uid="{97C9653E-7224-4DA7-94BB-53117A733471}"/>
    <cellStyle name="SAPBEXheaderText 4 3 3 3" xfId="6121" xr:uid="{F6FD3E80-7A3E-4546-9760-E793676FA5A1}"/>
    <cellStyle name="SAPBEXheaderText 4 3 3 3 2" xfId="12604" xr:uid="{C64267F0-604D-4E05-948C-0B5831D870CC}"/>
    <cellStyle name="SAPBEXheaderText 4 3 3 3 3" xfId="18170" xr:uid="{8AE1F776-40AD-439B-AFFE-DD91A2DF566C}"/>
    <cellStyle name="SAPBEXheaderText 4 3 3 3 4" xfId="23611" xr:uid="{2F72576D-CA1D-4E70-BE96-9A7326FAF358}"/>
    <cellStyle name="SAPBEXheaderText 4 3 3 4" xfId="8377" xr:uid="{29B2B5B0-1BA7-427D-A182-6859972346ED}"/>
    <cellStyle name="SAPBEXheaderText 4 3 3 5" xfId="14039" xr:uid="{4075DB22-5D27-4515-A3EF-FC928C13FFF2}"/>
    <cellStyle name="SAPBEXheaderText 4 3 3 6" xfId="19559" xr:uid="{29FB4732-16A1-4F3B-9C9C-41BE2B975E59}"/>
    <cellStyle name="SAPBEXheaderText 4 3 4" xfId="3785" xr:uid="{9C237808-CCF5-4670-BAEE-ECF3D3809C7C}"/>
    <cellStyle name="SAPBEXheaderText 4 3 4 2" xfId="10341" xr:uid="{BC609714-05FD-45B5-BFBF-11EC4BC8C71A}"/>
    <cellStyle name="SAPBEXheaderText 4 3 4 3" xfId="15955" xr:uid="{F6062E9B-AE24-4FF8-BCA6-C6BFD8D39704}"/>
    <cellStyle name="SAPBEXheaderText 4 3 4 4" xfId="21432" xr:uid="{33CE270E-1703-49BC-A695-2C61A8FFC3BA}"/>
    <cellStyle name="SAPBEXheaderText 4 3 5" xfId="6119" xr:uid="{65DC6BCB-D00E-419E-8088-A1A7181FD23A}"/>
    <cellStyle name="SAPBEXheaderText 4 3 5 2" xfId="12602" xr:uid="{DB6D6C57-B12A-4C32-B2DC-0AEFEBAA5EF5}"/>
    <cellStyle name="SAPBEXheaderText 4 3 5 3" xfId="18168" xr:uid="{6F98074B-D9F0-4F55-A193-809532388C63}"/>
    <cellStyle name="SAPBEXheaderText 4 3 5 4" xfId="23609" xr:uid="{C6FB2955-B94B-4F79-9D78-CF30634E3FB4}"/>
    <cellStyle name="SAPBEXheaderText 4 3 6" xfId="8375" xr:uid="{E95F72F9-49D7-45B3-A802-F9E492682DF7}"/>
    <cellStyle name="SAPBEXheaderText 4 3 7" xfId="14037" xr:uid="{80E0B7ED-6A1F-47DF-A018-F9ED8B373FD4}"/>
    <cellStyle name="SAPBEXheaderText 4 3 8" xfId="19557" xr:uid="{0E857BED-DA1B-4B63-935F-FF87845E0971}"/>
    <cellStyle name="SAPBEXheaderText 4 4" xfId="1758" xr:uid="{BC3E1E58-37E6-41DA-A65A-FCE47894458C}"/>
    <cellStyle name="SAPBEXheaderText 4 4 2" xfId="1759" xr:uid="{4B54A8E1-DF0E-46C9-9D91-B51BC8BAC4A4}"/>
    <cellStyle name="SAPBEXheaderText 4 4 2 2" xfId="3789" xr:uid="{E38F2C22-FF72-4BED-BE8A-44ECD254A4CB}"/>
    <cellStyle name="SAPBEXheaderText 4 4 2 2 2" xfId="10345" xr:uid="{3C935047-6F63-4DA9-966D-CECFFADED0E2}"/>
    <cellStyle name="SAPBEXheaderText 4 4 2 2 3" xfId="15959" xr:uid="{EEFE5BCA-5B04-4A02-804C-BA0CA4CBD9A8}"/>
    <cellStyle name="SAPBEXheaderText 4 4 2 2 4" xfId="21436" xr:uid="{1C5A2B46-F5E9-46D7-A7C7-DEDE47C8D13B}"/>
    <cellStyle name="SAPBEXheaderText 4 4 2 3" xfId="6123" xr:uid="{6FFC2FF2-C0F0-477D-9AA0-9999B5EF1124}"/>
    <cellStyle name="SAPBEXheaderText 4 4 2 3 2" xfId="12606" xr:uid="{B71E492F-80D1-4088-9447-E1E442092947}"/>
    <cellStyle name="SAPBEXheaderText 4 4 2 3 3" xfId="18172" xr:uid="{DB69B39E-7BD1-4255-B1BC-1F87ADB901B1}"/>
    <cellStyle name="SAPBEXheaderText 4 4 2 3 4" xfId="23613" xr:uid="{13DF9EE5-BBA5-4EE6-9182-1EE5FFC58021}"/>
    <cellStyle name="SAPBEXheaderText 4 4 2 4" xfId="8379" xr:uid="{5E46CF9E-4BCB-4FF5-8106-8CF5F311D9DD}"/>
    <cellStyle name="SAPBEXheaderText 4 4 2 5" xfId="14041" xr:uid="{F88106FF-0B94-4361-B1C2-ED9A764E9787}"/>
    <cellStyle name="SAPBEXheaderText 4 4 2 6" xfId="19561" xr:uid="{1ACCFD9C-CF88-413A-9994-4BE2E9A55D5A}"/>
    <cellStyle name="SAPBEXheaderText 4 4 3" xfId="1760" xr:uid="{4B3E4027-3CD4-4F73-8B03-FD4EF0E70571}"/>
    <cellStyle name="SAPBEXheaderText 4 4 3 2" xfId="3790" xr:uid="{83258043-2F37-4129-A377-F6740CE95D8C}"/>
    <cellStyle name="SAPBEXheaderText 4 4 3 2 2" xfId="10346" xr:uid="{16D1AE35-5952-47D0-A4E2-E59533C75B41}"/>
    <cellStyle name="SAPBEXheaderText 4 4 3 2 3" xfId="15960" xr:uid="{9354C78E-C8F4-4403-A50C-046564D2D76E}"/>
    <cellStyle name="SAPBEXheaderText 4 4 3 2 4" xfId="21437" xr:uid="{C1FCD2A5-7F9F-4043-988B-06F35A6928AD}"/>
    <cellStyle name="SAPBEXheaderText 4 4 3 3" xfId="6124" xr:uid="{CDB6995A-AB0D-4B26-8EB9-1D0120874A74}"/>
    <cellStyle name="SAPBEXheaderText 4 4 3 3 2" xfId="12607" xr:uid="{FCF844C5-9E62-43DE-91FB-1F85FBCD9A85}"/>
    <cellStyle name="SAPBEXheaderText 4 4 3 3 3" xfId="18173" xr:uid="{BA933E34-48B6-40ED-8872-7791CAA61599}"/>
    <cellStyle name="SAPBEXheaderText 4 4 3 3 4" xfId="23614" xr:uid="{E48BD785-7F17-4385-A0D4-D7E28DD3A481}"/>
    <cellStyle name="SAPBEXheaderText 4 4 3 4" xfId="8380" xr:uid="{86D4ADDC-71F4-4F52-921A-075FE689767B}"/>
    <cellStyle name="SAPBEXheaderText 4 4 3 5" xfId="14042" xr:uid="{094FB41C-8FEC-49DB-836A-3D4915BE0972}"/>
    <cellStyle name="SAPBEXheaderText 4 4 3 6" xfId="19562" xr:uid="{395280CA-55E9-49F9-9881-25D4FD250445}"/>
    <cellStyle name="SAPBEXheaderText 4 4 4" xfId="3788" xr:uid="{144FD1AA-A9D7-4741-858B-B1915E0D6073}"/>
    <cellStyle name="SAPBEXheaderText 4 4 4 2" xfId="10344" xr:uid="{32D81709-4A7E-4F98-A333-5B74B8124989}"/>
    <cellStyle name="SAPBEXheaderText 4 4 4 3" xfId="15958" xr:uid="{DFF378EC-26A9-43CD-A3DB-68B2B7BD9BCF}"/>
    <cellStyle name="SAPBEXheaderText 4 4 4 4" xfId="21435" xr:uid="{161A0DE1-1F53-4FE6-957A-F0544DF6B54B}"/>
    <cellStyle name="SAPBEXheaderText 4 4 5" xfId="6122" xr:uid="{E293EEF1-89F0-4B18-B7E0-0DF5597CD32A}"/>
    <cellStyle name="SAPBEXheaderText 4 4 5 2" xfId="12605" xr:uid="{DB01EC3D-6B30-4794-934E-D46B59C79617}"/>
    <cellStyle name="SAPBEXheaderText 4 4 5 3" xfId="18171" xr:uid="{862BE834-48C1-47A0-B6A5-322EA76CD0A8}"/>
    <cellStyle name="SAPBEXheaderText 4 4 5 4" xfId="23612" xr:uid="{E9B8E07D-E376-466D-8FD1-F243FBE42D01}"/>
    <cellStyle name="SAPBEXheaderText 4 4 6" xfId="8378" xr:uid="{99279C0B-0714-48F2-886E-E140B53AF3E0}"/>
    <cellStyle name="SAPBEXheaderText 4 4 7" xfId="14040" xr:uid="{E08BCAB5-0C9D-4C66-BC47-1D35EB2202A6}"/>
    <cellStyle name="SAPBEXheaderText 4 4 8" xfId="19560" xr:uid="{13638F54-15A5-4FC6-996A-FB2B4FC3EA47}"/>
    <cellStyle name="SAPBEXheaderText 4 5" xfId="1761" xr:uid="{F59A9407-181A-4020-8BF4-AF582CD83FB7}"/>
    <cellStyle name="SAPBEXheaderText 4 5 2" xfId="3791" xr:uid="{BB51EFB6-40CE-4F38-A9F7-D820E747B853}"/>
    <cellStyle name="SAPBEXheaderText 4 5 2 2" xfId="10347" xr:uid="{5037F432-8A69-4349-A91D-E4C55CA3BAF2}"/>
    <cellStyle name="SAPBEXheaderText 4 5 2 3" xfId="15961" xr:uid="{D05AA5EF-9F07-4A2B-A40C-50AAA1A91C3A}"/>
    <cellStyle name="SAPBEXheaderText 4 5 2 4" xfId="21438" xr:uid="{ED60F5E6-2965-4C01-876C-22045CD6C99D}"/>
    <cellStyle name="SAPBEXheaderText 4 5 3" xfId="6125" xr:uid="{882F55CC-0F35-4FB4-B88D-A2968153F866}"/>
    <cellStyle name="SAPBEXheaderText 4 5 3 2" xfId="12608" xr:uid="{03B8C906-789A-4636-9D87-2DF352F137BA}"/>
    <cellStyle name="SAPBEXheaderText 4 5 3 3" xfId="18174" xr:uid="{5E46D47F-C815-4B03-BFD7-925DCCBB1F99}"/>
    <cellStyle name="SAPBEXheaderText 4 5 3 4" xfId="23615" xr:uid="{5125030D-BD63-46D9-9B29-240CA4B43D01}"/>
    <cellStyle name="SAPBEXheaderText 4 5 4" xfId="8381" xr:uid="{193B9BC7-16FB-4916-85ED-6A79AC46388C}"/>
    <cellStyle name="SAPBEXheaderText 4 5 5" xfId="14043" xr:uid="{5E5D2212-E607-4EE2-BEBF-0B3DF16498F6}"/>
    <cellStyle name="SAPBEXheaderText 4 5 6" xfId="19563" xr:uid="{D5899049-C387-46CB-9498-8CE9274802B1}"/>
    <cellStyle name="SAPBEXheaderText 4 6" xfId="1762" xr:uid="{82E3AA71-F960-4B40-90D8-14029401D47A}"/>
    <cellStyle name="SAPBEXheaderText 4 6 2" xfId="3792" xr:uid="{F5751F5B-1DED-48D5-BB63-EA1942E9B0D0}"/>
    <cellStyle name="SAPBEXheaderText 4 6 2 2" xfId="10348" xr:uid="{BFBED692-7755-4A9D-B082-8C36A51BD11F}"/>
    <cellStyle name="SAPBEXheaderText 4 6 2 3" xfId="15962" xr:uid="{F77F9AAA-3FD1-42F2-A128-E7C109E5092B}"/>
    <cellStyle name="SAPBEXheaderText 4 6 2 4" xfId="21439" xr:uid="{614783CD-D2EF-4271-992A-079B89B4E527}"/>
    <cellStyle name="SAPBEXheaderText 4 6 3" xfId="6126" xr:uid="{25B68DD7-4D61-47F5-87D8-AC31B2AC934B}"/>
    <cellStyle name="SAPBEXheaderText 4 6 3 2" xfId="12609" xr:uid="{7792D39A-4660-41D5-8B18-471EE2E140BE}"/>
    <cellStyle name="SAPBEXheaderText 4 6 3 3" xfId="18175" xr:uid="{F6E6F9BD-F904-436F-BADD-065789CF7908}"/>
    <cellStyle name="SAPBEXheaderText 4 6 3 4" xfId="23616" xr:uid="{25716A92-C285-4EC9-8E8A-5797C6433BF8}"/>
    <cellStyle name="SAPBEXheaderText 4 6 4" xfId="8382" xr:uid="{2592E8BE-DEE8-4BD5-8A03-E5D1BA9143D9}"/>
    <cellStyle name="SAPBEXheaderText 4 6 5" xfId="14044" xr:uid="{BCB12273-13F6-4123-AE86-E79F55D40F2C}"/>
    <cellStyle name="SAPBEXheaderText 4 6 6" xfId="19564" xr:uid="{0A3EAE65-3505-4B81-8DBC-E693AB53C3B2}"/>
    <cellStyle name="SAPBEXheaderText 4 7" xfId="1751" xr:uid="{4752F436-4E61-470C-B2C5-490AE3DD6CD8}"/>
    <cellStyle name="SAPBEXheaderText 4 7 2" xfId="8371" xr:uid="{F5D4A038-6690-448B-B19C-AD770039FD29}"/>
    <cellStyle name="SAPBEXheaderText 4 7 3" xfId="14033" xr:uid="{C43587D8-A7C6-4D30-B98E-04A71173FDD4}"/>
    <cellStyle name="SAPBEXheaderText 4 7 4" xfId="19553" xr:uid="{17DCD56D-9414-434C-A3B3-1F916038C504}"/>
    <cellStyle name="SAPBEXheaderText 4 8" xfId="3781" xr:uid="{41E67E62-76F2-4659-BF3F-0A7B9BB057BD}"/>
    <cellStyle name="SAPBEXheaderText 4 8 2" xfId="10337" xr:uid="{285CBFBF-3617-4FC1-A249-9A40E284C849}"/>
    <cellStyle name="SAPBEXheaderText 4 8 3" xfId="15951" xr:uid="{C33CEF46-3EA0-4F7E-AABE-79F20392DD7F}"/>
    <cellStyle name="SAPBEXheaderText 4 8 4" xfId="21428" xr:uid="{F81ACF2F-EB3F-4CE9-901E-AF3085FE5B31}"/>
    <cellStyle name="SAPBEXheaderText 4 9" xfId="6115" xr:uid="{AEC9BA05-35A3-457D-B635-BB63075B91A0}"/>
    <cellStyle name="SAPBEXheaderText 4 9 2" xfId="12598" xr:uid="{14D04AAF-5F82-42F7-9EA8-A8E533455987}"/>
    <cellStyle name="SAPBEXheaderText 4 9 3" xfId="18164" xr:uid="{205F3723-E3B6-464F-855A-35C7619CBE98}"/>
    <cellStyle name="SAPBEXheaderText 4 9 4" xfId="23605" xr:uid="{D9FEACBB-A21B-4643-8432-F67D0D7B0C00}"/>
    <cellStyle name="SAPBEXheaderText 5" xfId="595" xr:uid="{8CC1EFCE-5E36-4FB4-B9CF-EEA68DE31157}"/>
    <cellStyle name="SAPBEXheaderText 5 2" xfId="1764" xr:uid="{F2AD7804-115F-4F7B-A2BA-BB254EF82FAB}"/>
    <cellStyle name="SAPBEXheaderText 5 2 2" xfId="1765" xr:uid="{D3C7EB25-C61F-4D3D-B0AA-8007EA7C7004}"/>
    <cellStyle name="SAPBEXheaderText 5 2 2 2" xfId="3795" xr:uid="{90B32314-D99F-4C33-BD34-A6AA9B88FBA2}"/>
    <cellStyle name="SAPBEXheaderText 5 2 2 2 2" xfId="10351" xr:uid="{A87C1574-9E77-479E-AE14-F6831A2F4768}"/>
    <cellStyle name="SAPBEXheaderText 5 2 2 2 3" xfId="15965" xr:uid="{CA811C83-E196-41FC-B9F9-C70D278C08AE}"/>
    <cellStyle name="SAPBEXheaderText 5 2 2 2 4" xfId="21442" xr:uid="{D89B5C85-F2AE-43D0-9178-DC5FE8423162}"/>
    <cellStyle name="SAPBEXheaderText 5 2 2 3" xfId="6129" xr:uid="{B3007D56-6FC8-48AE-93B2-305D9CA8DDC8}"/>
    <cellStyle name="SAPBEXheaderText 5 2 2 3 2" xfId="12612" xr:uid="{737DDF6E-B2B2-4629-B27F-32837F501D44}"/>
    <cellStyle name="SAPBEXheaderText 5 2 2 3 3" xfId="18178" xr:uid="{000C09BC-DC98-4E12-AE04-F26CE1B41B48}"/>
    <cellStyle name="SAPBEXheaderText 5 2 2 3 4" xfId="23619" xr:uid="{4BFD7491-40CE-4199-BA4D-E6C3EBCC15A6}"/>
    <cellStyle name="SAPBEXheaderText 5 2 2 4" xfId="8385" xr:uid="{AAFDEBD0-5292-4D65-8CD0-C95FC98B897A}"/>
    <cellStyle name="SAPBEXheaderText 5 2 2 5" xfId="14047" xr:uid="{7539D8D8-6100-442A-93D4-96DEE13231EC}"/>
    <cellStyle name="SAPBEXheaderText 5 2 2 6" xfId="19567" xr:uid="{85002AAD-35B0-4325-9F59-1D667B9A0D11}"/>
    <cellStyle name="SAPBEXheaderText 5 2 3" xfId="1766" xr:uid="{3A258FCD-BCBE-45AE-B0D1-C222DD46F848}"/>
    <cellStyle name="SAPBEXheaderText 5 2 3 2" xfId="3796" xr:uid="{3E910E9C-9301-4C28-86FF-3BC3EAD8F652}"/>
    <cellStyle name="SAPBEXheaderText 5 2 3 2 2" xfId="10352" xr:uid="{E8857E6C-7463-46CB-AD62-5CEC03946579}"/>
    <cellStyle name="SAPBEXheaderText 5 2 3 2 3" xfId="15966" xr:uid="{C58A802B-F29C-402F-A04D-A12FE79D6855}"/>
    <cellStyle name="SAPBEXheaderText 5 2 3 2 4" xfId="21443" xr:uid="{16B77266-8B5A-430D-8A58-8163515ECCB6}"/>
    <cellStyle name="SAPBEXheaderText 5 2 3 3" xfId="6130" xr:uid="{A4C5F201-12ED-44DA-841D-A8CA0424FD3F}"/>
    <cellStyle name="SAPBEXheaderText 5 2 3 3 2" xfId="12613" xr:uid="{2E5ABAFA-72E1-4BFE-804A-E2AA778869F1}"/>
    <cellStyle name="SAPBEXheaderText 5 2 3 3 3" xfId="18179" xr:uid="{CAB86F79-3C73-4357-ACB0-EAC5F061AE24}"/>
    <cellStyle name="SAPBEXheaderText 5 2 3 3 4" xfId="23620" xr:uid="{24ADBB67-4D44-438A-B80E-567BD008021F}"/>
    <cellStyle name="SAPBEXheaderText 5 2 3 4" xfId="8386" xr:uid="{F4D94400-4582-4207-94E9-5EF2CD995097}"/>
    <cellStyle name="SAPBEXheaderText 5 2 3 5" xfId="14048" xr:uid="{5A8CF548-954B-4370-894A-A4DAFFCB8E21}"/>
    <cellStyle name="SAPBEXheaderText 5 2 3 6" xfId="19568" xr:uid="{61D3ACF4-A387-488D-B379-51D53B0E39BF}"/>
    <cellStyle name="SAPBEXheaderText 5 2 4" xfId="3794" xr:uid="{94D9082C-09D1-4311-B79B-873601FA48B8}"/>
    <cellStyle name="SAPBEXheaderText 5 2 4 2" xfId="10350" xr:uid="{A19DBB22-DDFF-4715-84BA-539CDE277B8E}"/>
    <cellStyle name="SAPBEXheaderText 5 2 4 3" xfId="15964" xr:uid="{99506618-C0F9-4A4A-9FD4-68D3DE386BD0}"/>
    <cellStyle name="SAPBEXheaderText 5 2 4 4" xfId="21441" xr:uid="{307658BC-E10B-413A-AA12-5D69F3690A4E}"/>
    <cellStyle name="SAPBEXheaderText 5 2 5" xfId="6128" xr:uid="{3E197A4A-8521-4EB6-826C-79F751CB3488}"/>
    <cellStyle name="SAPBEXheaderText 5 2 5 2" xfId="12611" xr:uid="{494CC416-49AD-4392-8E8F-55E76AE0E312}"/>
    <cellStyle name="SAPBEXheaderText 5 2 5 3" xfId="18177" xr:uid="{90A4DB11-BAAE-4AF0-BDFA-AD028DF9AC83}"/>
    <cellStyle name="SAPBEXheaderText 5 2 5 4" xfId="23618" xr:uid="{1A6A998B-F3D4-4F81-BBD2-A28FF63C3AEC}"/>
    <cellStyle name="SAPBEXheaderText 5 2 6" xfId="8384" xr:uid="{843025B4-ECE1-4457-9F12-A890F4E08891}"/>
    <cellStyle name="SAPBEXheaderText 5 2 7" xfId="14046" xr:uid="{8C246D88-F904-460E-ADB2-9838F88B25A0}"/>
    <cellStyle name="SAPBEXheaderText 5 2 8" xfId="19566" xr:uid="{767B84F3-5B4C-4EF0-ABCA-C2CE5D879871}"/>
    <cellStyle name="SAPBEXheaderText 5 3" xfId="1767" xr:uid="{CB82D69A-04AE-4BC7-8653-687F6AEC8BE0}"/>
    <cellStyle name="SAPBEXheaderText 5 3 2" xfId="1768" xr:uid="{A34DDF36-76BC-401C-B3A6-A2DD724624E4}"/>
    <cellStyle name="SAPBEXheaderText 5 3 2 2" xfId="3798" xr:uid="{74EAFB72-310F-4B01-B0FB-78530227E43C}"/>
    <cellStyle name="SAPBEXheaderText 5 3 2 2 2" xfId="10354" xr:uid="{FC9BDFF6-92F8-478A-BA9E-9DC613CAB77A}"/>
    <cellStyle name="SAPBEXheaderText 5 3 2 2 3" xfId="15968" xr:uid="{61E7257D-8EE6-40D1-82F1-6BEF0FC976E7}"/>
    <cellStyle name="SAPBEXheaderText 5 3 2 2 4" xfId="21445" xr:uid="{130E8361-85BF-4A4C-B1F9-0D0EDE6EFB43}"/>
    <cellStyle name="SAPBEXheaderText 5 3 2 3" xfId="6132" xr:uid="{A7A4835F-0547-45BC-AF8B-E4E1918941A3}"/>
    <cellStyle name="SAPBEXheaderText 5 3 2 3 2" xfId="12615" xr:uid="{959A086A-6D7C-4583-A4A8-8800B6D9066C}"/>
    <cellStyle name="SAPBEXheaderText 5 3 2 3 3" xfId="18181" xr:uid="{59B566E9-4727-4720-B785-8DE108FCC551}"/>
    <cellStyle name="SAPBEXheaderText 5 3 2 3 4" xfId="23622" xr:uid="{9309BF21-42F5-4EF6-B54C-CB0431D7880C}"/>
    <cellStyle name="SAPBEXheaderText 5 3 2 4" xfId="8388" xr:uid="{051205F8-4E81-48C1-B97C-972F39B5A928}"/>
    <cellStyle name="SAPBEXheaderText 5 3 2 5" xfId="14050" xr:uid="{B08961AE-9403-4FD2-85FC-E5B8B28CB98F}"/>
    <cellStyle name="SAPBEXheaderText 5 3 2 6" xfId="19570" xr:uid="{2FD08BAA-9D83-4B76-9D4E-5EBE9C3EFA3C}"/>
    <cellStyle name="SAPBEXheaderText 5 3 3" xfId="1769" xr:uid="{D4005195-B71B-4B65-B966-CA177B822DD6}"/>
    <cellStyle name="SAPBEXheaderText 5 3 3 2" xfId="3799" xr:uid="{A49FA949-553D-4ECD-8050-624B1FBC9826}"/>
    <cellStyle name="SAPBEXheaderText 5 3 3 2 2" xfId="10355" xr:uid="{632946D8-B4E5-4D78-9702-416316422AB6}"/>
    <cellStyle name="SAPBEXheaderText 5 3 3 2 3" xfId="15969" xr:uid="{EFD44E09-313B-47E4-BD1F-48B44F191448}"/>
    <cellStyle name="SAPBEXheaderText 5 3 3 2 4" xfId="21446" xr:uid="{7C3078BB-60C6-4C5B-8C2D-9925DB80C2A1}"/>
    <cellStyle name="SAPBEXheaderText 5 3 3 3" xfId="6133" xr:uid="{73BBBA19-41F9-4298-964E-24E45698611A}"/>
    <cellStyle name="SAPBEXheaderText 5 3 3 3 2" xfId="12616" xr:uid="{06EEF293-0A8C-430A-B5F9-171FD7C76072}"/>
    <cellStyle name="SAPBEXheaderText 5 3 3 3 3" xfId="18182" xr:uid="{E7427273-C7A0-44AE-99CB-5B53172B6947}"/>
    <cellStyle name="SAPBEXheaderText 5 3 3 3 4" xfId="23623" xr:uid="{A6CC647C-4BB8-4C81-8FA9-BFB14BA47087}"/>
    <cellStyle name="SAPBEXheaderText 5 3 3 4" xfId="8389" xr:uid="{1FBB5A03-A0C3-44AB-89E9-8494308F62D7}"/>
    <cellStyle name="SAPBEXheaderText 5 3 3 5" xfId="14051" xr:uid="{5FC59B30-EF93-4049-81EF-EC0F114245B3}"/>
    <cellStyle name="SAPBEXheaderText 5 3 3 6" xfId="19571" xr:uid="{46FF6233-5A5F-4017-B6EC-97297D8A1CC4}"/>
    <cellStyle name="SAPBEXheaderText 5 3 4" xfId="3797" xr:uid="{6AAF21F3-7DE2-49C5-A92C-C49C75D1A604}"/>
    <cellStyle name="SAPBEXheaderText 5 3 4 2" xfId="10353" xr:uid="{DF961FD4-8999-40E2-BA9B-6C1AE572A7F6}"/>
    <cellStyle name="SAPBEXheaderText 5 3 4 3" xfId="15967" xr:uid="{679E2757-CA17-46B8-A752-264ECBDCE596}"/>
    <cellStyle name="SAPBEXheaderText 5 3 4 4" xfId="21444" xr:uid="{3C786F2C-3076-42AC-9D7C-93945D70D4D3}"/>
    <cellStyle name="SAPBEXheaderText 5 3 5" xfId="6131" xr:uid="{89BEFC6A-A348-4713-A2BE-C55ADEC5B543}"/>
    <cellStyle name="SAPBEXheaderText 5 3 5 2" xfId="12614" xr:uid="{4F4AF16A-24E8-49A3-91B4-F809F5971E4D}"/>
    <cellStyle name="SAPBEXheaderText 5 3 5 3" xfId="18180" xr:uid="{DEFA360D-E661-42B7-96D3-891410970F26}"/>
    <cellStyle name="SAPBEXheaderText 5 3 5 4" xfId="23621" xr:uid="{72878160-773E-4D97-9AE9-16FBCDAA091A}"/>
    <cellStyle name="SAPBEXheaderText 5 3 6" xfId="8387" xr:uid="{B32D058A-FC6F-4587-818C-7A79949A0F17}"/>
    <cellStyle name="SAPBEXheaderText 5 3 7" xfId="14049" xr:uid="{6052517E-D29D-45E9-B356-A9607978ADB0}"/>
    <cellStyle name="SAPBEXheaderText 5 3 8" xfId="19569" xr:uid="{EE6AB467-C509-44FE-BAA0-DFD52FFD1FBB}"/>
    <cellStyle name="SAPBEXheaderText 5 4" xfId="1770" xr:uid="{773F5F13-F332-49A5-A456-B128699EF7CC}"/>
    <cellStyle name="SAPBEXheaderText 5 4 2" xfId="1771" xr:uid="{FA62706C-5C5C-4943-A4C5-E04914AE45CE}"/>
    <cellStyle name="SAPBEXheaderText 5 4 2 2" xfId="3801" xr:uid="{03CA125A-E917-4D4E-87BB-AE15F47797A7}"/>
    <cellStyle name="SAPBEXheaderText 5 4 2 2 2" xfId="10357" xr:uid="{C6E9F3C6-CCC2-4132-B8D1-9E368DDF0560}"/>
    <cellStyle name="SAPBEXheaderText 5 4 2 2 3" xfId="15971" xr:uid="{2097BEF7-BDEF-4C9C-8A30-6B139ADFF29E}"/>
    <cellStyle name="SAPBEXheaderText 5 4 2 2 4" xfId="21448" xr:uid="{3131B2B0-691F-4C33-9903-E20A21C24257}"/>
    <cellStyle name="SAPBEXheaderText 5 4 2 3" xfId="6135" xr:uid="{8ACBCE0F-A3FD-4D77-BB4B-106A58A99CF7}"/>
    <cellStyle name="SAPBEXheaderText 5 4 2 3 2" xfId="12618" xr:uid="{DB29088A-200C-49B7-85D4-9D303C9C9562}"/>
    <cellStyle name="SAPBEXheaderText 5 4 2 3 3" xfId="18184" xr:uid="{1FFF163D-30C6-476F-AA24-83CBE7C9C736}"/>
    <cellStyle name="SAPBEXheaderText 5 4 2 3 4" xfId="23625" xr:uid="{36DBF70F-468D-4C57-A881-315D968979E2}"/>
    <cellStyle name="SAPBEXheaderText 5 4 2 4" xfId="8391" xr:uid="{4D26580B-48BC-4CD6-9471-E0A956FEFCF5}"/>
    <cellStyle name="SAPBEXheaderText 5 4 2 5" xfId="14053" xr:uid="{4C952871-57A2-45A3-BB10-17A3CBC01A9E}"/>
    <cellStyle name="SAPBEXheaderText 5 4 2 6" xfId="19573" xr:uid="{52C7C396-94C3-40BD-9FA5-38BBC723F7F2}"/>
    <cellStyle name="SAPBEXheaderText 5 4 3" xfId="1772" xr:uid="{89C032E3-0384-4EFF-B935-AFDABE32B3ED}"/>
    <cellStyle name="SAPBEXheaderText 5 4 3 2" xfId="3802" xr:uid="{C876A381-2478-4FBA-9DF3-3CC3E3198BAC}"/>
    <cellStyle name="SAPBEXheaderText 5 4 3 2 2" xfId="10358" xr:uid="{6AAA7A55-D097-4DD6-BBB5-7EF74095C3CA}"/>
    <cellStyle name="SAPBEXheaderText 5 4 3 2 3" xfId="15972" xr:uid="{F9966D53-530A-4520-81FE-56D077BE66F2}"/>
    <cellStyle name="SAPBEXheaderText 5 4 3 2 4" xfId="21449" xr:uid="{E66C2AA6-29A7-433F-AE43-F332427CF4E6}"/>
    <cellStyle name="SAPBEXheaderText 5 4 3 3" xfId="6136" xr:uid="{78FBBF07-FF7E-4419-9E9C-34C89D2865AC}"/>
    <cellStyle name="SAPBEXheaderText 5 4 3 3 2" xfId="12619" xr:uid="{29E40B72-07CE-4A89-81E5-E4685E10D029}"/>
    <cellStyle name="SAPBEXheaderText 5 4 3 3 3" xfId="18185" xr:uid="{CAF3C9CD-D6DA-4874-B9FA-F29A3FE375E7}"/>
    <cellStyle name="SAPBEXheaderText 5 4 3 3 4" xfId="23626" xr:uid="{DDD2C535-CF12-4151-A60A-0EF161F4511A}"/>
    <cellStyle name="SAPBEXheaderText 5 4 3 4" xfId="8392" xr:uid="{F0ED0089-93D0-4107-B70F-B8CD3167DAAA}"/>
    <cellStyle name="SAPBEXheaderText 5 4 3 5" xfId="14054" xr:uid="{00D5BF22-E074-43E3-9389-F24FB6573ABB}"/>
    <cellStyle name="SAPBEXheaderText 5 4 3 6" xfId="19574" xr:uid="{0E256C2C-76F7-4ED0-A30F-34FE1974110C}"/>
    <cellStyle name="SAPBEXheaderText 5 4 4" xfId="3800" xr:uid="{4AD569AF-973D-4E63-8790-D1A63237D106}"/>
    <cellStyle name="SAPBEXheaderText 5 4 4 2" xfId="10356" xr:uid="{A21019CC-E78C-42D7-8314-6D6D83546811}"/>
    <cellStyle name="SAPBEXheaderText 5 4 4 3" xfId="15970" xr:uid="{ED09D95B-4C3E-4BE5-9014-D8AAF0A8ECD8}"/>
    <cellStyle name="SAPBEXheaderText 5 4 4 4" xfId="21447" xr:uid="{51C07739-073C-4AF0-9301-CA8C6268A548}"/>
    <cellStyle name="SAPBEXheaderText 5 4 5" xfId="6134" xr:uid="{661A96E8-301F-4B53-8B5D-DFF0222CD7E1}"/>
    <cellStyle name="SAPBEXheaderText 5 4 5 2" xfId="12617" xr:uid="{84BEC72E-5A58-40FB-8521-F2D39F7918E3}"/>
    <cellStyle name="SAPBEXheaderText 5 4 5 3" xfId="18183" xr:uid="{56CC59EC-02CB-47DC-8F0C-8C41AEB482B4}"/>
    <cellStyle name="SAPBEXheaderText 5 4 5 4" xfId="23624" xr:uid="{608F1E8E-A05D-4C7B-9DA3-3D4438CA4EFF}"/>
    <cellStyle name="SAPBEXheaderText 5 4 6" xfId="8390" xr:uid="{8AB5CE8B-25C9-40F0-8BFA-0F2510F32528}"/>
    <cellStyle name="SAPBEXheaderText 5 4 7" xfId="14052" xr:uid="{A661C96D-985D-456D-90AC-877C3F708EDC}"/>
    <cellStyle name="SAPBEXheaderText 5 4 8" xfId="19572" xr:uid="{525C0B47-CFFA-4F11-BC4E-2F77EAD6AB8C}"/>
    <cellStyle name="SAPBEXheaderText 5 5" xfId="1773" xr:uid="{B9244482-7FAE-4BF8-9773-1EC549920123}"/>
    <cellStyle name="SAPBEXheaderText 5 5 2" xfId="3803" xr:uid="{69CA4CD1-FE1A-4FA9-BA30-7D87AA957C5D}"/>
    <cellStyle name="SAPBEXheaderText 5 5 2 2" xfId="10359" xr:uid="{6C8CEEB8-1DA5-4057-8EE9-69DEF6200979}"/>
    <cellStyle name="SAPBEXheaderText 5 5 2 3" xfId="15973" xr:uid="{FEB2663C-8D47-474F-A1DC-F0C9775746B7}"/>
    <cellStyle name="SAPBEXheaderText 5 5 2 4" xfId="21450" xr:uid="{087EABCF-859B-4193-B6A7-CCC853004B3B}"/>
    <cellStyle name="SAPBEXheaderText 5 5 3" xfId="6137" xr:uid="{825A0454-6501-4498-A19A-B52E975CD97E}"/>
    <cellStyle name="SAPBEXheaderText 5 5 3 2" xfId="12620" xr:uid="{117C9F7C-D24A-4EA0-B432-D8BA899C2064}"/>
    <cellStyle name="SAPBEXheaderText 5 5 3 3" xfId="18186" xr:uid="{4B61E45D-DB35-4F8A-8D72-0D62DF182CA1}"/>
    <cellStyle name="SAPBEXheaderText 5 5 3 4" xfId="23627" xr:uid="{0CF10837-A8BD-460F-9784-32E20DF046C7}"/>
    <cellStyle name="SAPBEXheaderText 5 5 4" xfId="8393" xr:uid="{6F68B2AD-D08D-420A-8EE8-1090FDC8012A}"/>
    <cellStyle name="SAPBEXheaderText 5 5 5" xfId="14055" xr:uid="{0DBC7C58-B34A-4EF0-9AAF-DEFC5514A0AC}"/>
    <cellStyle name="SAPBEXheaderText 5 5 6" xfId="19575" xr:uid="{1FBAB74E-791D-4B52-A7CD-0A70C97359B0}"/>
    <cellStyle name="SAPBEXheaderText 5 6" xfId="1774" xr:uid="{4CB44FE3-070D-490E-9E7A-9C9FB79D5F7E}"/>
    <cellStyle name="SAPBEXheaderText 5 6 2" xfId="3804" xr:uid="{4B4355D8-B700-4EEA-AAD2-E54620C2DC7B}"/>
    <cellStyle name="SAPBEXheaderText 5 6 2 2" xfId="10360" xr:uid="{96647B43-5BB7-45A1-9A66-C0878987B7F6}"/>
    <cellStyle name="SAPBEXheaderText 5 6 2 3" xfId="15974" xr:uid="{3665415C-19CE-413B-B64C-596143FCE910}"/>
    <cellStyle name="SAPBEXheaderText 5 6 2 4" xfId="21451" xr:uid="{7433CDAB-83F6-4384-9F81-213932A14FB5}"/>
    <cellStyle name="SAPBEXheaderText 5 6 3" xfId="6138" xr:uid="{9B59A903-F533-40A8-AB73-E01E6CFA95C9}"/>
    <cellStyle name="SAPBEXheaderText 5 6 3 2" xfId="12621" xr:uid="{1EE380B1-D36D-40AE-88A9-00FCA60CD4EB}"/>
    <cellStyle name="SAPBEXheaderText 5 6 3 3" xfId="18187" xr:uid="{07BF56C7-0434-416E-B5CF-D27AC082C001}"/>
    <cellStyle name="SAPBEXheaderText 5 6 3 4" xfId="23628" xr:uid="{0650B54C-0196-4ADA-BE8D-530F435FD321}"/>
    <cellStyle name="SAPBEXheaderText 5 6 4" xfId="8394" xr:uid="{2BF3D7E5-7423-490F-8460-00200DAFD19E}"/>
    <cellStyle name="SAPBEXheaderText 5 6 5" xfId="14056" xr:uid="{CC952E30-0B31-4E05-8D67-7BC15D9E7528}"/>
    <cellStyle name="SAPBEXheaderText 5 6 6" xfId="19576" xr:uid="{86BADBD2-C135-4487-AB62-29915F8F361B}"/>
    <cellStyle name="SAPBEXheaderText 5 7" xfId="1763" xr:uid="{CD13CEB5-A310-472E-9828-779F7E735C44}"/>
    <cellStyle name="SAPBEXheaderText 5 7 2" xfId="8383" xr:uid="{A2DF09E9-1025-4F5C-BE23-1A15826DE21F}"/>
    <cellStyle name="SAPBEXheaderText 5 7 3" xfId="14045" xr:uid="{5A12C3DB-8B09-4AA8-8913-5D24ECF77AF2}"/>
    <cellStyle name="SAPBEXheaderText 5 7 4" xfId="19565" xr:uid="{E7D6321E-9CA2-447D-B258-5491FCAB4DF6}"/>
    <cellStyle name="SAPBEXheaderText 5 8" xfId="3793" xr:uid="{DE234D23-F807-4E02-838B-8E24A6D1F322}"/>
    <cellStyle name="SAPBEXheaderText 5 8 2" xfId="10349" xr:uid="{5CCA9788-38A4-48E2-947C-D93579ED2D00}"/>
    <cellStyle name="SAPBEXheaderText 5 8 3" xfId="15963" xr:uid="{1E4F274E-B9B0-4630-A282-B012692C3C41}"/>
    <cellStyle name="SAPBEXheaderText 5 8 4" xfId="21440" xr:uid="{040C7E82-B7CF-4BA0-8054-2980500D6ADA}"/>
    <cellStyle name="SAPBEXheaderText 5 9" xfId="6127" xr:uid="{E9892A3F-08D7-4E40-A140-A32007AC23DC}"/>
    <cellStyle name="SAPBEXheaderText 5 9 2" xfId="12610" xr:uid="{367947F3-6C63-4B62-B021-9C7210104A6B}"/>
    <cellStyle name="SAPBEXheaderText 5 9 3" xfId="18176" xr:uid="{39E07B88-2081-4FDE-938C-6345C383AF21}"/>
    <cellStyle name="SAPBEXheaderText 5 9 4" xfId="23617" xr:uid="{C88D249F-8A0F-436E-A836-B5A6BA8AD3B4}"/>
    <cellStyle name="SAPBEXheaderText 6" xfId="1775" xr:uid="{872D8908-B486-4A11-AB22-64088A25C5CC}"/>
    <cellStyle name="SAPBEXheaderText 6 10" xfId="14057" xr:uid="{E5AB077B-6425-4F88-95FA-3C6B6F2B7236}"/>
    <cellStyle name="SAPBEXheaderText 6 11" xfId="19577" xr:uid="{14683912-B9E8-4B08-A6DD-D7696D96B1E8}"/>
    <cellStyle name="SAPBEXheaderText 6 2" xfId="1776" xr:uid="{3A5A0E2B-E6F5-448E-8DAF-C1A7E8099EDC}"/>
    <cellStyle name="SAPBEXheaderText 6 2 2" xfId="1777" xr:uid="{CFD5E30A-129A-4B13-8F7E-38B531993A34}"/>
    <cellStyle name="SAPBEXheaderText 6 2 2 2" xfId="3807" xr:uid="{D93513AB-4068-45D5-9239-05208768A1B6}"/>
    <cellStyle name="SAPBEXheaderText 6 2 2 2 2" xfId="10363" xr:uid="{5DAB338A-D72D-4CBE-A915-F0963C0E60CF}"/>
    <cellStyle name="SAPBEXheaderText 6 2 2 2 3" xfId="15977" xr:uid="{0DD6D4B1-C063-42C5-B8B6-2342DE181E2C}"/>
    <cellStyle name="SAPBEXheaderText 6 2 2 2 4" xfId="21454" xr:uid="{B25CFEED-F439-42F0-A83D-B391538BFA39}"/>
    <cellStyle name="SAPBEXheaderText 6 2 2 3" xfId="6141" xr:uid="{30FC10AF-97B2-4880-92CA-B194B7694046}"/>
    <cellStyle name="SAPBEXheaderText 6 2 2 3 2" xfId="12624" xr:uid="{031E64BC-D23F-489E-A8AD-8067F1B04C17}"/>
    <cellStyle name="SAPBEXheaderText 6 2 2 3 3" xfId="18190" xr:uid="{70658517-D99A-4E98-A603-119E07F72BEC}"/>
    <cellStyle name="SAPBEXheaderText 6 2 2 3 4" xfId="23631" xr:uid="{7ABEE94B-E7D2-4E9D-9ABF-3677EA7C3BAC}"/>
    <cellStyle name="SAPBEXheaderText 6 2 2 4" xfId="8397" xr:uid="{DEE6AA95-8832-4037-83D6-BEE06D0C2F1B}"/>
    <cellStyle name="SAPBEXheaderText 6 2 2 5" xfId="14059" xr:uid="{94C90841-7ADE-45CC-9E31-E9F7C83B2A3C}"/>
    <cellStyle name="SAPBEXheaderText 6 2 2 6" xfId="19579" xr:uid="{325D800E-7921-46E2-B235-9C3045ACA0EA}"/>
    <cellStyle name="SAPBEXheaderText 6 2 3" xfId="1778" xr:uid="{51177A12-D39A-46D1-B734-B7288838048E}"/>
    <cellStyle name="SAPBEXheaderText 6 2 3 2" xfId="3808" xr:uid="{00EBA791-DC18-42B2-AEB3-3374322C493C}"/>
    <cellStyle name="SAPBEXheaderText 6 2 3 2 2" xfId="10364" xr:uid="{91D3E392-03E1-4A42-AD94-182388129799}"/>
    <cellStyle name="SAPBEXheaderText 6 2 3 2 3" xfId="15978" xr:uid="{52ADA7B6-3648-426B-BCF4-0D234ED40949}"/>
    <cellStyle name="SAPBEXheaderText 6 2 3 2 4" xfId="21455" xr:uid="{C1F4D3EA-C495-49F1-9BF8-1B07818A25CA}"/>
    <cellStyle name="SAPBEXheaderText 6 2 3 3" xfId="6142" xr:uid="{44752003-5CE5-4B40-BFF0-4E92611F4E82}"/>
    <cellStyle name="SAPBEXheaderText 6 2 3 3 2" xfId="12625" xr:uid="{AFC1DA45-997F-4645-81FF-1EF8D719E133}"/>
    <cellStyle name="SAPBEXheaderText 6 2 3 3 3" xfId="18191" xr:uid="{11CDA01C-AA6A-4265-AC11-E42F5202E871}"/>
    <cellStyle name="SAPBEXheaderText 6 2 3 3 4" xfId="23632" xr:uid="{7BB4D55E-F3D0-4561-9A72-3844C7A8970C}"/>
    <cellStyle name="SAPBEXheaderText 6 2 3 4" xfId="8398" xr:uid="{90B094D4-F8BA-4E5B-97CF-61E6F46F9B44}"/>
    <cellStyle name="SAPBEXheaderText 6 2 3 5" xfId="14060" xr:uid="{33A59C22-6883-41B1-A0AD-10D7AED6E11B}"/>
    <cellStyle name="SAPBEXheaderText 6 2 3 6" xfId="19580" xr:uid="{93BFFEB7-5BBD-472D-BD44-245808AEC585}"/>
    <cellStyle name="SAPBEXheaderText 6 2 4" xfId="3806" xr:uid="{6D16E47C-570F-46B4-BCEF-F329481B0729}"/>
    <cellStyle name="SAPBEXheaderText 6 2 4 2" xfId="10362" xr:uid="{1856CDD7-8C49-4CD9-A0FB-FA984E05647B}"/>
    <cellStyle name="SAPBEXheaderText 6 2 4 3" xfId="15976" xr:uid="{8DBB37FC-9064-48A6-A372-0B297BC168DB}"/>
    <cellStyle name="SAPBEXheaderText 6 2 4 4" xfId="21453" xr:uid="{61CE38E5-BD2B-4990-803F-497936E25354}"/>
    <cellStyle name="SAPBEXheaderText 6 2 5" xfId="6140" xr:uid="{B017FDC8-AA37-4046-935E-694F548782AD}"/>
    <cellStyle name="SAPBEXheaderText 6 2 5 2" xfId="12623" xr:uid="{90874520-2910-46CA-AC50-E98FDDEED375}"/>
    <cellStyle name="SAPBEXheaderText 6 2 5 3" xfId="18189" xr:uid="{BFED7067-833B-4D28-BBB2-F21D5AC5C8E9}"/>
    <cellStyle name="SAPBEXheaderText 6 2 5 4" xfId="23630" xr:uid="{3A871158-2169-4384-BE6F-857803C25EB2}"/>
    <cellStyle name="SAPBEXheaderText 6 2 6" xfId="8396" xr:uid="{CE686A8D-5DB3-4889-AB1C-4F36A70FF049}"/>
    <cellStyle name="SAPBEXheaderText 6 2 7" xfId="14058" xr:uid="{C5DE645E-1D1D-4197-BAEC-3E2FA69BC19A}"/>
    <cellStyle name="SAPBEXheaderText 6 2 8" xfId="19578" xr:uid="{D0D7D2F8-254D-4914-B09D-872951B1F35E}"/>
    <cellStyle name="SAPBEXheaderText 6 3" xfId="1779" xr:uid="{A8D53E8D-0367-4F14-B849-B586DF0883D4}"/>
    <cellStyle name="SAPBEXheaderText 6 3 2" xfId="1780" xr:uid="{3A915323-C1AD-49E5-BE45-AAA55D2AF4F9}"/>
    <cellStyle name="SAPBEXheaderText 6 3 2 2" xfId="3810" xr:uid="{5B82A622-0546-41D6-8174-858B83A92779}"/>
    <cellStyle name="SAPBEXheaderText 6 3 2 2 2" xfId="10366" xr:uid="{EA413053-5AAC-4100-B994-60D3340E83CC}"/>
    <cellStyle name="SAPBEXheaderText 6 3 2 2 3" xfId="15980" xr:uid="{22C6E9CA-C9CF-4750-8E56-6583F6318CEF}"/>
    <cellStyle name="SAPBEXheaderText 6 3 2 2 4" xfId="21457" xr:uid="{4AF1BBD2-68DB-4857-AD58-3E036D90BED0}"/>
    <cellStyle name="SAPBEXheaderText 6 3 2 3" xfId="6144" xr:uid="{7EAF2C08-72ED-45A4-BE1D-B887BB7253A1}"/>
    <cellStyle name="SAPBEXheaderText 6 3 2 3 2" xfId="12627" xr:uid="{00E6E7DC-167A-478A-8576-E82EAE4DAB5A}"/>
    <cellStyle name="SAPBEXheaderText 6 3 2 3 3" xfId="18193" xr:uid="{ABF550ED-E536-4031-8F0F-21863719C916}"/>
    <cellStyle name="SAPBEXheaderText 6 3 2 3 4" xfId="23634" xr:uid="{2A84821C-2AA5-4CD1-905E-F258E557EB5E}"/>
    <cellStyle name="SAPBEXheaderText 6 3 2 4" xfId="8400" xr:uid="{8138879D-7388-4A3B-8D45-A63319A53FE5}"/>
    <cellStyle name="SAPBEXheaderText 6 3 2 5" xfId="14062" xr:uid="{A153BDF6-EBA3-4103-9612-D856C621E31B}"/>
    <cellStyle name="SAPBEXheaderText 6 3 2 6" xfId="19582" xr:uid="{2A1408F5-FDDE-49E8-A696-82C138486E25}"/>
    <cellStyle name="SAPBEXheaderText 6 3 3" xfId="1781" xr:uid="{AD5BA9A1-6FC6-4646-97DA-69A83BAC1636}"/>
    <cellStyle name="SAPBEXheaderText 6 3 3 2" xfId="3811" xr:uid="{675C199B-D862-4190-B069-A461047B6ECB}"/>
    <cellStyle name="SAPBEXheaderText 6 3 3 2 2" xfId="10367" xr:uid="{7548BFD5-E6F2-4237-ABD6-19A399883366}"/>
    <cellStyle name="SAPBEXheaderText 6 3 3 2 3" xfId="15981" xr:uid="{E824B916-926F-4AF0-BE93-5D1298FC5D1B}"/>
    <cellStyle name="SAPBEXheaderText 6 3 3 2 4" xfId="21458" xr:uid="{3253C281-E96E-4059-9DAC-8C606D5684E3}"/>
    <cellStyle name="SAPBEXheaderText 6 3 3 3" xfId="6145" xr:uid="{73013B9C-1592-4329-B445-F3438A8FC5CA}"/>
    <cellStyle name="SAPBEXheaderText 6 3 3 3 2" xfId="12628" xr:uid="{D08B8FD7-6C77-4CD5-B37D-B8030BC735B6}"/>
    <cellStyle name="SAPBEXheaderText 6 3 3 3 3" xfId="18194" xr:uid="{2F3AA93F-E06E-4821-B4BF-0A4630A004AF}"/>
    <cellStyle name="SAPBEXheaderText 6 3 3 3 4" xfId="23635" xr:uid="{632DE90C-D0DA-4F55-9CA0-BDAE38B901ED}"/>
    <cellStyle name="SAPBEXheaderText 6 3 3 4" xfId="8401" xr:uid="{B7695BD4-683E-444D-B048-9C90A65E3E60}"/>
    <cellStyle name="SAPBEXheaderText 6 3 3 5" xfId="14063" xr:uid="{3400DBCD-6EB7-4CA2-8754-BFB68C5FA59B}"/>
    <cellStyle name="SAPBEXheaderText 6 3 3 6" xfId="19583" xr:uid="{87B6DEEB-E6AA-48D1-96BD-0E761E1B972C}"/>
    <cellStyle name="SAPBEXheaderText 6 3 4" xfId="3809" xr:uid="{D471D44C-7B54-4CEA-B6F1-F4D36958AE2F}"/>
    <cellStyle name="SAPBEXheaderText 6 3 4 2" xfId="10365" xr:uid="{DA0234A7-E779-429F-84A7-99EC34D440A1}"/>
    <cellStyle name="SAPBEXheaderText 6 3 4 3" xfId="15979" xr:uid="{DF541351-EF80-49F2-90EB-2E967D6BC3C0}"/>
    <cellStyle name="SAPBEXheaderText 6 3 4 4" xfId="21456" xr:uid="{8CB4EF98-2AF4-4E97-86D0-F47775468DDE}"/>
    <cellStyle name="SAPBEXheaderText 6 3 5" xfId="6143" xr:uid="{74F7727F-F10A-4423-9EF5-0C251D3F7FCD}"/>
    <cellStyle name="SAPBEXheaderText 6 3 5 2" xfId="12626" xr:uid="{AF3976C7-D1F0-4C5A-83A2-016274FADDA3}"/>
    <cellStyle name="SAPBEXheaderText 6 3 5 3" xfId="18192" xr:uid="{E9F4786A-6BB0-4E56-A4FE-23205BF32054}"/>
    <cellStyle name="SAPBEXheaderText 6 3 5 4" xfId="23633" xr:uid="{46E5E0AE-1841-49E1-AC22-D752C042F8DE}"/>
    <cellStyle name="SAPBEXheaderText 6 3 6" xfId="8399" xr:uid="{F782B361-10C0-4CFB-B784-2ECA18F46B36}"/>
    <cellStyle name="SAPBEXheaderText 6 3 7" xfId="14061" xr:uid="{D7FA2048-A340-4DE4-B2F7-DFAD6AF6EADE}"/>
    <cellStyle name="SAPBEXheaderText 6 3 8" xfId="19581" xr:uid="{8852CC67-F931-4A1D-AB03-4F02E724A98E}"/>
    <cellStyle name="SAPBEXheaderText 6 4" xfId="1782" xr:uid="{5700A39F-7025-4B80-A0BD-B91222D02EF6}"/>
    <cellStyle name="SAPBEXheaderText 6 4 2" xfId="1783" xr:uid="{CBFC5160-040D-405E-9623-6FB78DA4854C}"/>
    <cellStyle name="SAPBEXheaderText 6 4 2 2" xfId="3813" xr:uid="{6EFEF6AA-AB49-40E6-85BF-0357342DD9DB}"/>
    <cellStyle name="SAPBEXheaderText 6 4 2 2 2" xfId="10369" xr:uid="{CF15A006-2BE0-43B3-A66A-A43E729F1117}"/>
    <cellStyle name="SAPBEXheaderText 6 4 2 2 3" xfId="15983" xr:uid="{F4CB0C62-D1CB-420D-BAFC-1A017544DFEB}"/>
    <cellStyle name="SAPBEXheaderText 6 4 2 2 4" xfId="21460" xr:uid="{29F50B0E-1B6C-4245-B91A-EB8FBB6FC56E}"/>
    <cellStyle name="SAPBEXheaderText 6 4 2 3" xfId="6147" xr:uid="{1A64BDD4-58A4-408B-A0FB-B48CD91CA955}"/>
    <cellStyle name="SAPBEXheaderText 6 4 2 3 2" xfId="12630" xr:uid="{7BDCB8A8-64C0-4B07-857C-5599B3971DEF}"/>
    <cellStyle name="SAPBEXheaderText 6 4 2 3 3" xfId="18196" xr:uid="{298B2CBA-B40F-4653-BCAE-8197F6B02DCE}"/>
    <cellStyle name="SAPBEXheaderText 6 4 2 3 4" xfId="23637" xr:uid="{D9FB37C7-43EA-4BFD-B604-2A91F2801077}"/>
    <cellStyle name="SAPBEXheaderText 6 4 2 4" xfId="8403" xr:uid="{2943E73E-87B9-4A25-9807-C295FC6B83AB}"/>
    <cellStyle name="SAPBEXheaderText 6 4 2 5" xfId="14065" xr:uid="{F744FAFB-C4E8-4812-BA6D-562A2AB40E5D}"/>
    <cellStyle name="SAPBEXheaderText 6 4 2 6" xfId="19585" xr:uid="{F602E6A0-498A-4A7E-A034-765CF2A1BEE6}"/>
    <cellStyle name="SAPBEXheaderText 6 4 3" xfId="1784" xr:uid="{48EA4D25-17CC-4378-A253-791F1D5023CB}"/>
    <cellStyle name="SAPBEXheaderText 6 4 3 2" xfId="3814" xr:uid="{6EB38F97-DFDB-4D12-9778-B24F4FD59DA1}"/>
    <cellStyle name="SAPBEXheaderText 6 4 3 2 2" xfId="10370" xr:uid="{581474AE-2A8F-4A5B-8226-07930EDB588D}"/>
    <cellStyle name="SAPBEXheaderText 6 4 3 2 3" xfId="15984" xr:uid="{A03A8CEE-2478-42C0-A467-34CF1C1BC3A1}"/>
    <cellStyle name="SAPBEXheaderText 6 4 3 2 4" xfId="21461" xr:uid="{8B06F249-9599-4738-A521-140F3E87F56F}"/>
    <cellStyle name="SAPBEXheaderText 6 4 3 3" xfId="6148" xr:uid="{ED5D94C2-B288-4FE4-BB13-5F37F45EAED3}"/>
    <cellStyle name="SAPBEXheaderText 6 4 3 3 2" xfId="12631" xr:uid="{FCC6A139-E3F0-49E9-BD50-A3DCD9D10E26}"/>
    <cellStyle name="SAPBEXheaderText 6 4 3 3 3" xfId="18197" xr:uid="{6557AF7B-F080-4CDA-9F88-DC7F2BDDE3F2}"/>
    <cellStyle name="SAPBEXheaderText 6 4 3 3 4" xfId="23638" xr:uid="{1E099B72-731C-4BF8-8763-307972ACCFE8}"/>
    <cellStyle name="SAPBEXheaderText 6 4 3 4" xfId="8404" xr:uid="{CEB5F97E-B020-48D6-BAB9-B8B4181ECD75}"/>
    <cellStyle name="SAPBEXheaderText 6 4 3 5" xfId="14066" xr:uid="{56BED340-1790-4E09-913F-8DB2DD43B254}"/>
    <cellStyle name="SAPBEXheaderText 6 4 3 6" xfId="19586" xr:uid="{495F5A8B-6CD7-448C-BC0A-23B2A6B7F093}"/>
    <cellStyle name="SAPBEXheaderText 6 4 4" xfId="3812" xr:uid="{44B66540-770D-48EB-96C9-DF2692E9F069}"/>
    <cellStyle name="SAPBEXheaderText 6 4 4 2" xfId="10368" xr:uid="{7119A7D8-1CE3-4E91-87E4-54C8B671B3DD}"/>
    <cellStyle name="SAPBEXheaderText 6 4 4 3" xfId="15982" xr:uid="{EB47C949-92A3-4CDC-9A04-359F16A9853A}"/>
    <cellStyle name="SAPBEXheaderText 6 4 4 4" xfId="21459" xr:uid="{E8A228E1-3BCB-4A1E-8B61-9B6C12748C1A}"/>
    <cellStyle name="SAPBEXheaderText 6 4 5" xfId="6146" xr:uid="{6DF5D06D-53E1-44F7-8634-3F10D01D5404}"/>
    <cellStyle name="SAPBEXheaderText 6 4 5 2" xfId="12629" xr:uid="{E95B9A58-CF10-4B99-8D44-E9FB1034470F}"/>
    <cellStyle name="SAPBEXheaderText 6 4 5 3" xfId="18195" xr:uid="{3351BD7B-CA28-47AD-BC04-4CD7B195231B}"/>
    <cellStyle name="SAPBEXheaderText 6 4 5 4" xfId="23636" xr:uid="{33A5BE18-F6FD-4B52-95AE-85371CB51824}"/>
    <cellStyle name="SAPBEXheaderText 6 4 6" xfId="8402" xr:uid="{E845E489-23F6-43FB-A547-55D7B6C946B9}"/>
    <cellStyle name="SAPBEXheaderText 6 4 7" xfId="14064" xr:uid="{910AA373-0397-4F1A-8592-5B7F52446EB0}"/>
    <cellStyle name="SAPBEXheaderText 6 4 8" xfId="19584" xr:uid="{2967E691-8DEC-4ADD-AC74-13173B30ED39}"/>
    <cellStyle name="SAPBEXheaderText 6 5" xfId="1785" xr:uid="{AB611CD7-6712-48C4-BEA1-39E6B711C9C0}"/>
    <cellStyle name="SAPBEXheaderText 6 5 2" xfId="3815" xr:uid="{90B44B0E-2851-4784-B1C6-8FA818485690}"/>
    <cellStyle name="SAPBEXheaderText 6 5 2 2" xfId="10371" xr:uid="{5A0C4690-61FA-49DA-82F2-65CD3089F62C}"/>
    <cellStyle name="SAPBEXheaderText 6 5 2 3" xfId="15985" xr:uid="{8FD70F66-A63C-44CC-AF6D-637A1B863E86}"/>
    <cellStyle name="SAPBEXheaderText 6 5 2 4" xfId="21462" xr:uid="{71FB61C5-965C-4DFD-99D0-02BE8DE5F54C}"/>
    <cellStyle name="SAPBEXheaderText 6 5 3" xfId="6149" xr:uid="{3F2169DA-11A1-4DEB-971E-D17A82D2830A}"/>
    <cellStyle name="SAPBEXheaderText 6 5 3 2" xfId="12632" xr:uid="{249F6E7A-19A6-42DC-B8FB-360FB1D916E5}"/>
    <cellStyle name="SAPBEXheaderText 6 5 3 3" xfId="18198" xr:uid="{F3CEE12C-7874-4FFC-94C7-301EAF000904}"/>
    <cellStyle name="SAPBEXheaderText 6 5 3 4" xfId="23639" xr:uid="{A297CDD7-EC21-41AD-AAA9-61F30D60E4E7}"/>
    <cellStyle name="SAPBEXheaderText 6 5 4" xfId="8405" xr:uid="{4502618D-6502-481D-8E02-CCEEFBAB1586}"/>
    <cellStyle name="SAPBEXheaderText 6 5 5" xfId="14067" xr:uid="{1F0387A4-F094-44C0-A5D9-3E9266F806B8}"/>
    <cellStyle name="SAPBEXheaderText 6 5 6" xfId="19587" xr:uid="{35043725-1751-42AD-B472-979F547E2024}"/>
    <cellStyle name="SAPBEXheaderText 6 6" xfId="1786" xr:uid="{92A54A5F-9B4A-472B-A9F9-B72D5C18754F}"/>
    <cellStyle name="SAPBEXheaderText 6 6 2" xfId="3816" xr:uid="{5A3D91B8-84A8-493C-96B7-704474C0E796}"/>
    <cellStyle name="SAPBEXheaderText 6 6 2 2" xfId="10372" xr:uid="{C85379D5-A050-4C07-BA09-92BF22545C01}"/>
    <cellStyle name="SAPBEXheaderText 6 6 2 3" xfId="15986" xr:uid="{9C5FF735-D2E3-4E8A-9272-D549A43B30CA}"/>
    <cellStyle name="SAPBEXheaderText 6 6 2 4" xfId="21463" xr:uid="{AC51B2B3-D27B-4DB1-BC70-34108539CE75}"/>
    <cellStyle name="SAPBEXheaderText 6 6 3" xfId="6150" xr:uid="{EEAB2F40-E7D3-4634-8394-F0DC5092E88D}"/>
    <cellStyle name="SAPBEXheaderText 6 6 3 2" xfId="12633" xr:uid="{A417AC1B-ED20-4B46-B9E0-7B2FA4A68C3E}"/>
    <cellStyle name="SAPBEXheaderText 6 6 3 3" xfId="18199" xr:uid="{F0204FE2-F47A-449C-ABCC-2B12CF3CBF1B}"/>
    <cellStyle name="SAPBEXheaderText 6 6 3 4" xfId="23640" xr:uid="{D94A1F96-E365-45C8-A91D-CEB1C3DEFB3A}"/>
    <cellStyle name="SAPBEXheaderText 6 6 4" xfId="8406" xr:uid="{B86FAAD5-F2C4-4FE7-B8A6-72D99B5EF15B}"/>
    <cellStyle name="SAPBEXheaderText 6 6 5" xfId="14068" xr:uid="{2A43432D-2503-4CC0-9EF5-916866089698}"/>
    <cellStyle name="SAPBEXheaderText 6 6 6" xfId="19588" xr:uid="{7DA8A3E7-97AA-426E-97CE-2EF0DA5157A6}"/>
    <cellStyle name="SAPBEXheaderText 6 7" xfId="3805" xr:uid="{4578ECC6-624A-4751-BDCE-D12B0CD237E2}"/>
    <cellStyle name="SAPBEXheaderText 6 7 2" xfId="10361" xr:uid="{1A860A55-D571-4588-BD3E-B90922CAB4F9}"/>
    <cellStyle name="SAPBEXheaderText 6 7 3" xfId="15975" xr:uid="{C3E67092-3263-4B49-8875-D9BAA9804A3C}"/>
    <cellStyle name="SAPBEXheaderText 6 7 4" xfId="21452" xr:uid="{75700957-4EBC-421A-8CBD-450BC2DC05BD}"/>
    <cellStyle name="SAPBEXheaderText 6 8" xfId="6139" xr:uid="{4C779187-246E-4687-A2AB-6C0BB0C3A086}"/>
    <cellStyle name="SAPBEXheaderText 6 8 2" xfId="12622" xr:uid="{046D3B26-D16F-482D-B406-A533A14BC3AA}"/>
    <cellStyle name="SAPBEXheaderText 6 8 3" xfId="18188" xr:uid="{E167F307-5E84-49FF-B919-78420B5AC4A6}"/>
    <cellStyle name="SAPBEXheaderText 6 8 4" xfId="23629" xr:uid="{A3E4B46C-53F2-4AAF-B53F-ABFBC7C331AB}"/>
    <cellStyle name="SAPBEXheaderText 6 9" xfId="8395" xr:uid="{653B636C-1014-4200-AF7B-B8BB8B925F8D}"/>
    <cellStyle name="SAPBEXheaderText 7" xfId="1787" xr:uid="{25BE2919-4ABA-48CE-A811-449E71192AD5}"/>
    <cellStyle name="SAPBEXheaderText 7 10" xfId="14069" xr:uid="{F1DF679D-A4D8-4EED-804B-7BE0792453ED}"/>
    <cellStyle name="SAPBEXheaderText 7 11" xfId="19589" xr:uid="{F72E8820-89F6-41A7-B64B-6E0271B931E0}"/>
    <cellStyle name="SAPBEXheaderText 7 2" xfId="1788" xr:uid="{6191D0D3-0C54-4455-8475-775C1862702A}"/>
    <cellStyle name="SAPBEXheaderText 7 2 2" xfId="1789" xr:uid="{194676AD-200C-4474-BEFC-7BEB9A9C339E}"/>
    <cellStyle name="SAPBEXheaderText 7 2 2 2" xfId="3819" xr:uid="{D4E008FE-28C5-462E-9A5B-24B827688F05}"/>
    <cellStyle name="SAPBEXheaderText 7 2 2 2 2" xfId="10375" xr:uid="{46B01466-5C2C-435E-87DC-2A23A0F5C180}"/>
    <cellStyle name="SAPBEXheaderText 7 2 2 2 3" xfId="15989" xr:uid="{5E3C7690-E80E-4C43-B1CD-31B499E6F73F}"/>
    <cellStyle name="SAPBEXheaderText 7 2 2 2 4" xfId="21466" xr:uid="{614C36BA-D2A7-42F8-873C-E2AE26DB866B}"/>
    <cellStyle name="SAPBEXheaderText 7 2 2 3" xfId="6153" xr:uid="{B4F962F6-4C52-434C-BCB6-4CA9FA1D5615}"/>
    <cellStyle name="SAPBEXheaderText 7 2 2 3 2" xfId="12636" xr:uid="{5CF6E2AC-792F-459C-BF17-3A900A0BE6D1}"/>
    <cellStyle name="SAPBEXheaderText 7 2 2 3 3" xfId="18202" xr:uid="{5151CE46-2673-4529-86ED-AC3DF94E3B3C}"/>
    <cellStyle name="SAPBEXheaderText 7 2 2 3 4" xfId="23643" xr:uid="{811F3FF7-3726-49DE-800B-4379D5991379}"/>
    <cellStyle name="SAPBEXheaderText 7 2 2 4" xfId="8409" xr:uid="{A6CBFD85-51AF-4772-9A56-85AAB073E1F7}"/>
    <cellStyle name="SAPBEXheaderText 7 2 2 5" xfId="14071" xr:uid="{00902247-5E61-46EE-968F-00D0B5DE0F81}"/>
    <cellStyle name="SAPBEXheaderText 7 2 2 6" xfId="19591" xr:uid="{4ECDDA82-8D03-494F-AAC0-2539D0652515}"/>
    <cellStyle name="SAPBEXheaderText 7 2 3" xfId="1790" xr:uid="{21089A76-2D0C-4B7A-A790-D1E46B703B37}"/>
    <cellStyle name="SAPBEXheaderText 7 2 3 2" xfId="3820" xr:uid="{CC3E4988-9542-46FF-B095-26EA941F1193}"/>
    <cellStyle name="SAPBEXheaderText 7 2 3 2 2" xfId="10376" xr:uid="{AAF7B47B-4815-46C5-9587-3BE9D1619EDE}"/>
    <cellStyle name="SAPBEXheaderText 7 2 3 2 3" xfId="15990" xr:uid="{E0FCE2E1-D727-4BD0-9853-C783C8438A9F}"/>
    <cellStyle name="SAPBEXheaderText 7 2 3 2 4" xfId="21467" xr:uid="{DAEFF8C6-76E5-4BD1-8D10-45B808D4DBCD}"/>
    <cellStyle name="SAPBEXheaderText 7 2 3 3" xfId="6154" xr:uid="{0B67D6ED-501A-414E-BEF5-1382F3756420}"/>
    <cellStyle name="SAPBEXheaderText 7 2 3 3 2" xfId="12637" xr:uid="{C173EEAF-0A70-4B98-B442-A2BDE1780387}"/>
    <cellStyle name="SAPBEXheaderText 7 2 3 3 3" xfId="18203" xr:uid="{15CA9F75-FE59-4612-A479-E133080CF58B}"/>
    <cellStyle name="SAPBEXheaderText 7 2 3 3 4" xfId="23644" xr:uid="{5D52B30C-5035-4534-8973-1121CF009903}"/>
    <cellStyle name="SAPBEXheaderText 7 2 3 4" xfId="8410" xr:uid="{958DF657-603C-4C9A-AD85-81EC58E9CE25}"/>
    <cellStyle name="SAPBEXheaderText 7 2 3 5" xfId="14072" xr:uid="{080EFDB2-B06C-4570-9043-9A8691C7E183}"/>
    <cellStyle name="SAPBEXheaderText 7 2 3 6" xfId="19592" xr:uid="{7CC0898D-B138-4D5C-B0D9-A2B65E8037D0}"/>
    <cellStyle name="SAPBEXheaderText 7 2 4" xfId="3818" xr:uid="{ACFE3D34-9DD1-4D03-B4E2-C0E096F2112A}"/>
    <cellStyle name="SAPBEXheaderText 7 2 4 2" xfId="10374" xr:uid="{8669E1A3-6976-4458-9916-4B2CBBF1A2ED}"/>
    <cellStyle name="SAPBEXheaderText 7 2 4 3" xfId="15988" xr:uid="{C0E1E53F-82DE-4800-9C39-B0B517D26CCA}"/>
    <cellStyle name="SAPBEXheaderText 7 2 4 4" xfId="21465" xr:uid="{558302F6-E30B-4D98-9D2A-4672C7C0F4E5}"/>
    <cellStyle name="SAPBEXheaderText 7 2 5" xfId="6152" xr:uid="{CD2E1BA0-D7BE-4FF2-A76A-9E37DEC89C92}"/>
    <cellStyle name="SAPBEXheaderText 7 2 5 2" xfId="12635" xr:uid="{FC0D23B1-8FEE-46C8-8DCA-9ED1EBA73412}"/>
    <cellStyle name="SAPBEXheaderText 7 2 5 3" xfId="18201" xr:uid="{C8D655F6-90A8-43C1-AFB6-F3B934C4B319}"/>
    <cellStyle name="SAPBEXheaderText 7 2 5 4" xfId="23642" xr:uid="{8FCD1E82-423A-4CAC-9C75-319CB2CB8328}"/>
    <cellStyle name="SAPBEXheaderText 7 2 6" xfId="8408" xr:uid="{CFD55F49-8A59-4FDE-BD30-B85CB5070251}"/>
    <cellStyle name="SAPBEXheaderText 7 2 7" xfId="14070" xr:uid="{3C58ADBA-4267-4651-AA81-7FFC1FC8F297}"/>
    <cellStyle name="SAPBEXheaderText 7 2 8" xfId="19590" xr:uid="{9754ECE4-2CD3-47EE-AFCB-588E0EBCD32B}"/>
    <cellStyle name="SAPBEXheaderText 7 3" xfId="1791" xr:uid="{C641A28C-45C4-4513-8CEA-910686F1F939}"/>
    <cellStyle name="SAPBEXheaderText 7 3 2" xfId="1792" xr:uid="{F06C3214-1065-4564-9243-77C3180E8FA7}"/>
    <cellStyle name="SAPBEXheaderText 7 3 2 2" xfId="3822" xr:uid="{82CD72EF-FCD6-4897-9DE5-C845933BFCED}"/>
    <cellStyle name="SAPBEXheaderText 7 3 2 2 2" xfId="10378" xr:uid="{FE885960-A718-4B3B-BFB9-84BC8CCC2208}"/>
    <cellStyle name="SAPBEXheaderText 7 3 2 2 3" xfId="15992" xr:uid="{7D62EF19-AF31-47F0-A191-A6D2C8DC1F13}"/>
    <cellStyle name="SAPBEXheaderText 7 3 2 2 4" xfId="21469" xr:uid="{93FA4F04-304A-430F-A1A7-AD013F76BF87}"/>
    <cellStyle name="SAPBEXheaderText 7 3 2 3" xfId="6156" xr:uid="{4B417715-51EA-4A96-831C-C2B9221CE174}"/>
    <cellStyle name="SAPBEXheaderText 7 3 2 3 2" xfId="12639" xr:uid="{98792652-8D49-49E7-8213-EC80C0038353}"/>
    <cellStyle name="SAPBEXheaderText 7 3 2 3 3" xfId="18205" xr:uid="{40C37255-1D45-4DC7-8127-E569A78ED417}"/>
    <cellStyle name="SAPBEXheaderText 7 3 2 3 4" xfId="23646" xr:uid="{2208EF6D-C48A-42DB-A80A-8DEAE3C65069}"/>
    <cellStyle name="SAPBEXheaderText 7 3 2 4" xfId="8412" xr:uid="{D06C1ACE-6CDC-4E84-BF03-E9D39D97C385}"/>
    <cellStyle name="SAPBEXheaderText 7 3 2 5" xfId="14074" xr:uid="{7144399C-F321-4C4D-9EF2-32EF79930762}"/>
    <cellStyle name="SAPBEXheaderText 7 3 2 6" xfId="19594" xr:uid="{5D85BC43-DBD1-43DC-B6F1-FD2296B42CD4}"/>
    <cellStyle name="SAPBEXheaderText 7 3 3" xfId="1793" xr:uid="{81C26E51-771F-4D32-8249-2770BE131089}"/>
    <cellStyle name="SAPBEXheaderText 7 3 3 2" xfId="3823" xr:uid="{6FC12E08-3437-4F3D-A98D-8A246DF89596}"/>
    <cellStyle name="SAPBEXheaderText 7 3 3 2 2" xfId="10379" xr:uid="{1C92A277-1FC3-440D-8B64-CABB64466F1B}"/>
    <cellStyle name="SAPBEXheaderText 7 3 3 2 3" xfId="15993" xr:uid="{0F561C8A-C6B1-4FFA-8E37-F43A4C6D43EC}"/>
    <cellStyle name="SAPBEXheaderText 7 3 3 2 4" xfId="21470" xr:uid="{192A48E9-5D14-4EA3-A287-9CC9C360925B}"/>
    <cellStyle name="SAPBEXheaderText 7 3 3 3" xfId="6157" xr:uid="{D63D4959-C3F6-442A-82C7-0CAADA4BAA64}"/>
    <cellStyle name="SAPBEXheaderText 7 3 3 3 2" xfId="12640" xr:uid="{B40BAD5D-D533-4A20-A017-FD5EF9FEA927}"/>
    <cellStyle name="SAPBEXheaderText 7 3 3 3 3" xfId="18206" xr:uid="{1CE6CE9C-CB0A-4633-9DD0-3B8931AFCFC3}"/>
    <cellStyle name="SAPBEXheaderText 7 3 3 3 4" xfId="23647" xr:uid="{0DCCA52F-C6C4-4C77-AE75-A98ED8642942}"/>
    <cellStyle name="SAPBEXheaderText 7 3 3 4" xfId="8413" xr:uid="{B63200AE-7D68-4E31-9B79-2497C142A4A4}"/>
    <cellStyle name="SAPBEXheaderText 7 3 3 5" xfId="14075" xr:uid="{649BC81E-9F84-44BE-90F0-FB9DA99BC2D8}"/>
    <cellStyle name="SAPBEXheaderText 7 3 3 6" xfId="19595" xr:uid="{B0DABD5E-EE2E-42F6-8E2D-8F6CC6E8FDC0}"/>
    <cellStyle name="SAPBEXheaderText 7 3 4" xfId="3821" xr:uid="{613954D3-2B57-475C-A954-6EB4FEE984AE}"/>
    <cellStyle name="SAPBEXheaderText 7 3 4 2" xfId="10377" xr:uid="{90044349-0285-4DF3-8187-68223BEC5108}"/>
    <cellStyle name="SAPBEXheaderText 7 3 4 3" xfId="15991" xr:uid="{B008932D-8165-4D3A-962E-8D4A08886743}"/>
    <cellStyle name="SAPBEXheaderText 7 3 4 4" xfId="21468" xr:uid="{8A44AF7F-69F9-4F04-8090-E7EDE44B5F48}"/>
    <cellStyle name="SAPBEXheaderText 7 3 5" xfId="6155" xr:uid="{D4C6DCFB-0C09-4D1F-9C2F-68974AC28AC5}"/>
    <cellStyle name="SAPBEXheaderText 7 3 5 2" xfId="12638" xr:uid="{EFC910E5-D364-4E02-BF92-3080271112BD}"/>
    <cellStyle name="SAPBEXheaderText 7 3 5 3" xfId="18204" xr:uid="{90F64EF5-AAA7-4DE1-B0F7-ADE98F71AD1B}"/>
    <cellStyle name="SAPBEXheaderText 7 3 5 4" xfId="23645" xr:uid="{093118A3-4245-4510-B06D-2137DE8F5D44}"/>
    <cellStyle name="SAPBEXheaderText 7 3 6" xfId="8411" xr:uid="{866C2C7A-CA47-44DB-867E-F2929BC69949}"/>
    <cellStyle name="SAPBEXheaderText 7 3 7" xfId="14073" xr:uid="{276ED9A6-8F2F-4E7F-A9ED-2CB54368639E}"/>
    <cellStyle name="SAPBEXheaderText 7 3 8" xfId="19593" xr:uid="{2A3457D2-9A3A-4A6E-961F-90826A84FB03}"/>
    <cellStyle name="SAPBEXheaderText 7 4" xfId="1794" xr:uid="{F6D0C1F8-B031-4681-95D0-DF1B31DB300D}"/>
    <cellStyle name="SAPBEXheaderText 7 4 2" xfId="1795" xr:uid="{A9ED126E-B5FA-44AB-BE5B-525A27040394}"/>
    <cellStyle name="SAPBEXheaderText 7 4 2 2" xfId="3825" xr:uid="{E0F96775-14AC-481B-ABE5-94E9DD88224D}"/>
    <cellStyle name="SAPBEXheaderText 7 4 2 2 2" xfId="10381" xr:uid="{D135F3BA-454F-4F5C-994C-CF245962346C}"/>
    <cellStyle name="SAPBEXheaderText 7 4 2 2 3" xfId="15995" xr:uid="{918DB75D-A2F6-4159-9DF4-C573CA37D548}"/>
    <cellStyle name="SAPBEXheaderText 7 4 2 2 4" xfId="21472" xr:uid="{72CC889B-9F4E-4483-9640-1D75DECCBDCA}"/>
    <cellStyle name="SAPBEXheaderText 7 4 2 3" xfId="6159" xr:uid="{B2029834-3B47-4C14-A99D-15774E1187BE}"/>
    <cellStyle name="SAPBEXheaderText 7 4 2 3 2" xfId="12642" xr:uid="{3DB67385-D305-454F-9EFA-C8CCA623298D}"/>
    <cellStyle name="SAPBEXheaderText 7 4 2 3 3" xfId="18208" xr:uid="{40646CFF-2ED6-4ACD-9B64-9E251500B2B6}"/>
    <cellStyle name="SAPBEXheaderText 7 4 2 3 4" xfId="23649" xr:uid="{B9A12AA9-8B41-405E-A93F-836834C6CC24}"/>
    <cellStyle name="SAPBEXheaderText 7 4 2 4" xfId="8415" xr:uid="{98B6DBEA-7E16-434A-9C9F-9661CDE75DC4}"/>
    <cellStyle name="SAPBEXheaderText 7 4 2 5" xfId="14077" xr:uid="{482B9D16-45C9-479B-9C43-6EDD60433B73}"/>
    <cellStyle name="SAPBEXheaderText 7 4 2 6" xfId="19597" xr:uid="{59FDF072-9353-4AF5-A48C-EE37DA24B24D}"/>
    <cellStyle name="SAPBEXheaderText 7 4 3" xfId="1796" xr:uid="{C5300E98-CE2B-48DB-9559-6984993E4B93}"/>
    <cellStyle name="SAPBEXheaderText 7 4 3 2" xfId="3826" xr:uid="{57AADDBB-B26D-4ACA-897A-91014D196483}"/>
    <cellStyle name="SAPBEXheaderText 7 4 3 2 2" xfId="10382" xr:uid="{B0BFB00A-6A22-4019-A97E-27C5F4337137}"/>
    <cellStyle name="SAPBEXheaderText 7 4 3 2 3" xfId="15996" xr:uid="{B6F77B8D-6215-46F6-B5EE-57F883599090}"/>
    <cellStyle name="SAPBEXheaderText 7 4 3 2 4" xfId="21473" xr:uid="{B17A895A-4E2E-466E-BBD4-3D99FBB5EDD8}"/>
    <cellStyle name="SAPBEXheaderText 7 4 3 3" xfId="6160" xr:uid="{BEF6F3FC-7C0F-469D-A9EE-49F932FD009E}"/>
    <cellStyle name="SAPBEXheaderText 7 4 3 3 2" xfId="12643" xr:uid="{464740B4-7DE0-4E46-82A8-F3AF8232AC3E}"/>
    <cellStyle name="SAPBEXheaderText 7 4 3 3 3" xfId="18209" xr:uid="{2FDC25D9-DB28-4BE2-A5C2-D3FEC0CC0884}"/>
    <cellStyle name="SAPBEXheaderText 7 4 3 3 4" xfId="23650" xr:uid="{66C1264C-81E1-434F-8831-5EE4A39396AF}"/>
    <cellStyle name="SAPBEXheaderText 7 4 3 4" xfId="8416" xr:uid="{31A6C67B-5C1B-46ED-87CC-A1F134DF9A95}"/>
    <cellStyle name="SAPBEXheaderText 7 4 3 5" xfId="14078" xr:uid="{BF898F9C-C7ED-45F4-B50D-D09FA7065A8F}"/>
    <cellStyle name="SAPBEXheaderText 7 4 3 6" xfId="19598" xr:uid="{1C2C9A7B-2A6F-48CB-A11D-DD73227F3E97}"/>
    <cellStyle name="SAPBEXheaderText 7 4 4" xfId="3824" xr:uid="{138464EE-AB8C-4516-AA0E-B147F338BAAE}"/>
    <cellStyle name="SAPBEXheaderText 7 4 4 2" xfId="10380" xr:uid="{E8825C5B-FCD2-4875-BCAE-E935DD58A68C}"/>
    <cellStyle name="SAPBEXheaderText 7 4 4 3" xfId="15994" xr:uid="{611AF580-AA16-4A0A-AB3D-03EC6ACB928F}"/>
    <cellStyle name="SAPBEXheaderText 7 4 4 4" xfId="21471" xr:uid="{2E42063F-0AA1-44B5-822E-C4FC11494BDB}"/>
    <cellStyle name="SAPBEXheaderText 7 4 5" xfId="6158" xr:uid="{0387243D-2CC4-40BC-ABAF-9D11EF716EFB}"/>
    <cellStyle name="SAPBEXheaderText 7 4 5 2" xfId="12641" xr:uid="{7B1B0061-0152-45E3-B213-6D892BF15B90}"/>
    <cellStyle name="SAPBEXheaderText 7 4 5 3" xfId="18207" xr:uid="{AD51CEBD-30BA-46F5-BFD7-DEBB26A76D69}"/>
    <cellStyle name="SAPBEXheaderText 7 4 5 4" xfId="23648" xr:uid="{ADAB840D-2439-41BA-8B63-BD1CD760334E}"/>
    <cellStyle name="SAPBEXheaderText 7 4 6" xfId="8414" xr:uid="{B6F5EBD6-063E-43B5-A7A3-156599B87984}"/>
    <cellStyle name="SAPBEXheaderText 7 4 7" xfId="14076" xr:uid="{72AECB31-443B-465A-9627-80EB3AEFD8CF}"/>
    <cellStyle name="SAPBEXheaderText 7 4 8" xfId="19596" xr:uid="{7E0D52A9-2B8F-4DD2-8980-19BA6039DBCA}"/>
    <cellStyle name="SAPBEXheaderText 7 5" xfId="1797" xr:uid="{90FD993A-3A76-4603-81FC-E469F1F22C0D}"/>
    <cellStyle name="SAPBEXheaderText 7 5 2" xfId="3827" xr:uid="{C60E6ECA-7638-4D31-BAE0-932A7829EB53}"/>
    <cellStyle name="SAPBEXheaderText 7 5 2 2" xfId="10383" xr:uid="{8D7CF866-95C5-4B49-AF46-AA46896CCEC0}"/>
    <cellStyle name="SAPBEXheaderText 7 5 2 3" xfId="15997" xr:uid="{94AEE662-7D94-476D-9328-185B51BB2E19}"/>
    <cellStyle name="SAPBEXheaderText 7 5 2 4" xfId="21474" xr:uid="{164CC0D8-E36B-4640-BD88-F8B4CB618817}"/>
    <cellStyle name="SAPBEXheaderText 7 5 3" xfId="6161" xr:uid="{2EB405CB-5B82-4F6E-88EB-D584F810618A}"/>
    <cellStyle name="SAPBEXheaderText 7 5 3 2" xfId="12644" xr:uid="{86259928-F239-4BEC-8717-40F217DC5D0F}"/>
    <cellStyle name="SAPBEXheaderText 7 5 3 3" xfId="18210" xr:uid="{AC404F7E-7E82-4F99-B08A-C9E80C8BEA88}"/>
    <cellStyle name="SAPBEXheaderText 7 5 3 4" xfId="23651" xr:uid="{AC24EE92-334D-46B2-96AB-8E487BE1877F}"/>
    <cellStyle name="SAPBEXheaderText 7 5 4" xfId="8417" xr:uid="{72F527A6-0B9A-4E6A-B37B-D3FDE43DBB45}"/>
    <cellStyle name="SAPBEXheaderText 7 5 5" xfId="14079" xr:uid="{CDC6142C-DCEC-4EB7-8699-1FDEAADB1423}"/>
    <cellStyle name="SAPBEXheaderText 7 5 6" xfId="19599" xr:uid="{C4589FC4-0E3C-47C4-BF09-A9764CD50CA6}"/>
    <cellStyle name="SAPBEXheaderText 7 6" xfId="1798" xr:uid="{DC52D61E-686F-4EEF-BAE4-A4F271678366}"/>
    <cellStyle name="SAPBEXheaderText 7 6 2" xfId="3828" xr:uid="{8FA3DDF0-2D42-4A93-9B46-DCB87F7093E8}"/>
    <cellStyle name="SAPBEXheaderText 7 6 2 2" xfId="10384" xr:uid="{92496E91-A9AF-4AB6-9AAE-D46EBA059C94}"/>
    <cellStyle name="SAPBEXheaderText 7 6 2 3" xfId="15998" xr:uid="{EB2984BB-239E-43DD-ACDC-76FA0B13DC45}"/>
    <cellStyle name="SAPBEXheaderText 7 6 2 4" xfId="21475" xr:uid="{A84D1B25-9834-4459-8A66-9C9734ED286A}"/>
    <cellStyle name="SAPBEXheaderText 7 6 3" xfId="6162" xr:uid="{97A51640-17D2-4AD1-ABB6-518ADD702B26}"/>
    <cellStyle name="SAPBEXheaderText 7 6 3 2" xfId="12645" xr:uid="{88B53B01-DF4B-4EA9-8747-57FA58FC9486}"/>
    <cellStyle name="SAPBEXheaderText 7 6 3 3" xfId="18211" xr:uid="{9861B60B-F311-4A23-85B4-22E6996E0761}"/>
    <cellStyle name="SAPBEXheaderText 7 6 3 4" xfId="23652" xr:uid="{AA84D4A4-811E-420F-9948-FCD7373F1C0B}"/>
    <cellStyle name="SAPBEXheaderText 7 6 4" xfId="8418" xr:uid="{7FBAB613-D99B-4071-99EF-4B5880B27C20}"/>
    <cellStyle name="SAPBEXheaderText 7 6 5" xfId="14080" xr:uid="{66C92796-E919-4CAF-B14C-A0779F7D2753}"/>
    <cellStyle name="SAPBEXheaderText 7 6 6" xfId="19600" xr:uid="{7A5D82BC-1FD3-4B1B-A07C-F755D297B11E}"/>
    <cellStyle name="SAPBEXheaderText 7 7" xfId="3817" xr:uid="{C4C49AFD-127D-4133-BAC6-D82041A4EFEF}"/>
    <cellStyle name="SAPBEXheaderText 7 7 2" xfId="10373" xr:uid="{CAF79156-D1F1-439C-935A-9431D8DA9ABF}"/>
    <cellStyle name="SAPBEXheaderText 7 7 3" xfId="15987" xr:uid="{AEF80D62-DC2D-4A17-9047-45CAF67A3219}"/>
    <cellStyle name="SAPBEXheaderText 7 7 4" xfId="21464" xr:uid="{547644F1-A695-417F-B41D-9F09F72123C8}"/>
    <cellStyle name="SAPBEXheaderText 7 8" xfId="6151" xr:uid="{E9BAE51D-EA10-4570-A36D-6939B2343191}"/>
    <cellStyle name="SAPBEXheaderText 7 8 2" xfId="12634" xr:uid="{E2A49AD8-E56F-472F-A060-7A4624404688}"/>
    <cellStyle name="SAPBEXheaderText 7 8 3" xfId="18200" xr:uid="{8021B2DD-9619-4512-BE12-5B36D4EDA755}"/>
    <cellStyle name="SAPBEXheaderText 7 8 4" xfId="23641" xr:uid="{ECF71D03-0B67-4787-9966-17F6BFF8F980}"/>
    <cellStyle name="SAPBEXheaderText 7 9" xfId="8407" xr:uid="{BC5AC8D0-4308-4F01-8A5D-07A675A3E98B}"/>
    <cellStyle name="SAPBEXheaderText 8" xfId="1799" xr:uid="{589882CB-3602-430A-8103-EA8BB608EF1E}"/>
    <cellStyle name="SAPBEXheaderText 8 10" xfId="14081" xr:uid="{7E3B38FC-ABFB-4AF4-A537-20BF36885192}"/>
    <cellStyle name="SAPBEXheaderText 8 11" xfId="19601" xr:uid="{875C6515-E115-4687-B71D-1CF3168BFA45}"/>
    <cellStyle name="SAPBEXheaderText 8 2" xfId="1800" xr:uid="{BA3F8EE7-3DC8-4A1A-9638-41ED9B76A649}"/>
    <cellStyle name="SAPBEXheaderText 8 2 2" xfId="1801" xr:uid="{C3E0C244-8BC0-4AD0-AB0D-B3435657B5C8}"/>
    <cellStyle name="SAPBEXheaderText 8 2 2 2" xfId="3831" xr:uid="{A7AF7CF8-7F8D-4F3B-B648-D74F605E4E7A}"/>
    <cellStyle name="SAPBEXheaderText 8 2 2 2 2" xfId="10387" xr:uid="{56DD5CB4-7253-4076-A33C-DD3830395662}"/>
    <cellStyle name="SAPBEXheaderText 8 2 2 2 3" xfId="16001" xr:uid="{73863092-51DC-4A3B-B6C5-16D102CA03BE}"/>
    <cellStyle name="SAPBEXheaderText 8 2 2 2 4" xfId="21478" xr:uid="{BD76A62F-DD27-4B06-9E59-1E7580531F69}"/>
    <cellStyle name="SAPBEXheaderText 8 2 2 3" xfId="6165" xr:uid="{8CA5AA0F-1165-4A74-8EFB-D962A0BF39CA}"/>
    <cellStyle name="SAPBEXheaderText 8 2 2 3 2" xfId="12648" xr:uid="{1E770655-F515-4F71-9F45-721703E582F9}"/>
    <cellStyle name="SAPBEXheaderText 8 2 2 3 3" xfId="18214" xr:uid="{D6A427E3-7413-4930-A50E-D5F8EB98F2FF}"/>
    <cellStyle name="SAPBEXheaderText 8 2 2 3 4" xfId="23655" xr:uid="{569C5E5D-A547-4472-B2F4-05657CBA3D50}"/>
    <cellStyle name="SAPBEXheaderText 8 2 2 4" xfId="8421" xr:uid="{CFFDC412-B099-4F11-A262-49F0D207DA74}"/>
    <cellStyle name="SAPBEXheaderText 8 2 2 5" xfId="14083" xr:uid="{3F3D0DA4-89B6-4B6F-9E62-0DF085D79D4A}"/>
    <cellStyle name="SAPBEXheaderText 8 2 2 6" xfId="19603" xr:uid="{352A0007-2274-4CC1-AAFD-63034586F83F}"/>
    <cellStyle name="SAPBEXheaderText 8 2 3" xfId="1802" xr:uid="{242D4488-453B-4305-B2E4-F166DC141EA4}"/>
    <cellStyle name="SAPBEXheaderText 8 2 3 2" xfId="3832" xr:uid="{14375BE5-D0B0-4366-8D51-D67DD8949482}"/>
    <cellStyle name="SAPBEXheaderText 8 2 3 2 2" xfId="10388" xr:uid="{4B75A933-51CA-4149-959B-695354297740}"/>
    <cellStyle name="SAPBEXheaderText 8 2 3 2 3" xfId="16002" xr:uid="{3B95BCF9-2FDC-4C30-8F4B-812AA46E0873}"/>
    <cellStyle name="SAPBEXheaderText 8 2 3 2 4" xfId="21479" xr:uid="{28D92AC1-F49B-4EFC-B38E-8F4F869172BE}"/>
    <cellStyle name="SAPBEXheaderText 8 2 3 3" xfId="6166" xr:uid="{0E9779DD-BEC9-4289-8788-1D864B914C75}"/>
    <cellStyle name="SAPBEXheaderText 8 2 3 3 2" xfId="12649" xr:uid="{EDB8DDC4-26A5-489B-AAB1-A48F6E8939FD}"/>
    <cellStyle name="SAPBEXheaderText 8 2 3 3 3" xfId="18215" xr:uid="{BB9CCA2A-D352-430E-98DA-94405094D6A8}"/>
    <cellStyle name="SAPBEXheaderText 8 2 3 3 4" xfId="23656" xr:uid="{048469DC-573E-4779-9376-E024218801B8}"/>
    <cellStyle name="SAPBEXheaderText 8 2 3 4" xfId="8422" xr:uid="{57C5F065-573C-4B28-B9AE-FB88C0B23629}"/>
    <cellStyle name="SAPBEXheaderText 8 2 3 5" xfId="14084" xr:uid="{8C15EA42-5625-473F-B52E-0F9AA9DF146C}"/>
    <cellStyle name="SAPBEXheaderText 8 2 3 6" xfId="19604" xr:uid="{051A86E7-DEB5-4DCA-B04F-C8F1A84B997B}"/>
    <cellStyle name="SAPBEXheaderText 8 2 4" xfId="3830" xr:uid="{D8453641-021C-4B0E-9A1C-56A1FCFECCDA}"/>
    <cellStyle name="SAPBEXheaderText 8 2 4 2" xfId="10386" xr:uid="{04A6458E-6C90-43A3-AC7B-FFB679651911}"/>
    <cellStyle name="SAPBEXheaderText 8 2 4 3" xfId="16000" xr:uid="{DBCD8DFE-4719-4B05-9492-0816A9A4D910}"/>
    <cellStyle name="SAPBEXheaderText 8 2 4 4" xfId="21477" xr:uid="{DC5D8CAC-6ED9-4AA5-9D1E-6950AFF879F3}"/>
    <cellStyle name="SAPBEXheaderText 8 2 5" xfId="6164" xr:uid="{D8D475AA-5FEE-4DAB-A382-734966F01710}"/>
    <cellStyle name="SAPBEXheaderText 8 2 5 2" xfId="12647" xr:uid="{E8FB912F-3E9F-4ADA-8BC9-53116E34068E}"/>
    <cellStyle name="SAPBEXheaderText 8 2 5 3" xfId="18213" xr:uid="{4575A9CD-2AA9-47AB-B4A2-D70D2375241C}"/>
    <cellStyle name="SAPBEXheaderText 8 2 5 4" xfId="23654" xr:uid="{45872BB1-D292-4840-9216-4BE66FF7647B}"/>
    <cellStyle name="SAPBEXheaderText 8 2 6" xfId="8420" xr:uid="{976CBACE-AB3A-421D-A3F2-6086F4981B49}"/>
    <cellStyle name="SAPBEXheaderText 8 2 7" xfId="14082" xr:uid="{2FD1EDDD-F7B9-4C74-9DB3-6FD1CF5DCA6C}"/>
    <cellStyle name="SAPBEXheaderText 8 2 8" xfId="19602" xr:uid="{698F288D-F102-4135-95BB-796876DA114C}"/>
    <cellStyle name="SAPBEXheaderText 8 3" xfId="1803" xr:uid="{F9B5CFD8-FD16-4E31-92B2-DC46313D1651}"/>
    <cellStyle name="SAPBEXheaderText 8 3 2" xfId="1804" xr:uid="{5EDC674B-F431-4E04-86ED-F16191AC7FF9}"/>
    <cellStyle name="SAPBEXheaderText 8 3 2 2" xfId="3834" xr:uid="{6EE6AFA3-CD1E-4AFB-91C8-ED9860A9706C}"/>
    <cellStyle name="SAPBEXheaderText 8 3 2 2 2" xfId="10390" xr:uid="{35656E67-B16B-4F6A-8BBB-83121C69AEF2}"/>
    <cellStyle name="SAPBEXheaderText 8 3 2 2 3" xfId="16004" xr:uid="{0FF710F8-CBB0-4FEC-9005-066C83CB2FBB}"/>
    <cellStyle name="SAPBEXheaderText 8 3 2 2 4" xfId="21481" xr:uid="{5F2F3349-F281-4E77-AC13-2507E98A8F5E}"/>
    <cellStyle name="SAPBEXheaderText 8 3 2 3" xfId="6168" xr:uid="{04080EAB-6440-4A15-B246-D933D6E9A0A6}"/>
    <cellStyle name="SAPBEXheaderText 8 3 2 3 2" xfId="12651" xr:uid="{32F0E3FC-D1A3-4EBA-90FC-C746B56E102E}"/>
    <cellStyle name="SAPBEXheaderText 8 3 2 3 3" xfId="18217" xr:uid="{E72099E0-2FEB-48F9-A41C-FA9ABD7164D2}"/>
    <cellStyle name="SAPBEXheaderText 8 3 2 3 4" xfId="23658" xr:uid="{264BF862-7CAC-4E95-AAD4-F04AC18F48E6}"/>
    <cellStyle name="SAPBEXheaderText 8 3 2 4" xfId="8424" xr:uid="{911FB86B-098F-4832-BD11-37EEC99DB526}"/>
    <cellStyle name="SAPBEXheaderText 8 3 2 5" xfId="14086" xr:uid="{3D3FEDA8-60E7-43CE-B63E-93E16716C236}"/>
    <cellStyle name="SAPBEXheaderText 8 3 2 6" xfId="19606" xr:uid="{59640979-A433-4E43-9491-158EC9427661}"/>
    <cellStyle name="SAPBEXheaderText 8 3 3" xfId="1805" xr:uid="{401A6986-0264-4F8B-8E59-75236891AF69}"/>
    <cellStyle name="SAPBEXheaderText 8 3 3 2" xfId="3835" xr:uid="{FDF19EB2-104B-4B69-834F-1C4ECD3FF363}"/>
    <cellStyle name="SAPBEXheaderText 8 3 3 2 2" xfId="10391" xr:uid="{78E154A1-C882-47B7-9B7C-C59AD127EB9E}"/>
    <cellStyle name="SAPBEXheaderText 8 3 3 2 3" xfId="16005" xr:uid="{3F757716-C467-4B29-840E-520D1E84B0C5}"/>
    <cellStyle name="SAPBEXheaderText 8 3 3 2 4" xfId="21482" xr:uid="{59CC737E-F6E8-4672-8460-92384AB60878}"/>
    <cellStyle name="SAPBEXheaderText 8 3 3 3" xfId="6169" xr:uid="{C18559B4-B6CC-465F-AD95-5304F29D2965}"/>
    <cellStyle name="SAPBEXheaderText 8 3 3 3 2" xfId="12652" xr:uid="{9780EE0E-72B6-45AD-AE2F-A4F4CB85D1D8}"/>
    <cellStyle name="SAPBEXheaderText 8 3 3 3 3" xfId="18218" xr:uid="{FFCD4F94-20DE-450C-A69C-61F7E03F037C}"/>
    <cellStyle name="SAPBEXheaderText 8 3 3 3 4" xfId="23659" xr:uid="{775F3F35-5CA9-447E-A295-089DC4D339D9}"/>
    <cellStyle name="SAPBEXheaderText 8 3 3 4" xfId="8425" xr:uid="{C256D340-38C1-4B9E-BC69-91897B0B1C11}"/>
    <cellStyle name="SAPBEXheaderText 8 3 3 5" xfId="14087" xr:uid="{C75D0E6B-0ED8-420D-AC7D-F89F40497D60}"/>
    <cellStyle name="SAPBEXheaderText 8 3 3 6" xfId="19607" xr:uid="{6B666468-F2D3-46D5-8E72-2A7A3BD12361}"/>
    <cellStyle name="SAPBEXheaderText 8 3 4" xfId="3833" xr:uid="{DD6F7BD3-3BDE-4070-BE59-90EBF0AE4FA2}"/>
    <cellStyle name="SAPBEXheaderText 8 3 4 2" xfId="10389" xr:uid="{15B755B1-E816-4BC5-B053-C15E77CB1966}"/>
    <cellStyle name="SAPBEXheaderText 8 3 4 3" xfId="16003" xr:uid="{A03D1596-182B-4B65-832D-6F2FFA59AF81}"/>
    <cellStyle name="SAPBEXheaderText 8 3 4 4" xfId="21480" xr:uid="{D48D0BC5-322E-4433-9873-907F7E101D50}"/>
    <cellStyle name="SAPBEXheaderText 8 3 5" xfId="6167" xr:uid="{EE2949B0-B7F4-4BDB-9429-D1D637EDB593}"/>
    <cellStyle name="SAPBEXheaderText 8 3 5 2" xfId="12650" xr:uid="{2765A8FC-1B85-46ED-B83C-F54292A0293C}"/>
    <cellStyle name="SAPBEXheaderText 8 3 5 3" xfId="18216" xr:uid="{2A515057-CEB9-4B56-B07C-CDAC84489A2A}"/>
    <cellStyle name="SAPBEXheaderText 8 3 5 4" xfId="23657" xr:uid="{5DA928B0-5C9A-47D1-B27B-EB4875BFA545}"/>
    <cellStyle name="SAPBEXheaderText 8 3 6" xfId="8423" xr:uid="{7AC4D757-BF93-435C-8C67-864B5F74EC3C}"/>
    <cellStyle name="SAPBEXheaderText 8 3 7" xfId="14085" xr:uid="{7AC8D2B6-FC1F-49C7-9A68-F89EBE7F5896}"/>
    <cellStyle name="SAPBEXheaderText 8 3 8" xfId="19605" xr:uid="{B35FF3CC-9108-43B8-A945-547289B60486}"/>
    <cellStyle name="SAPBEXheaderText 8 4" xfId="1806" xr:uid="{E65E2088-C031-4EC6-BFBF-A014A4145D6C}"/>
    <cellStyle name="SAPBEXheaderText 8 4 2" xfId="1807" xr:uid="{98EC8693-D6DF-4594-8DCB-63D351C4BF69}"/>
    <cellStyle name="SAPBEXheaderText 8 4 2 2" xfId="3837" xr:uid="{3F4021BD-C7FB-46CB-9751-12DB441DB2DF}"/>
    <cellStyle name="SAPBEXheaderText 8 4 2 2 2" xfId="10393" xr:uid="{0AE23D6C-67C7-43E8-89E6-206ECF9D3363}"/>
    <cellStyle name="SAPBEXheaderText 8 4 2 2 3" xfId="16007" xr:uid="{FA1C9C9E-A017-46EB-8E13-C406AD88EEF6}"/>
    <cellStyle name="SAPBEXheaderText 8 4 2 2 4" xfId="21484" xr:uid="{25A48AED-9FAC-4DC6-ABEB-EB733D188F6A}"/>
    <cellStyle name="SAPBEXheaderText 8 4 2 3" xfId="6171" xr:uid="{666A6964-3C40-4DA9-AF51-1D916D8A29C8}"/>
    <cellStyle name="SAPBEXheaderText 8 4 2 3 2" xfId="12654" xr:uid="{339A6A11-99F8-497C-9572-DC99CE33CD16}"/>
    <cellStyle name="SAPBEXheaderText 8 4 2 3 3" xfId="18220" xr:uid="{C0AA2494-B953-48FB-9364-7AA8ECA1BB07}"/>
    <cellStyle name="SAPBEXheaderText 8 4 2 3 4" xfId="23661" xr:uid="{5DEC401B-3FF6-44A2-A4F1-EB18F8784C66}"/>
    <cellStyle name="SAPBEXheaderText 8 4 2 4" xfId="8427" xr:uid="{109F4BCD-DBF4-4C10-8168-9B5BF1B79FD1}"/>
    <cellStyle name="SAPBEXheaderText 8 4 2 5" xfId="14089" xr:uid="{BA079688-B0DB-4CB3-8661-A9BAC4C2F4C8}"/>
    <cellStyle name="SAPBEXheaderText 8 4 2 6" xfId="19609" xr:uid="{A4075530-ED5C-4D26-BD20-D677E0DBBC35}"/>
    <cellStyle name="SAPBEXheaderText 8 4 3" xfId="1808" xr:uid="{F8877012-1D37-42C3-8C15-579529C0230F}"/>
    <cellStyle name="SAPBEXheaderText 8 4 3 2" xfId="3838" xr:uid="{1CEF7417-64FE-4E63-84A9-1676B299EDC1}"/>
    <cellStyle name="SAPBEXheaderText 8 4 3 2 2" xfId="10394" xr:uid="{8AD57D77-4082-4CEF-AF84-2807066DFE8C}"/>
    <cellStyle name="SAPBEXheaderText 8 4 3 2 3" xfId="16008" xr:uid="{291B1901-9515-40EF-8337-CD7744904889}"/>
    <cellStyle name="SAPBEXheaderText 8 4 3 2 4" xfId="21485" xr:uid="{74978A15-7C7C-4BA3-B00A-AE9F43C62D8C}"/>
    <cellStyle name="SAPBEXheaderText 8 4 3 3" xfId="6172" xr:uid="{07D36929-032C-4EEC-9A31-CD7FD6035AA9}"/>
    <cellStyle name="SAPBEXheaderText 8 4 3 3 2" xfId="12655" xr:uid="{203441B0-738B-47A2-AB62-3461E55580A2}"/>
    <cellStyle name="SAPBEXheaderText 8 4 3 3 3" xfId="18221" xr:uid="{8A12245C-2036-4403-B0C4-D5E678049722}"/>
    <cellStyle name="SAPBEXheaderText 8 4 3 3 4" xfId="23662" xr:uid="{FABD9354-EC3A-4882-84C6-5D91C1F0D57A}"/>
    <cellStyle name="SAPBEXheaderText 8 4 3 4" xfId="8428" xr:uid="{1559684B-C56D-4987-91DD-6BFBEBB2A5A5}"/>
    <cellStyle name="SAPBEXheaderText 8 4 3 5" xfId="14090" xr:uid="{8E09F1F7-B3FC-4283-BBBB-8B5762C77D86}"/>
    <cellStyle name="SAPBEXheaderText 8 4 3 6" xfId="19610" xr:uid="{B4B213E9-D94B-419C-871F-BACF91CF88B1}"/>
    <cellStyle name="SAPBEXheaderText 8 4 4" xfId="3836" xr:uid="{5BCCE438-1D04-423E-ABE7-AD66FAF69900}"/>
    <cellStyle name="SAPBEXheaderText 8 4 4 2" xfId="10392" xr:uid="{32849800-DD62-4383-A0D3-AA4B294ECF18}"/>
    <cellStyle name="SAPBEXheaderText 8 4 4 3" xfId="16006" xr:uid="{61F92301-C975-48D4-A869-CD7F75984271}"/>
    <cellStyle name="SAPBEXheaderText 8 4 4 4" xfId="21483" xr:uid="{C50CE49C-2E49-470A-B843-E79E38022D08}"/>
    <cellStyle name="SAPBEXheaderText 8 4 5" xfId="6170" xr:uid="{3EBF38BA-E12D-43BB-B8C5-572202FD498A}"/>
    <cellStyle name="SAPBEXheaderText 8 4 5 2" xfId="12653" xr:uid="{EBF599F3-0218-42B7-B810-ED84DBCC2FAC}"/>
    <cellStyle name="SAPBEXheaderText 8 4 5 3" xfId="18219" xr:uid="{F349F32E-35BC-4D7E-AD27-BF4CE327659D}"/>
    <cellStyle name="SAPBEXheaderText 8 4 5 4" xfId="23660" xr:uid="{195CB56C-E01F-48E3-B65F-A50D74A4903B}"/>
    <cellStyle name="SAPBEXheaderText 8 4 6" xfId="8426" xr:uid="{F36A646A-82FC-49E7-B3B2-6F1274AA92A8}"/>
    <cellStyle name="SAPBEXheaderText 8 4 7" xfId="14088" xr:uid="{FDDAFD79-3EED-4CB3-8344-6EBD76CF7245}"/>
    <cellStyle name="SAPBEXheaderText 8 4 8" xfId="19608" xr:uid="{85B59921-AD67-4C7F-8B24-D415A34195DE}"/>
    <cellStyle name="SAPBEXheaderText 8 5" xfId="1809" xr:uid="{3B46E4FD-52BC-4E1D-84CC-837C7DDC3E20}"/>
    <cellStyle name="SAPBEXheaderText 8 5 2" xfId="3839" xr:uid="{6B1082A8-D126-4FD1-B449-CBD051208586}"/>
    <cellStyle name="SAPBEXheaderText 8 5 2 2" xfId="10395" xr:uid="{373E5B73-2FBB-4D05-9C61-5B53243A1D0C}"/>
    <cellStyle name="SAPBEXheaderText 8 5 2 3" xfId="16009" xr:uid="{0EE70BCB-60BE-469E-B2A3-7E71ACE5FD29}"/>
    <cellStyle name="SAPBEXheaderText 8 5 2 4" xfId="21486" xr:uid="{CFE0B42E-2CCB-4E1F-8EE4-9B9BD553B650}"/>
    <cellStyle name="SAPBEXheaderText 8 5 3" xfId="6173" xr:uid="{DC942391-998F-4066-8EFD-D9B31167E678}"/>
    <cellStyle name="SAPBEXheaderText 8 5 3 2" xfId="12656" xr:uid="{D054913E-7A82-4BD8-8D15-0687E69DB0D3}"/>
    <cellStyle name="SAPBEXheaderText 8 5 3 3" xfId="18222" xr:uid="{35C3F6C1-ADF0-43E2-B6FB-7B2A7090536E}"/>
    <cellStyle name="SAPBEXheaderText 8 5 3 4" xfId="23663" xr:uid="{9B28B5D6-4ADC-4C56-9259-8D18F2B35387}"/>
    <cellStyle name="SAPBEXheaderText 8 5 4" xfId="8429" xr:uid="{CD224A5E-87EC-4973-AD76-1839D1BBDE12}"/>
    <cellStyle name="SAPBEXheaderText 8 5 5" xfId="14091" xr:uid="{C334C95C-52F9-43F9-8983-850EA504A7A7}"/>
    <cellStyle name="SAPBEXheaderText 8 5 6" xfId="19611" xr:uid="{A09177F1-9B99-46D6-B402-29C22D34A369}"/>
    <cellStyle name="SAPBEXheaderText 8 6" xfId="1810" xr:uid="{E4C012C2-E4BE-47BE-ABC3-D922FC2A3EC7}"/>
    <cellStyle name="SAPBEXheaderText 8 6 2" xfId="3840" xr:uid="{A471DA01-5D39-447B-866F-AEEA26E9B8AC}"/>
    <cellStyle name="SAPBEXheaderText 8 6 2 2" xfId="10396" xr:uid="{0BF46567-9E46-45B4-BC3E-986090D2A863}"/>
    <cellStyle name="SAPBEXheaderText 8 6 2 3" xfId="16010" xr:uid="{D444B186-8600-43C9-8CFE-6C3901C58040}"/>
    <cellStyle name="SAPBEXheaderText 8 6 2 4" xfId="21487" xr:uid="{3EC13FEB-AECC-4C8C-AAA4-2FCFE5AF142E}"/>
    <cellStyle name="SAPBEXheaderText 8 6 3" xfId="6174" xr:uid="{ED21E3BF-1055-47F7-9946-ABDE94B9B034}"/>
    <cellStyle name="SAPBEXheaderText 8 6 3 2" xfId="12657" xr:uid="{CFFEB9B0-33AD-485F-A6FF-60A5CC629FDA}"/>
    <cellStyle name="SAPBEXheaderText 8 6 3 3" xfId="18223" xr:uid="{F5216D33-E759-499F-A7A4-08DBEA3F095B}"/>
    <cellStyle name="SAPBEXheaderText 8 6 3 4" xfId="23664" xr:uid="{8C6D8601-0150-4F31-B94B-83502A55D9A9}"/>
    <cellStyle name="SAPBEXheaderText 8 6 4" xfId="8430" xr:uid="{597C4BA4-E8D4-43A4-85B2-B33E8C5A1BB7}"/>
    <cellStyle name="SAPBEXheaderText 8 6 5" xfId="14092" xr:uid="{A90B1940-976B-443D-828B-16F26BA5629D}"/>
    <cellStyle name="SAPBEXheaderText 8 6 6" xfId="19612" xr:uid="{185120D7-FF94-4EEC-82DF-0DBC19E5630F}"/>
    <cellStyle name="SAPBEXheaderText 8 7" xfId="3829" xr:uid="{3AD24404-3695-4BB7-B49A-6EAFA604D640}"/>
    <cellStyle name="SAPBEXheaderText 8 7 2" xfId="10385" xr:uid="{C0B5BA12-E32C-4156-832D-F76D4E148266}"/>
    <cellStyle name="SAPBEXheaderText 8 7 3" xfId="15999" xr:uid="{EA0023CE-2701-4D3A-9B59-070F91805F32}"/>
    <cellStyle name="SAPBEXheaderText 8 7 4" xfId="21476" xr:uid="{242D1898-6E96-452D-A62D-3079A42702BF}"/>
    <cellStyle name="SAPBEXheaderText 8 8" xfId="6163" xr:uid="{F5F9EA86-232B-40D8-B1F1-1E2FE100B119}"/>
    <cellStyle name="SAPBEXheaderText 8 8 2" xfId="12646" xr:uid="{4EA3FA73-B166-4E78-9127-33BBA6DC225C}"/>
    <cellStyle name="SAPBEXheaderText 8 8 3" xfId="18212" xr:uid="{EC4E55E9-0579-4544-9343-1DB64980CB44}"/>
    <cellStyle name="SAPBEXheaderText 8 8 4" xfId="23653" xr:uid="{829F6D0E-6CE3-4847-AF6B-5DC9F1C23F94}"/>
    <cellStyle name="SAPBEXheaderText 8 9" xfId="8419" xr:uid="{F97A1E83-F254-45DB-959D-8DD7DACDE3AB}"/>
    <cellStyle name="SAPBEXheaderText 9" xfId="1811" xr:uid="{48E9F163-FE61-460E-8EA4-CC2FC7C08F50}"/>
    <cellStyle name="SAPBEXheaderText 9 10" xfId="14093" xr:uid="{55A89F05-450B-424D-B62C-101CBD2EF045}"/>
    <cellStyle name="SAPBEXheaderText 9 11" xfId="19613" xr:uid="{3AC48FB1-C29A-4466-8EAD-6E2B94446332}"/>
    <cellStyle name="SAPBEXheaderText 9 2" xfId="1812" xr:uid="{B8C94533-C7CF-424B-9EA2-8259DD0FF5A1}"/>
    <cellStyle name="SAPBEXheaderText 9 2 2" xfId="1813" xr:uid="{2C993F04-A393-4B23-98CE-4B445A50AE82}"/>
    <cellStyle name="SAPBEXheaderText 9 2 2 2" xfId="3843" xr:uid="{ED8CE473-C7E9-41EB-A4F0-A049D6CF23D9}"/>
    <cellStyle name="SAPBEXheaderText 9 2 2 2 2" xfId="10399" xr:uid="{EF543602-4998-4B62-856E-1E21EA9D38AA}"/>
    <cellStyle name="SAPBEXheaderText 9 2 2 2 3" xfId="16013" xr:uid="{4E05E4A6-BF30-4D22-BDA7-C5B55A7A2C79}"/>
    <cellStyle name="SAPBEXheaderText 9 2 2 2 4" xfId="21490" xr:uid="{FAB86289-EE8B-4567-86BC-85FEF5E946FC}"/>
    <cellStyle name="SAPBEXheaderText 9 2 2 3" xfId="6177" xr:uid="{B16FD4F5-C1DE-4106-9D48-F89705A97D23}"/>
    <cellStyle name="SAPBEXheaderText 9 2 2 3 2" xfId="12660" xr:uid="{303B2241-1F0D-4E24-9EDC-6CB726118DA0}"/>
    <cellStyle name="SAPBEXheaderText 9 2 2 3 3" xfId="18226" xr:uid="{6AE4C07B-80AF-4911-8857-E0128CEB3265}"/>
    <cellStyle name="SAPBEXheaderText 9 2 2 3 4" xfId="23667" xr:uid="{6E0AB174-7A48-49B9-BCAD-EF03E8EFC01E}"/>
    <cellStyle name="SAPBEXheaderText 9 2 2 4" xfId="8433" xr:uid="{BDA2CEA4-9E52-4411-8212-7D3758E3C925}"/>
    <cellStyle name="SAPBEXheaderText 9 2 2 5" xfId="14095" xr:uid="{D1B58AE5-2023-483C-AC7B-941A4159A0CD}"/>
    <cellStyle name="SAPBEXheaderText 9 2 2 6" xfId="19615" xr:uid="{779831CE-113F-4FA5-99D2-C3EE97D301DD}"/>
    <cellStyle name="SAPBEXheaderText 9 2 3" xfId="1814" xr:uid="{04042C24-0D0A-4681-B2CB-8A3C7079C757}"/>
    <cellStyle name="SAPBEXheaderText 9 2 3 2" xfId="3844" xr:uid="{6BF9D00C-7A5A-4155-B096-FF481061FA09}"/>
    <cellStyle name="SAPBEXheaderText 9 2 3 2 2" xfId="10400" xr:uid="{04082BEA-5578-411C-A8B1-DF9941476151}"/>
    <cellStyle name="SAPBEXheaderText 9 2 3 2 3" xfId="16014" xr:uid="{7D9245F9-7AA1-4CFA-B13F-242840C68BB9}"/>
    <cellStyle name="SAPBEXheaderText 9 2 3 2 4" xfId="21491" xr:uid="{5CF52728-CDCA-4FF6-B4AC-691868E91FD7}"/>
    <cellStyle name="SAPBEXheaderText 9 2 3 3" xfId="6178" xr:uid="{5D45ED23-62D7-4EC1-BEE3-5A82AD0E8CEB}"/>
    <cellStyle name="SAPBEXheaderText 9 2 3 3 2" xfId="12661" xr:uid="{83E02343-A1A4-4039-ADBE-EBD92DC66805}"/>
    <cellStyle name="SAPBEXheaderText 9 2 3 3 3" xfId="18227" xr:uid="{BA6E6351-769F-4C0E-B887-1211765C12A6}"/>
    <cellStyle name="SAPBEXheaderText 9 2 3 3 4" xfId="23668" xr:uid="{0E0F99FB-0328-449D-8154-2156DF2BBC21}"/>
    <cellStyle name="SAPBEXheaderText 9 2 3 4" xfId="8434" xr:uid="{42036A1C-177B-4F6A-BBAF-976854679F2E}"/>
    <cellStyle name="SAPBEXheaderText 9 2 3 5" xfId="14096" xr:uid="{2F8E2963-AA5E-4F38-BE5C-0517A4D4E9A9}"/>
    <cellStyle name="SAPBEXheaderText 9 2 3 6" xfId="19616" xr:uid="{ACE76762-519E-488B-B7C4-80047C92AD19}"/>
    <cellStyle name="SAPBEXheaderText 9 2 4" xfId="3842" xr:uid="{80F75873-D033-4124-BD00-B621A4DD53AF}"/>
    <cellStyle name="SAPBEXheaderText 9 2 4 2" xfId="10398" xr:uid="{0943A54C-68EA-4F50-B820-BAD93BAAEA2D}"/>
    <cellStyle name="SAPBEXheaderText 9 2 4 3" xfId="16012" xr:uid="{19EB34AE-C4E9-4525-A04A-41AE3AADF372}"/>
    <cellStyle name="SAPBEXheaderText 9 2 4 4" xfId="21489" xr:uid="{15614D94-DBA9-4800-931F-78376B7F7052}"/>
    <cellStyle name="SAPBEXheaderText 9 2 5" xfId="6176" xr:uid="{D8CC9DF9-0569-44A2-9FB1-A32630329270}"/>
    <cellStyle name="SAPBEXheaderText 9 2 5 2" xfId="12659" xr:uid="{EB4E67B5-F012-40E0-AA5A-A5244950F794}"/>
    <cellStyle name="SAPBEXheaderText 9 2 5 3" xfId="18225" xr:uid="{E2AA5EA1-753B-4C12-B8F3-B8F17DE98ED5}"/>
    <cellStyle name="SAPBEXheaderText 9 2 5 4" xfId="23666" xr:uid="{7637D6A6-92DB-42D4-A1C2-0A2023DA7F06}"/>
    <cellStyle name="SAPBEXheaderText 9 2 6" xfId="8432" xr:uid="{A209CCC3-EB52-48E7-A26C-CD0CB04A7B6D}"/>
    <cellStyle name="SAPBEXheaderText 9 2 7" xfId="14094" xr:uid="{F0924150-EEE9-448A-9ED3-82D7BFD8A5CA}"/>
    <cellStyle name="SAPBEXheaderText 9 2 8" xfId="19614" xr:uid="{0A18379A-2089-4034-8971-10DD60C3A385}"/>
    <cellStyle name="SAPBEXheaderText 9 3" xfId="1815" xr:uid="{99D470C6-E7D5-4AF0-B2CE-97F7118AC376}"/>
    <cellStyle name="SAPBEXheaderText 9 3 2" xfId="1816" xr:uid="{B660444A-64E1-4A2E-985C-8F586D042CD6}"/>
    <cellStyle name="SAPBEXheaderText 9 3 2 2" xfId="3846" xr:uid="{B44E0616-9BEC-4AF4-B2CC-FB8E44AC1DA2}"/>
    <cellStyle name="SAPBEXheaderText 9 3 2 2 2" xfId="10402" xr:uid="{9FAC7A01-CFF3-4736-A71E-BD3FEFEFE78E}"/>
    <cellStyle name="SAPBEXheaderText 9 3 2 2 3" xfId="16016" xr:uid="{0E61DE49-20C7-42E7-A9C5-3373C9C791F0}"/>
    <cellStyle name="SAPBEXheaderText 9 3 2 2 4" xfId="21493" xr:uid="{84138B70-9B2A-4337-9F52-9EDF3391C376}"/>
    <cellStyle name="SAPBEXheaderText 9 3 2 3" xfId="6180" xr:uid="{1066E21A-E3C0-4714-9D47-0E63E3AB23A8}"/>
    <cellStyle name="SAPBEXheaderText 9 3 2 3 2" xfId="12663" xr:uid="{FBB1F8B8-272F-48C9-93A0-FF86B2D36E57}"/>
    <cellStyle name="SAPBEXheaderText 9 3 2 3 3" xfId="18229" xr:uid="{A4DBABDA-736A-4A90-83FD-95C720E85A6D}"/>
    <cellStyle name="SAPBEXheaderText 9 3 2 3 4" xfId="23670" xr:uid="{07298FEC-2A63-44FB-B046-400FAFAAA803}"/>
    <cellStyle name="SAPBEXheaderText 9 3 2 4" xfId="8436" xr:uid="{E5E9FD5B-062E-4EB4-A655-AF748AAE313B}"/>
    <cellStyle name="SAPBEXheaderText 9 3 2 5" xfId="14098" xr:uid="{40D46D31-4B75-4CD6-944A-F834B8998B96}"/>
    <cellStyle name="SAPBEXheaderText 9 3 2 6" xfId="19618" xr:uid="{930CEF6A-5E4F-4FF5-80C3-E4951AA48D78}"/>
    <cellStyle name="SAPBEXheaderText 9 3 3" xfId="1817" xr:uid="{96A8C2D2-56B2-4E4B-8890-3BC9A50E972F}"/>
    <cellStyle name="SAPBEXheaderText 9 3 3 2" xfId="3847" xr:uid="{8F080C7C-EAE6-4FCE-99FC-FE02CC272D1B}"/>
    <cellStyle name="SAPBEXheaderText 9 3 3 2 2" xfId="10403" xr:uid="{6043C70E-8CCC-4A31-BE3A-052BB75772AD}"/>
    <cellStyle name="SAPBEXheaderText 9 3 3 2 3" xfId="16017" xr:uid="{052B16A6-9A0A-4EB0-824D-D081F29DB1E2}"/>
    <cellStyle name="SAPBEXheaderText 9 3 3 2 4" xfId="21494" xr:uid="{26246BD2-70AF-4520-BC85-626E6A4BCE0C}"/>
    <cellStyle name="SAPBEXheaderText 9 3 3 3" xfId="6181" xr:uid="{B08790D1-7258-41F8-89E6-4D823E23CBD0}"/>
    <cellStyle name="SAPBEXheaderText 9 3 3 3 2" xfId="12664" xr:uid="{6EFBC9E7-216E-4870-B1AC-66ED7AA767E9}"/>
    <cellStyle name="SAPBEXheaderText 9 3 3 3 3" xfId="18230" xr:uid="{2EDF188C-DC34-4BA8-8B5C-871D01772F97}"/>
    <cellStyle name="SAPBEXheaderText 9 3 3 3 4" xfId="23671" xr:uid="{EB18640A-C2F7-4585-809E-CC909D9785D4}"/>
    <cellStyle name="SAPBEXheaderText 9 3 3 4" xfId="8437" xr:uid="{772CC4AA-8D1D-42A8-B872-BA9ACDC79EEB}"/>
    <cellStyle name="SAPBEXheaderText 9 3 3 5" xfId="14099" xr:uid="{4FD482ED-C829-4B4C-B38A-C2578C7233F7}"/>
    <cellStyle name="SAPBEXheaderText 9 3 3 6" xfId="19619" xr:uid="{D208CEA0-EE48-482A-880A-20336DFCF0A9}"/>
    <cellStyle name="SAPBEXheaderText 9 3 4" xfId="3845" xr:uid="{FF1924DA-F58E-4194-A063-B3434DAEB801}"/>
    <cellStyle name="SAPBEXheaderText 9 3 4 2" xfId="10401" xr:uid="{060417FB-8954-430F-A24C-3736E50346D5}"/>
    <cellStyle name="SAPBEXheaderText 9 3 4 3" xfId="16015" xr:uid="{994F4B37-0F20-4EE7-9A03-39CF838FF2C2}"/>
    <cellStyle name="SAPBEXheaderText 9 3 4 4" xfId="21492" xr:uid="{2547BE82-982B-4666-8F6F-57FE09DEDBC4}"/>
    <cellStyle name="SAPBEXheaderText 9 3 5" xfId="6179" xr:uid="{E5FEA3EF-0963-4F3B-B0B4-52A8E63AF9A4}"/>
    <cellStyle name="SAPBEXheaderText 9 3 5 2" xfId="12662" xr:uid="{94B2D9EF-D7F5-4463-BA77-494C2BC7C932}"/>
    <cellStyle name="SAPBEXheaderText 9 3 5 3" xfId="18228" xr:uid="{9F53D2CA-9C82-4712-9CFB-55814954396B}"/>
    <cellStyle name="SAPBEXheaderText 9 3 5 4" xfId="23669" xr:uid="{554867AF-76BE-4B6C-B048-2654BA7AA3A6}"/>
    <cellStyle name="SAPBEXheaderText 9 3 6" xfId="8435" xr:uid="{8A3746F3-DBCC-4C8A-901A-1CEE387D048A}"/>
    <cellStyle name="SAPBEXheaderText 9 3 7" xfId="14097" xr:uid="{5ADC4E47-7EB8-4063-BC1C-E92160B30FEC}"/>
    <cellStyle name="SAPBEXheaderText 9 3 8" xfId="19617" xr:uid="{A8478302-BEE8-4087-BBDA-554EEE4ECF23}"/>
    <cellStyle name="SAPBEXheaderText 9 4" xfId="1818" xr:uid="{57925915-4A96-4B95-8E01-116E64CF5DE5}"/>
    <cellStyle name="SAPBEXheaderText 9 4 2" xfId="1819" xr:uid="{A1A8F883-81D2-4E21-B48A-BB9C8A9281BD}"/>
    <cellStyle name="SAPBEXheaderText 9 4 2 2" xfId="3849" xr:uid="{5319CF34-484B-462C-8A49-1B43E9061737}"/>
    <cellStyle name="SAPBEXheaderText 9 4 2 2 2" xfId="10405" xr:uid="{1EF94705-5B7C-461E-8E09-0D9F6355B0F9}"/>
    <cellStyle name="SAPBEXheaderText 9 4 2 2 3" xfId="16019" xr:uid="{7F7DCB3E-78FA-4F05-86C0-5CE327F34FB7}"/>
    <cellStyle name="SAPBEXheaderText 9 4 2 2 4" xfId="21496" xr:uid="{F09957A0-D224-48C8-9D60-FC93FE9525DD}"/>
    <cellStyle name="SAPBEXheaderText 9 4 2 3" xfId="6183" xr:uid="{B981160B-C0C7-43A7-9A2C-43A368F8E07E}"/>
    <cellStyle name="SAPBEXheaderText 9 4 2 3 2" xfId="12666" xr:uid="{6A02C96B-95AE-4100-AEAF-FC79A6513129}"/>
    <cellStyle name="SAPBEXheaderText 9 4 2 3 3" xfId="18232" xr:uid="{661C3458-8F89-4E37-80E3-F7B2CDA73178}"/>
    <cellStyle name="SAPBEXheaderText 9 4 2 3 4" xfId="23673" xr:uid="{2504B884-21AB-4ED6-8963-C312749F21A2}"/>
    <cellStyle name="SAPBEXheaderText 9 4 2 4" xfId="8439" xr:uid="{1143AAB5-9B93-457F-A700-0FD099676B79}"/>
    <cellStyle name="SAPBEXheaderText 9 4 2 5" xfId="14101" xr:uid="{6D1988D6-762D-4775-B907-B3E936A91CB9}"/>
    <cellStyle name="SAPBEXheaderText 9 4 2 6" xfId="19621" xr:uid="{6DF6BB96-69DB-4914-836A-F56664AA2E1D}"/>
    <cellStyle name="SAPBEXheaderText 9 4 3" xfId="1820" xr:uid="{F2659CF9-110C-453E-968D-6F9FC181A3CD}"/>
    <cellStyle name="SAPBEXheaderText 9 4 3 2" xfId="3850" xr:uid="{09CBCD55-6B9F-46F8-8E36-7386B31F0813}"/>
    <cellStyle name="SAPBEXheaderText 9 4 3 2 2" xfId="10406" xr:uid="{4C8940A9-5FDB-4F40-8B2F-A6B111AD5FA1}"/>
    <cellStyle name="SAPBEXheaderText 9 4 3 2 3" xfId="16020" xr:uid="{25B3ABDF-8AEA-4C3F-A8DC-5DE5374C9C1C}"/>
    <cellStyle name="SAPBEXheaderText 9 4 3 2 4" xfId="21497" xr:uid="{238F8ECC-0F54-4F72-A696-92E56768F757}"/>
    <cellStyle name="SAPBEXheaderText 9 4 3 3" xfId="6184" xr:uid="{2C70765E-168D-46D2-A599-608FC2B88C40}"/>
    <cellStyle name="SAPBEXheaderText 9 4 3 3 2" xfId="12667" xr:uid="{7ADD0D4D-7A46-4FBD-8E8B-46C81B0DFCE7}"/>
    <cellStyle name="SAPBEXheaderText 9 4 3 3 3" xfId="18233" xr:uid="{CCCE9E1A-CD8F-4246-BA02-957C14494FDA}"/>
    <cellStyle name="SAPBEXheaderText 9 4 3 3 4" xfId="23674" xr:uid="{2104131A-38DF-4488-9489-865AF3FB2472}"/>
    <cellStyle name="SAPBEXheaderText 9 4 3 4" xfId="8440" xr:uid="{45835C9D-21AC-44B0-A560-C02ECB85363E}"/>
    <cellStyle name="SAPBEXheaderText 9 4 3 5" xfId="14102" xr:uid="{E185CDC5-DFE2-4771-AA08-011F3DDB5372}"/>
    <cellStyle name="SAPBEXheaderText 9 4 3 6" xfId="19622" xr:uid="{FBB51B53-F923-4F44-8EB3-6AFAAB83997A}"/>
    <cellStyle name="SAPBEXheaderText 9 4 4" xfId="3848" xr:uid="{5364FE9A-36E2-43CD-9070-2F9D005ED1A5}"/>
    <cellStyle name="SAPBEXheaderText 9 4 4 2" xfId="10404" xr:uid="{6FA193E9-37F0-424B-BC7E-26B340FFAF4D}"/>
    <cellStyle name="SAPBEXheaderText 9 4 4 3" xfId="16018" xr:uid="{09E04EC7-C6C9-494A-8F2E-E8999A31F36E}"/>
    <cellStyle name="SAPBEXheaderText 9 4 4 4" xfId="21495" xr:uid="{CE43597E-102C-45F2-89E6-9D23798CDAA5}"/>
    <cellStyle name="SAPBEXheaderText 9 4 5" xfId="6182" xr:uid="{69342903-BEFA-485D-9AC6-9763226E2157}"/>
    <cellStyle name="SAPBEXheaderText 9 4 5 2" xfId="12665" xr:uid="{D31708DB-E0D4-480D-876F-233629CB9A3E}"/>
    <cellStyle name="SAPBEXheaderText 9 4 5 3" xfId="18231" xr:uid="{DBB8CEFF-B6ED-4E44-B667-96B218C292E3}"/>
    <cellStyle name="SAPBEXheaderText 9 4 5 4" xfId="23672" xr:uid="{5ADCD75B-8FA0-418E-866E-4F6522841DD2}"/>
    <cellStyle name="SAPBEXheaderText 9 4 6" xfId="8438" xr:uid="{34730007-AD75-4512-849E-978685627E69}"/>
    <cellStyle name="SAPBEXheaderText 9 4 7" xfId="14100" xr:uid="{16B4A649-17ED-4D80-952E-58C5C7518EF6}"/>
    <cellStyle name="SAPBEXheaderText 9 4 8" xfId="19620" xr:uid="{23801447-6750-4D97-BA19-62790F54DB70}"/>
    <cellStyle name="SAPBEXheaderText 9 5" xfId="1821" xr:uid="{CD87AFE0-0CC0-4918-BC23-639AFD5F0C2C}"/>
    <cellStyle name="SAPBEXheaderText 9 5 2" xfId="3851" xr:uid="{E88B173E-E213-4CEE-BD07-38BDCF7277F9}"/>
    <cellStyle name="SAPBEXheaderText 9 5 2 2" xfId="10407" xr:uid="{C530EE29-784B-4DEB-BEE5-46AD7EB43316}"/>
    <cellStyle name="SAPBEXheaderText 9 5 2 3" xfId="16021" xr:uid="{73FD79E7-5B47-4E9C-8227-F1139042C2FA}"/>
    <cellStyle name="SAPBEXheaderText 9 5 2 4" xfId="21498" xr:uid="{76270D18-0801-41AA-A993-48EB8398DAFA}"/>
    <cellStyle name="SAPBEXheaderText 9 5 3" xfId="6185" xr:uid="{C9DA8965-AB6B-4C3A-9E94-A8FC0E244754}"/>
    <cellStyle name="SAPBEXheaderText 9 5 3 2" xfId="12668" xr:uid="{DDFAE4ED-9545-41D0-A886-067176A82D8F}"/>
    <cellStyle name="SAPBEXheaderText 9 5 3 3" xfId="18234" xr:uid="{5EF0F659-FF7B-4880-B471-3E1AD788D01B}"/>
    <cellStyle name="SAPBEXheaderText 9 5 3 4" xfId="23675" xr:uid="{77E1539A-40EB-4A74-93A9-9111A2513B14}"/>
    <cellStyle name="SAPBEXheaderText 9 5 4" xfId="8441" xr:uid="{39B2EFA9-8978-473B-83B2-D45BFAE372A4}"/>
    <cellStyle name="SAPBEXheaderText 9 5 5" xfId="14103" xr:uid="{0D8522D7-12E6-4864-AA5E-B64E3BE3B752}"/>
    <cellStyle name="SAPBEXheaderText 9 5 6" xfId="19623" xr:uid="{EB838198-C051-4FEE-8EA8-472962E7BE36}"/>
    <cellStyle name="SAPBEXheaderText 9 6" xfId="1822" xr:uid="{325D6F00-D0AD-40E5-82AE-C445AB57AFF5}"/>
    <cellStyle name="SAPBEXheaderText 9 6 2" xfId="3852" xr:uid="{3F4AA82A-6D87-44D0-9C38-1C2E26DC03FA}"/>
    <cellStyle name="SAPBEXheaderText 9 6 2 2" xfId="10408" xr:uid="{FC5D0E0C-9393-4CE0-9F39-682C7B02449E}"/>
    <cellStyle name="SAPBEXheaderText 9 6 2 3" xfId="16022" xr:uid="{302B6553-E70D-4529-802E-A8D9A2B54ACE}"/>
    <cellStyle name="SAPBEXheaderText 9 6 2 4" xfId="21499" xr:uid="{1A0A30E4-3EAB-4AE3-8EB3-38907B2ECD02}"/>
    <cellStyle name="SAPBEXheaderText 9 6 3" xfId="6186" xr:uid="{0474FE1C-92EA-42A6-A15E-F7F7D1AF3A0D}"/>
    <cellStyle name="SAPBEXheaderText 9 6 3 2" xfId="12669" xr:uid="{8DE8CF65-F54F-44C8-B526-BC91162F1677}"/>
    <cellStyle name="SAPBEXheaderText 9 6 3 3" xfId="18235" xr:uid="{C9E31E15-3B29-486A-84CE-45D868A0141E}"/>
    <cellStyle name="SAPBEXheaderText 9 6 3 4" xfId="23676" xr:uid="{BDF88C96-07C0-415D-9B7F-459100722564}"/>
    <cellStyle name="SAPBEXheaderText 9 6 4" xfId="8442" xr:uid="{1C44DC56-AD27-4C6E-8FB4-BEA4B1F5A121}"/>
    <cellStyle name="SAPBEXheaderText 9 6 5" xfId="14104" xr:uid="{EF8144A6-941C-4133-988B-31D8C088D94A}"/>
    <cellStyle name="SAPBEXheaderText 9 6 6" xfId="19624" xr:uid="{DB0DEAE7-69D3-4806-86A0-FB4D1E6052EE}"/>
    <cellStyle name="SAPBEXheaderText 9 7" xfId="3841" xr:uid="{FBF75868-E031-435C-908A-F60D8D342D58}"/>
    <cellStyle name="SAPBEXheaderText 9 7 2" xfId="10397" xr:uid="{70BEA4F9-D29E-4A3F-8333-DBA132C46214}"/>
    <cellStyle name="SAPBEXheaderText 9 7 3" xfId="16011" xr:uid="{292EAED4-5A45-4E4E-8C76-7AE4EE0E68A8}"/>
    <cellStyle name="SAPBEXheaderText 9 7 4" xfId="21488" xr:uid="{D823B423-FD66-42B1-AD0C-1AB30E4981BF}"/>
    <cellStyle name="SAPBEXheaderText 9 8" xfId="6175" xr:uid="{9D1DEB59-BEDD-4524-8347-91AD54787C79}"/>
    <cellStyle name="SAPBEXheaderText 9 8 2" xfId="12658" xr:uid="{CFFE7EC7-4BC7-4C5F-9EE9-2BDCE75A7069}"/>
    <cellStyle name="SAPBEXheaderText 9 8 3" xfId="18224" xr:uid="{474BEBCE-848E-44C8-BDA2-FBDD19B91E82}"/>
    <cellStyle name="SAPBEXheaderText 9 8 4" xfId="23665" xr:uid="{25C020AB-BA1D-4341-8DAB-220510B0C090}"/>
    <cellStyle name="SAPBEXheaderText 9 9" xfId="8431" xr:uid="{3C236E88-0817-440E-9B74-A97A7C92CF90}"/>
    <cellStyle name="SAPBEXHLevel0" xfId="596" xr:uid="{1FB69709-0180-4E09-9B51-B490D2508F2A}"/>
    <cellStyle name="SAPBEXHLevel0 2" xfId="597" xr:uid="{30D99631-5B1B-44BF-A99D-2A6B30085AE9}"/>
    <cellStyle name="SAPBEXHLevel0 2 2" xfId="598" xr:uid="{D24CF261-68DF-47AB-A747-8E79F6E72F07}"/>
    <cellStyle name="SAPBEXHLevel0 2 2 2" xfId="11945" xr:uid="{E288E22D-BBCE-471A-B707-31AEEA1C4371}"/>
    <cellStyle name="SAPBEXHLevel0 2 2 3" xfId="7763" xr:uid="{0D42CDA3-2E15-4D9A-909F-E12EE2D7BD6E}"/>
    <cellStyle name="SAPBEXHLevel0 2 3" xfId="1824" xr:uid="{469889E0-9EB3-42B8-8223-B318B5CFB739}"/>
    <cellStyle name="SAPBEXHLevel0 2 3 2" xfId="8444" xr:uid="{EE0228A8-A5FF-459B-AA8B-2D33AF39C62C}"/>
    <cellStyle name="SAPBEXHLevel0 2 3 3" xfId="14106" xr:uid="{5343815C-0C20-4B40-9EA6-DF96E57FB6FA}"/>
    <cellStyle name="SAPBEXHLevel0 2 3 4" xfId="19626" xr:uid="{8C7DCB53-3EEE-472A-A33D-9329A9813978}"/>
    <cellStyle name="SAPBEXHLevel0 2 4" xfId="4598" xr:uid="{5DABBDC9-E4CF-4684-B35D-2988648CE992}"/>
    <cellStyle name="SAPBEXHLevel0 2 4 2" xfId="11149" xr:uid="{F15C33AC-0AE5-4C30-8984-6B602F8CA2E7}"/>
    <cellStyle name="SAPBEXHLevel0 2 4 3" xfId="16754" xr:uid="{EDA144D7-D733-4233-9A2E-322821B05106}"/>
    <cellStyle name="SAPBEXHLevel0 2 4 4" xfId="22230" xr:uid="{EF831985-1EF2-437C-8823-492CA1D05212}"/>
    <cellStyle name="SAPBEXHLevel0 2 5" xfId="6187" xr:uid="{19679165-C279-4907-B859-E4B7A0A61CEE}"/>
    <cellStyle name="SAPBEXHLevel0 2 5 2" xfId="12670" xr:uid="{9106BE8C-A250-46D9-A34C-A8579FE5315C}"/>
    <cellStyle name="SAPBEXHLevel0 2 5 3" xfId="18236" xr:uid="{C2443D05-A0CD-46A7-8D1F-2DF52BEF5E6F}"/>
    <cellStyle name="SAPBEXHLevel0 2 5 4" xfId="23677" xr:uid="{71AD97DA-526E-406E-A303-C81A3F253AB9}"/>
    <cellStyle name="SAPBEXHLevel0 3" xfId="599" xr:uid="{B3B5703F-0C2F-47BA-A31A-559BB019B6F8}"/>
    <cellStyle name="SAPBEXHLevel0 3 2" xfId="600" xr:uid="{D989A694-3D2B-4ADA-A640-41BD67BF7932}"/>
    <cellStyle name="SAPBEXHLevel0 3 2 2" xfId="11845" xr:uid="{08DB6A2D-603E-4365-B978-79E656248E5B}"/>
    <cellStyle name="SAPBEXHLevel0 3 2 3" xfId="17498" xr:uid="{EA5F165C-7096-4006-A42B-7312BE67D28A}"/>
    <cellStyle name="SAPBEXHLevel0 3 3" xfId="1825" xr:uid="{0F7C6156-2C7D-47D9-BFD1-8FD6AD996E69}"/>
    <cellStyle name="SAPBEXHLevel0 3 3 2" xfId="8445" xr:uid="{B400D072-2859-4A54-95C7-22DA72AD5ADA}"/>
    <cellStyle name="SAPBEXHLevel0 3 3 3" xfId="14107" xr:uid="{5FD7B1BC-E1F6-44E4-8253-C7E22713217B}"/>
    <cellStyle name="SAPBEXHLevel0 3 3 4" xfId="19627" xr:uid="{C7E88283-0AC7-4702-91BC-C22E179997D0}"/>
    <cellStyle name="SAPBEXHLevel0 3 4" xfId="4599" xr:uid="{93128109-9769-4F05-97E9-843CAD65194B}"/>
    <cellStyle name="SAPBEXHLevel0 3 4 2" xfId="11150" xr:uid="{918EB24A-527F-4D3E-9740-787D5759BECD}"/>
    <cellStyle name="SAPBEXHLevel0 3 4 3" xfId="16755" xr:uid="{26ABA7EC-8B0A-401B-8491-494D540C6EE3}"/>
    <cellStyle name="SAPBEXHLevel0 3 4 4" xfId="22231" xr:uid="{AA29E312-C672-4635-A8A8-77EF8ABD2906}"/>
    <cellStyle name="SAPBEXHLevel0 3 5" xfId="6188" xr:uid="{92CF6C48-4B1D-401B-94AE-F40135F4D5CC}"/>
    <cellStyle name="SAPBEXHLevel0 3 5 2" xfId="12671" xr:uid="{66C30DA8-ED61-48C2-A9AD-1D0359A12578}"/>
    <cellStyle name="SAPBEXHLevel0 3 5 3" xfId="18237" xr:uid="{63FC4B98-80CF-448A-9066-6335E79B5000}"/>
    <cellStyle name="SAPBEXHLevel0 3 5 4" xfId="23678" xr:uid="{146D5C79-0DCE-4F8C-872C-DF231B3832F8}"/>
    <cellStyle name="SAPBEXHLevel0 4" xfId="601" xr:uid="{F3EDD9F7-2307-43FD-9C38-D751C194298A}"/>
    <cellStyle name="SAPBEXHLevel0 4 2" xfId="7301" xr:uid="{34294E5B-EF54-4FC7-B922-A4CE63820F7F}"/>
    <cellStyle name="SAPBEXHLevel0 4 3" xfId="15344" xr:uid="{EC9241F8-251D-4035-B6F6-FC90A460AEA3}"/>
    <cellStyle name="SAPBEXHLevel0 5" xfId="1823" xr:uid="{E90A2CE0-CD77-4E5D-AF3F-EF451A6278AB}"/>
    <cellStyle name="SAPBEXHLevel0 5 2" xfId="8443" xr:uid="{9565178F-6DC5-4420-BB9A-DC13B1A33F0A}"/>
    <cellStyle name="SAPBEXHLevel0 5 3" xfId="14105" xr:uid="{AC66952E-A1FF-4D82-94FB-C9E92374DD2E}"/>
    <cellStyle name="SAPBEXHLevel0 5 4" xfId="19625" xr:uid="{D29B67AA-4C2D-42FE-AD05-7E79DCBEAAEF}"/>
    <cellStyle name="SAPBEXHLevel0 6" xfId="4597" xr:uid="{A23815DA-4B4B-4A52-96EA-DFF989A24DF5}"/>
    <cellStyle name="SAPBEXHLevel0 6 2" xfId="11148" xr:uid="{68F8D7B0-941F-4D5E-8EAD-04998CCA11C5}"/>
    <cellStyle name="SAPBEXHLevel0 6 3" xfId="16753" xr:uid="{7A07FB54-CF15-4EA4-A9C9-53AAA1047C42}"/>
    <cellStyle name="SAPBEXHLevel0 6 4" xfId="22229" xr:uid="{A6CEA8D3-935A-43E1-83E9-9B50B552FA8D}"/>
    <cellStyle name="SAPBEXHLevel0 7" xfId="5301" xr:uid="{97A2C39C-B829-4DAB-B689-21389160ED48}"/>
    <cellStyle name="SAPBEXHLevel0 7 2" xfId="11850" xr:uid="{AC3C42E0-6B5A-4F8A-B64F-E42A0037C963}"/>
    <cellStyle name="SAPBEXHLevel0 7 3" xfId="17454" xr:uid="{447694AC-29CC-4226-9DF8-05CAC7A967B6}"/>
    <cellStyle name="SAPBEXHLevel0 7 4" xfId="22929" xr:uid="{7BFFB21A-F2C5-4BE5-8D30-C8600FDE51BD}"/>
    <cellStyle name="SAPBEXHLevel0X" xfId="602" xr:uid="{825318C7-AC5E-45D8-AC8A-849F0573C745}"/>
    <cellStyle name="SAPBEXHLevel0X 2" xfId="603" xr:uid="{F84E4DE5-C24E-4020-B0F7-7FE1F2534E4E}"/>
    <cellStyle name="SAPBEXHLevel0X 2 2" xfId="604" xr:uid="{7ADD0250-9969-4074-A6BA-B4B794293E68}"/>
    <cellStyle name="SAPBEXHLevel0X 2 2 2" xfId="7475" xr:uid="{E8928CCC-24A2-4073-91AF-0DD50D34A19D}"/>
    <cellStyle name="SAPBEXHLevel0X 2 2 3" xfId="7764" xr:uid="{DB18FBE5-DB13-4BF2-B6C4-A27DC5659CB4}"/>
    <cellStyle name="SAPBEXHLevel0X 2 3" xfId="1827" xr:uid="{834D535B-8A1A-49E0-B4ED-54004776B57D}"/>
    <cellStyle name="SAPBEXHLevel0X 2 3 2" xfId="8447" xr:uid="{019F55D0-08BF-4355-8116-E0E055A090B0}"/>
    <cellStyle name="SAPBEXHLevel0X 2 3 3" xfId="14109" xr:uid="{16F4A24A-15F6-49CB-9869-492159B44B38}"/>
    <cellStyle name="SAPBEXHLevel0X 2 3 4" xfId="19629" xr:uid="{9AA76922-CB85-49E3-8092-5B4D2DA2F458}"/>
    <cellStyle name="SAPBEXHLevel0X 2 4" xfId="4601" xr:uid="{AA85187A-7303-45A6-B66B-96C03D8FDC23}"/>
    <cellStyle name="SAPBEXHLevel0X 2 4 2" xfId="11152" xr:uid="{74D39F05-CFB3-4BCE-87FD-7A5753F466DC}"/>
    <cellStyle name="SAPBEXHLevel0X 2 4 3" xfId="16757" xr:uid="{48727254-52EF-47B1-8C6E-68E5098103C7}"/>
    <cellStyle name="SAPBEXHLevel0X 2 4 4" xfId="22233" xr:uid="{6B67CC34-9785-46C6-8812-B2572F80415C}"/>
    <cellStyle name="SAPBEXHLevel0X 2 5" xfId="6189" xr:uid="{6E035CD1-A652-4E0B-9DF9-E1F15073E7C0}"/>
    <cellStyle name="SAPBEXHLevel0X 2 5 2" xfId="12672" xr:uid="{EF0B1AC2-7FEA-497D-85E9-FC87BB7387A1}"/>
    <cellStyle name="SAPBEXHLevel0X 2 5 3" xfId="18238" xr:uid="{C649CBC9-2D5B-4404-BA03-8115253F85EC}"/>
    <cellStyle name="SAPBEXHLevel0X 2 5 4" xfId="23679" xr:uid="{7E071FE2-3245-46F6-8275-7D14D319ED18}"/>
    <cellStyle name="SAPBEXHLevel0X 3" xfId="605" xr:uid="{19DB61D2-D8C7-4092-A8F5-59FC64107392}"/>
    <cellStyle name="SAPBEXHLevel0X 3 2" xfId="606" xr:uid="{E793D350-6FA4-4FEF-971F-C60AC2B64236}"/>
    <cellStyle name="SAPBEXHLevel0X 3 2 2" xfId="7300" xr:uid="{5B381A3F-47A1-44C7-920E-3813707EDB81}"/>
    <cellStyle name="SAPBEXHLevel0X 3 2 3" xfId="11917" xr:uid="{33C957D9-3BE5-4C35-B0B9-4320CD17536A}"/>
    <cellStyle name="SAPBEXHLevel0X 3 3" xfId="1828" xr:uid="{55CB96F1-B560-4CF6-AD9A-3E9444F7916F}"/>
    <cellStyle name="SAPBEXHLevel0X 3 3 2" xfId="8448" xr:uid="{A7B85574-9278-4975-B67C-C1D9F620DEFB}"/>
    <cellStyle name="SAPBEXHLevel0X 3 3 3" xfId="14110" xr:uid="{29995E40-918E-4830-9660-117A54CB0AFA}"/>
    <cellStyle name="SAPBEXHLevel0X 3 3 4" xfId="19630" xr:uid="{446B4F2F-0025-4DBA-8C9F-FBD43673189B}"/>
    <cellStyle name="SAPBEXHLevel0X 3 4" xfId="4602" xr:uid="{467E1982-08F2-46E4-9E91-A6567ED0DA46}"/>
    <cellStyle name="SAPBEXHLevel0X 3 4 2" xfId="11153" xr:uid="{9F468740-A7E0-4DE8-9D9A-3CD2BA47F9F9}"/>
    <cellStyle name="SAPBEXHLevel0X 3 4 3" xfId="16758" xr:uid="{0DA11558-B21E-46B5-B2EB-C59201231882}"/>
    <cellStyle name="SAPBEXHLevel0X 3 4 4" xfId="22234" xr:uid="{A05A304F-8D9B-4D3B-B46F-1674D802FFD7}"/>
    <cellStyle name="SAPBEXHLevel0X 3 5" xfId="6190" xr:uid="{D47DA3B7-519A-4382-8931-AB3913990844}"/>
    <cellStyle name="SAPBEXHLevel0X 3 5 2" xfId="12673" xr:uid="{AA76E996-75BD-41D7-BF28-EF6156C9443E}"/>
    <cellStyle name="SAPBEXHLevel0X 3 5 3" xfId="18239" xr:uid="{2203247A-01F4-433F-A7C4-4C4F9B029D40}"/>
    <cellStyle name="SAPBEXHLevel0X 3 5 4" xfId="23680" xr:uid="{2294445B-0FA6-447A-A61E-37EC98252279}"/>
    <cellStyle name="SAPBEXHLevel0X 4" xfId="607" xr:uid="{BD602920-CDA6-4A6D-9B07-0EDA3B3B8018}"/>
    <cellStyle name="SAPBEXHLevel0X 4 2" xfId="7299" xr:uid="{C3AE34C4-D8F5-4EBB-9FD4-811682F1FE54}"/>
    <cellStyle name="SAPBEXHLevel0X 4 3" xfId="15343" xr:uid="{DDC4C443-7D14-4445-B84F-B799975664CB}"/>
    <cellStyle name="SAPBEXHLevel0X 5" xfId="1826" xr:uid="{B05210DB-3262-4446-B023-E56F402A3EC9}"/>
    <cellStyle name="SAPBEXHLevel0X 5 2" xfId="8446" xr:uid="{EB5D6319-F740-4E8B-9BED-04656CA52FD7}"/>
    <cellStyle name="SAPBEXHLevel0X 5 3" xfId="14108" xr:uid="{2F472897-B416-48F6-8DF8-738D8B3A80FC}"/>
    <cellStyle name="SAPBEXHLevel0X 5 4" xfId="19628" xr:uid="{E5463ADE-A703-45C1-8F43-419F3F474E44}"/>
    <cellStyle name="SAPBEXHLevel0X 6" xfId="4600" xr:uid="{11D28829-4E96-44F4-BB66-7AD5B8E7342F}"/>
    <cellStyle name="SAPBEXHLevel0X 6 2" xfId="11151" xr:uid="{03922EC6-0EFF-4CDD-877C-A3D4CBAF3599}"/>
    <cellStyle name="SAPBEXHLevel0X 6 3" xfId="16756" xr:uid="{D3A20412-44B5-4483-AA59-86A3B058A7C9}"/>
    <cellStyle name="SAPBEXHLevel0X 6 4" xfId="22232" xr:uid="{B78ADE28-5AEE-425B-A129-7D6747F051A2}"/>
    <cellStyle name="SAPBEXHLevel0X 7" xfId="5300" xr:uid="{AC1AD1F0-92BA-417C-9FC0-107C5C42AD7E}"/>
    <cellStyle name="SAPBEXHLevel0X 7 2" xfId="11849" xr:uid="{F6302C9F-F3A2-48A6-AEFD-5C49ED19BA6A}"/>
    <cellStyle name="SAPBEXHLevel0X 7 3" xfId="17453" xr:uid="{854835A8-9C1A-4608-BD77-32CD8003310D}"/>
    <cellStyle name="SAPBEXHLevel0X 7 4" xfId="22928" xr:uid="{963CD76E-61BC-4722-8D8C-637860D05F53}"/>
    <cellStyle name="SAPBEXHLevel1" xfId="608" xr:uid="{48B14560-9A2F-492D-9716-CA4C8D53FF58}"/>
    <cellStyle name="SAPBEXHLevel1 2" xfId="609" xr:uid="{BC7516D5-5200-42E3-8303-48CFEF3BE15F}"/>
    <cellStyle name="SAPBEXHLevel1 2 2" xfId="610" xr:uid="{73ABA880-D15C-4F43-847F-D0CC98DFD181}"/>
    <cellStyle name="SAPBEXHLevel1 2 2 2" xfId="9738" xr:uid="{1D460F25-F2C6-44D9-87F7-215623AC38BE}"/>
    <cellStyle name="SAPBEXHLevel1 2 2 3" xfId="15342" xr:uid="{4D7670CC-8E46-4F92-8475-BDC3E4842F63}"/>
    <cellStyle name="SAPBEXHLevel1 2 3" xfId="1830" xr:uid="{B4C38DAC-11C8-411C-A024-2FC803094B75}"/>
    <cellStyle name="SAPBEXHLevel1 2 3 2" xfId="8450" xr:uid="{740E8CA0-0EF9-4039-B161-BD11FBD1EFDA}"/>
    <cellStyle name="SAPBEXHLevel1 2 3 3" xfId="14112" xr:uid="{2666ADB3-1E6D-4CC3-846B-F6F293575C23}"/>
    <cellStyle name="SAPBEXHLevel1 2 3 4" xfId="19632" xr:uid="{0E4B442B-D40D-410E-B5B5-C6BF53CFF6F8}"/>
    <cellStyle name="SAPBEXHLevel1 2 4" xfId="4604" xr:uid="{8400F2A6-A70D-4253-AF93-47D4EF090484}"/>
    <cellStyle name="SAPBEXHLevel1 2 4 2" xfId="11155" xr:uid="{A4FC2A0E-C5ED-4670-9C9C-A5C6BE7F2353}"/>
    <cellStyle name="SAPBEXHLevel1 2 4 3" xfId="16760" xr:uid="{5A850E47-AA01-4D96-B995-6A57A260C676}"/>
    <cellStyle name="SAPBEXHLevel1 2 4 4" xfId="22236" xr:uid="{561D8CFE-3030-4CBD-8546-38A2A2E23751}"/>
    <cellStyle name="SAPBEXHLevel1 2 5" xfId="6191" xr:uid="{0B961648-FCE2-4F04-9560-FC37FC78AD1F}"/>
    <cellStyle name="SAPBEXHLevel1 2 5 2" xfId="12674" xr:uid="{3569E2FD-54E2-44C7-882A-96B61D0D9475}"/>
    <cellStyle name="SAPBEXHLevel1 2 5 3" xfId="18240" xr:uid="{3CE26770-43AA-4E6F-A105-6384D19E5FFD}"/>
    <cellStyle name="SAPBEXHLevel1 2 5 4" xfId="23681" xr:uid="{9755FF87-599E-4CA4-9036-A1D470DECB45}"/>
    <cellStyle name="SAPBEXHLevel1 3" xfId="611" xr:uid="{BA6EE4B1-E0CA-4A49-BF4C-F9BCBAB6EB92}"/>
    <cellStyle name="SAPBEXHLevel1 3 2" xfId="612" xr:uid="{3CF7A3A1-5996-4003-A0CF-DEDEE2441FA8}"/>
    <cellStyle name="SAPBEXHLevel1 3 2 2" xfId="7298" xr:uid="{34368767-FB4E-4A49-8191-E4D9AFFCB3EF}"/>
    <cellStyle name="SAPBEXHLevel1 3 2 3" xfId="7505" xr:uid="{7228D994-A5BD-4F9C-8337-22E74CF08236}"/>
    <cellStyle name="SAPBEXHLevel1 3 3" xfId="1831" xr:uid="{DC32C1E0-E143-4929-8C86-E7B57257B27D}"/>
    <cellStyle name="SAPBEXHLevel1 3 3 2" xfId="8451" xr:uid="{A624F7DC-4A5E-4535-84D1-DDB3ADD3690A}"/>
    <cellStyle name="SAPBEXHLevel1 3 3 3" xfId="14113" xr:uid="{AF746906-17F8-41F2-9B1A-D7D798858624}"/>
    <cellStyle name="SAPBEXHLevel1 3 3 4" xfId="19633" xr:uid="{5F6C241F-83FA-44D9-821B-3CA95E9B7CDB}"/>
    <cellStyle name="SAPBEXHLevel1 3 4" xfId="4605" xr:uid="{730343A7-1352-4E18-A2AB-7D1063D4B411}"/>
    <cellStyle name="SAPBEXHLevel1 3 4 2" xfId="11156" xr:uid="{145E76A8-0128-4886-9772-EB18E94C0592}"/>
    <cellStyle name="SAPBEXHLevel1 3 4 3" xfId="16761" xr:uid="{473E74CA-8051-4BE2-930C-B6CFA97FF36F}"/>
    <cellStyle name="SAPBEXHLevel1 3 4 4" xfId="22237" xr:uid="{1CB7A1CC-D627-4ED0-8117-81BD4FED07E6}"/>
    <cellStyle name="SAPBEXHLevel1 3 5" xfId="6192" xr:uid="{5D024E1E-0853-4FCE-A755-558B9037D80D}"/>
    <cellStyle name="SAPBEXHLevel1 3 5 2" xfId="12675" xr:uid="{3863E71B-3D08-4663-9DAE-FCE62519901D}"/>
    <cellStyle name="SAPBEXHLevel1 3 5 3" xfId="18241" xr:uid="{EE336291-F7A0-4481-8D42-1BB21E6B926A}"/>
    <cellStyle name="SAPBEXHLevel1 3 5 4" xfId="23682" xr:uid="{13F1B0F6-7807-4EA3-9C0F-DAE29FCF6CD5}"/>
    <cellStyle name="SAPBEXHLevel1 4" xfId="613" xr:uid="{716F453F-4CC3-4913-A41D-1745E9B3E830}"/>
    <cellStyle name="SAPBEXHLevel1 4 2" xfId="9717" xr:uid="{ADE9FE11-6DAA-4464-8C96-73D5262EC359}"/>
    <cellStyle name="SAPBEXHLevel1 4 3" xfId="7506" xr:uid="{0423ACE7-8A02-49DF-AB26-C70DD4092CEA}"/>
    <cellStyle name="SAPBEXHLevel1 5" xfId="1829" xr:uid="{9BB79D0C-CA9E-4CD0-9612-7A7903921CD1}"/>
    <cellStyle name="SAPBEXHLevel1 5 2" xfId="8449" xr:uid="{E97094B1-CDCE-4B00-8946-CF37D8706480}"/>
    <cellStyle name="SAPBEXHLevel1 5 3" xfId="14111" xr:uid="{00E12A8A-E213-4012-B14D-B0C10B029BE2}"/>
    <cellStyle name="SAPBEXHLevel1 5 4" xfId="19631" xr:uid="{CD629E8C-FCCD-421E-93EA-4BDDD58BD4BD}"/>
    <cellStyle name="SAPBEXHLevel1 6" xfId="4603" xr:uid="{091BFFD2-C648-4ED0-94B0-0FC60BCCAA2D}"/>
    <cellStyle name="SAPBEXHLevel1 6 2" xfId="11154" xr:uid="{005D83C0-60F4-4D98-87D6-A62F0BC3FF5C}"/>
    <cellStyle name="SAPBEXHLevel1 6 3" xfId="16759" xr:uid="{4AB65798-20D2-45F4-8DB3-2582E4A3CA92}"/>
    <cellStyle name="SAPBEXHLevel1 6 4" xfId="22235" xr:uid="{0FC418B2-12F8-4D87-8CA1-86CA6847E9EA}"/>
    <cellStyle name="SAPBEXHLevel1 7" xfId="5299" xr:uid="{F15DCE76-AF8F-43AC-B3D4-5EAEC7227ABD}"/>
    <cellStyle name="SAPBEXHLevel1 7 2" xfId="11848" xr:uid="{11FEEA7E-9B1D-4A40-B459-63D976D61176}"/>
    <cellStyle name="SAPBEXHLevel1 7 3" xfId="17452" xr:uid="{7EA3AA3E-7FBA-4DD5-8601-15DC7F30D350}"/>
    <cellStyle name="SAPBEXHLevel1 7 4" xfId="22927" xr:uid="{3418B360-9941-49FA-BEB5-6C57252F5999}"/>
    <cellStyle name="SAPBEXHLevel1X" xfId="614" xr:uid="{7343BF2A-3836-4166-9938-6841F0953DDF}"/>
    <cellStyle name="SAPBEXHLevel1X 2" xfId="615" xr:uid="{E7C4F3A3-5DB5-45FE-8FA8-605786138986}"/>
    <cellStyle name="SAPBEXHLevel1X 2 2" xfId="616" xr:uid="{7FFBE3C1-2346-4592-BDDD-E1B102F782CD}"/>
    <cellStyle name="SAPBEXHLevel1X 2 2 2" xfId="7297" xr:uid="{3F6E35FD-5E5E-4680-B495-7F0B4293D2B0}"/>
    <cellStyle name="SAPBEXHLevel1X 2 2 3" xfId="7507" xr:uid="{DF50D739-7FDA-4D96-ABA1-2BA6075BEDD6}"/>
    <cellStyle name="SAPBEXHLevel1X 2 3" xfId="1833" xr:uid="{9E1313A5-8AA2-47B8-956B-0A2C2DC59B0F}"/>
    <cellStyle name="SAPBEXHLevel1X 2 3 2" xfId="8453" xr:uid="{8BEA95F0-61AA-43D6-966F-1D2620DFCD38}"/>
    <cellStyle name="SAPBEXHLevel1X 2 3 3" xfId="14115" xr:uid="{80D6823A-B035-4E93-B207-3609472B397E}"/>
    <cellStyle name="SAPBEXHLevel1X 2 3 4" xfId="19635" xr:uid="{92A815B7-FF06-4717-B819-DC605DB9807A}"/>
    <cellStyle name="SAPBEXHLevel1X 2 4" xfId="4607" xr:uid="{74B1935F-580F-407F-8C61-22C50A08ED01}"/>
    <cellStyle name="SAPBEXHLevel1X 2 4 2" xfId="11158" xr:uid="{6576A2CC-E392-4AAA-8AB5-625F804501CE}"/>
    <cellStyle name="SAPBEXHLevel1X 2 4 3" xfId="16763" xr:uid="{85595613-5582-4815-BEB8-E332B047AE40}"/>
    <cellStyle name="SAPBEXHLevel1X 2 4 4" xfId="22239" xr:uid="{62179A29-5346-417F-A5AB-35C04EAA9751}"/>
    <cellStyle name="SAPBEXHLevel1X 2 5" xfId="6193" xr:uid="{153750DE-1BA9-4CD7-BCB2-198DD0216DF5}"/>
    <cellStyle name="SAPBEXHLevel1X 2 5 2" xfId="12676" xr:uid="{B7B9D758-96C9-4E10-9230-3BB440DB5869}"/>
    <cellStyle name="SAPBEXHLevel1X 2 5 3" xfId="18242" xr:uid="{3603C09C-9C1F-43B9-B63A-C924A7C9A893}"/>
    <cellStyle name="SAPBEXHLevel1X 2 5 4" xfId="23683" xr:uid="{044308D8-7A4E-4B4F-903E-539CC5271E70}"/>
    <cellStyle name="SAPBEXHLevel1X 3" xfId="617" xr:uid="{DCAC2351-3EC5-42C7-B2FF-0950CE4C769C}"/>
    <cellStyle name="SAPBEXHLevel1X 3 2" xfId="618" xr:uid="{DA792B87-EC01-4AB6-82A0-51C0BCE10BDF}"/>
    <cellStyle name="SAPBEXHLevel1X 3 2 2" xfId="7733" xr:uid="{772C1112-6260-463B-8994-60325507095E}"/>
    <cellStyle name="SAPBEXHLevel1X 3 2 3" xfId="7327" xr:uid="{57DDBBFC-D789-4CC1-AE3A-85EF834F4777}"/>
    <cellStyle name="SAPBEXHLevel1X 3 3" xfId="1834" xr:uid="{9A6B2359-418D-40B8-81F0-EF9337366D21}"/>
    <cellStyle name="SAPBEXHLevel1X 3 3 2" xfId="8454" xr:uid="{A4AD24B2-CDDC-4613-A6C2-37543086B472}"/>
    <cellStyle name="SAPBEXHLevel1X 3 3 3" xfId="14116" xr:uid="{F55285F9-6DBA-40DC-A729-77D184CD2F1B}"/>
    <cellStyle name="SAPBEXHLevel1X 3 3 4" xfId="19636" xr:uid="{1E5D935D-4B41-44BA-95FD-761F732D1ACC}"/>
    <cellStyle name="SAPBEXHLevel1X 3 4" xfId="4608" xr:uid="{C1F52449-FFEB-476B-A801-7F8ABDAA60EA}"/>
    <cellStyle name="SAPBEXHLevel1X 3 4 2" xfId="11159" xr:uid="{D3DEC85D-FD0B-46E3-BBD1-E9160F079C6B}"/>
    <cellStyle name="SAPBEXHLevel1X 3 4 3" xfId="16764" xr:uid="{9EAFD5C3-8AC6-4AEC-B122-0A10D31342CF}"/>
    <cellStyle name="SAPBEXHLevel1X 3 4 4" xfId="22240" xr:uid="{F20F939F-B982-4037-BF68-C67DDD06173F}"/>
    <cellStyle name="SAPBEXHLevel1X 3 5" xfId="6194" xr:uid="{E4B2C5F4-6574-4A2E-B5F0-A656FB3E2585}"/>
    <cellStyle name="SAPBEXHLevel1X 3 5 2" xfId="12677" xr:uid="{B5FA94F1-7584-472C-BF06-12C417BE4C1C}"/>
    <cellStyle name="SAPBEXHLevel1X 3 5 3" xfId="18243" xr:uid="{E80E0805-D4D7-49EA-8D33-C58B704B523C}"/>
    <cellStyle name="SAPBEXHLevel1X 3 5 4" xfId="23684" xr:uid="{E18CCBDD-1C0C-4499-9F8C-DD6E128FA40C}"/>
    <cellStyle name="SAPBEXHLevel1X 4" xfId="619" xr:uid="{42B219AB-055E-4786-B82E-29D25DDC6F74}"/>
    <cellStyle name="SAPBEXHLevel1X 4 2" xfId="145" xr:uid="{EEEB2366-3F7C-430B-8758-607A749FA400}"/>
    <cellStyle name="SAPBEXHLevel1X 4 3" xfId="17497" xr:uid="{8E3C5AB3-CAAC-4382-B431-3869F36D721B}"/>
    <cellStyle name="SAPBEXHLevel1X 5" xfId="1832" xr:uid="{C5199E32-26D9-4526-BB58-35919E83EC6F}"/>
    <cellStyle name="SAPBEXHLevel1X 5 2" xfId="8452" xr:uid="{1729CEF2-3D53-4207-ABAD-CE7DB7B24F53}"/>
    <cellStyle name="SAPBEXHLevel1X 5 3" xfId="14114" xr:uid="{509CBA53-115B-4080-BB62-69A696F67966}"/>
    <cellStyle name="SAPBEXHLevel1X 5 4" xfId="19634" xr:uid="{E9789212-9343-4DD4-8610-DAE91FE6716E}"/>
    <cellStyle name="SAPBEXHLevel1X 6" xfId="4606" xr:uid="{D2C80F80-BA3D-4C6B-AEA8-30E3848F3516}"/>
    <cellStyle name="SAPBEXHLevel1X 6 2" xfId="11157" xr:uid="{9C806627-8F69-4D6E-8A7B-75C303762B70}"/>
    <cellStyle name="SAPBEXHLevel1X 6 3" xfId="16762" xr:uid="{6EEEE4E5-9754-4B61-93A0-1C9C753A4231}"/>
    <cellStyle name="SAPBEXHLevel1X 6 4" xfId="22238" xr:uid="{C97272BF-A9C1-407B-86C9-409B16CA868A}"/>
    <cellStyle name="SAPBEXHLevel1X 7" xfId="5298" xr:uid="{43CDE637-9881-4D94-8622-BBA5A484865F}"/>
    <cellStyle name="SAPBEXHLevel1X 7 2" xfId="11847" xr:uid="{CE7C3990-A65F-4575-AE31-BD56C55FC3E2}"/>
    <cellStyle name="SAPBEXHLevel1X 7 3" xfId="17451" xr:uid="{E03BCE64-59A7-4228-9414-07A6C0B9CB12}"/>
    <cellStyle name="SAPBEXHLevel1X 7 4" xfId="22926" xr:uid="{88895369-16A7-4240-A2E4-A41FA9212A41}"/>
    <cellStyle name="SAPBEXHLevel2" xfId="620" xr:uid="{7A94A4D0-D7AA-4B51-BEE9-8DE12F636083}"/>
    <cellStyle name="SAPBEXHLevel2 2" xfId="621" xr:uid="{F5D8F096-C399-4519-9A8A-9A12ABC6E88A}"/>
    <cellStyle name="SAPBEXHLevel2 2 2" xfId="622" xr:uid="{6B21AB1C-CD83-465C-B7A0-592E36C50AFF}"/>
    <cellStyle name="SAPBEXHLevel2 2 2 2" xfId="7732" xr:uid="{282C88CF-088B-48AD-A0BE-B96DEAA9F7B8}"/>
    <cellStyle name="SAPBEXHLevel2 2 2 3" xfId="15341" xr:uid="{E9BA3CEB-A58D-4E19-90AA-6C8B7689FCD0}"/>
    <cellStyle name="SAPBEXHLevel2 2 3" xfId="1836" xr:uid="{70936B3B-7187-4F1E-839B-99C5B6F6D12F}"/>
    <cellStyle name="SAPBEXHLevel2 2 3 2" xfId="8456" xr:uid="{E7B0937C-BB30-4073-9EBA-22B7DE5E3237}"/>
    <cellStyle name="SAPBEXHLevel2 2 3 3" xfId="14118" xr:uid="{FD4C0F93-7630-48F5-9E2A-836586208938}"/>
    <cellStyle name="SAPBEXHLevel2 2 3 4" xfId="19638" xr:uid="{CA21BF88-4519-457C-9F82-81E914BDD69C}"/>
    <cellStyle name="SAPBEXHLevel2 2 4" xfId="4610" xr:uid="{02B61482-6330-4021-9D69-CFAF607129D2}"/>
    <cellStyle name="SAPBEXHLevel2 2 4 2" xfId="11161" xr:uid="{2E67D454-87AF-4C25-85F0-C3EFE3E39765}"/>
    <cellStyle name="SAPBEXHLevel2 2 4 3" xfId="16766" xr:uid="{9E8065F5-2C11-45DC-BA4F-1B37F4F1938D}"/>
    <cellStyle name="SAPBEXHLevel2 2 4 4" xfId="22242" xr:uid="{FD65F236-9EB5-4AAA-8933-3D96B7E41046}"/>
    <cellStyle name="SAPBEXHLevel2 2 5" xfId="6195" xr:uid="{D1E75BCB-C9D5-4495-BBCA-C1FB5C32B005}"/>
    <cellStyle name="SAPBEXHLevel2 2 5 2" xfId="12678" xr:uid="{6B223140-DA96-4CEB-8C4D-5CFEC681B27C}"/>
    <cellStyle name="SAPBEXHLevel2 2 5 3" xfId="18244" xr:uid="{9F4D36E1-B394-467A-A013-F7D3F3C4F995}"/>
    <cellStyle name="SAPBEXHLevel2 2 5 4" xfId="23685" xr:uid="{B394F7F5-8294-4B95-A659-4071F641F7A8}"/>
    <cellStyle name="SAPBEXHLevel2 3" xfId="623" xr:uid="{56B7097B-AC98-4910-842D-3A205518E90F}"/>
    <cellStyle name="SAPBEXHLevel2 3 2" xfId="624" xr:uid="{3E792562-C6DB-4B58-962D-FCF62607E88F}"/>
    <cellStyle name="SAPBEXHLevel2 3 2 2" xfId="7731" xr:uid="{3DA6E67A-762C-4882-A0FA-1407B3B5D2A5}"/>
    <cellStyle name="SAPBEXHLevel2 3 2 3" xfId="15340" xr:uid="{670538F6-8770-4EAB-B930-7600FAC42354}"/>
    <cellStyle name="SAPBEXHLevel2 3 3" xfId="1837" xr:uid="{D048F90B-B8E7-43C7-B278-7B89F523EC7F}"/>
    <cellStyle name="SAPBEXHLevel2 3 3 2" xfId="8457" xr:uid="{81756CD5-F009-4E9C-95AC-3CB903E9391B}"/>
    <cellStyle name="SAPBEXHLevel2 3 3 3" xfId="14119" xr:uid="{7A92C29D-487B-4630-B9BC-E2C4059D3C96}"/>
    <cellStyle name="SAPBEXHLevel2 3 3 4" xfId="19639" xr:uid="{11F0E50C-F026-47AA-A4A1-B0BEFE7CA767}"/>
    <cellStyle name="SAPBEXHLevel2 3 4" xfId="4611" xr:uid="{4BC2D3B4-4019-465A-AE68-AA3FCD2E42A6}"/>
    <cellStyle name="SAPBEXHLevel2 3 4 2" xfId="11162" xr:uid="{1EF49EAC-C16C-4E9F-BAC0-7954700F9429}"/>
    <cellStyle name="SAPBEXHLevel2 3 4 3" xfId="16767" xr:uid="{2960730D-D5CF-473D-B972-FFE3223D183F}"/>
    <cellStyle name="SAPBEXHLevel2 3 4 4" xfId="22243" xr:uid="{AB509905-4280-40A9-8A1D-A903321365E1}"/>
    <cellStyle name="SAPBEXHLevel2 3 5" xfId="6196" xr:uid="{EBDF3C1E-112C-4F6C-BF2B-2A89C094E8A6}"/>
    <cellStyle name="SAPBEXHLevel2 3 5 2" xfId="12679" xr:uid="{75A2D635-D339-4E7C-8F16-C9C78B504A9E}"/>
    <cellStyle name="SAPBEXHLevel2 3 5 3" xfId="18245" xr:uid="{A482414F-6AFF-4F72-AC20-75E5DE68ECD0}"/>
    <cellStyle name="SAPBEXHLevel2 3 5 4" xfId="23686" xr:uid="{88A6036A-CB7F-48DE-98F0-E70A7D89CC3A}"/>
    <cellStyle name="SAPBEXHLevel2 4" xfId="625" xr:uid="{A317AD4A-5343-4691-9C9F-8D1C8BD5073F}"/>
    <cellStyle name="SAPBEXHLevel2 4 2" xfId="7730" xr:uid="{0AE30220-4FAD-4ECD-9EF1-4C5B96D09FEB}"/>
    <cellStyle name="SAPBEXHLevel2 4 3" xfId="7328" xr:uid="{F1A206ED-CAD5-4D2B-AE69-DAE4AAEA147C}"/>
    <cellStyle name="SAPBEXHLevel2 5" xfId="1835" xr:uid="{20F79F69-3876-4C29-A124-185B487EB3B0}"/>
    <cellStyle name="SAPBEXHLevel2 5 2" xfId="8455" xr:uid="{34815188-636E-46B2-BEB5-BB0920C0469E}"/>
    <cellStyle name="SAPBEXHLevel2 5 3" xfId="14117" xr:uid="{1C0DBA0C-8189-4F08-B762-F3D10149F668}"/>
    <cellStyle name="SAPBEXHLevel2 5 4" xfId="19637" xr:uid="{B692A4C3-438D-4002-A158-3900F997BEF6}"/>
    <cellStyle name="SAPBEXHLevel2 6" xfId="4609" xr:uid="{ADED0259-2162-45D9-B6D4-4445E1151B3A}"/>
    <cellStyle name="SAPBEXHLevel2 6 2" xfId="11160" xr:uid="{78F6497D-EB10-4D46-B1C3-0B1BA4947F82}"/>
    <cellStyle name="SAPBEXHLevel2 6 3" xfId="16765" xr:uid="{C7297F57-4025-4342-9B78-50DBC513A846}"/>
    <cellStyle name="SAPBEXHLevel2 6 4" xfId="22241" xr:uid="{AF73EAFC-FD07-4329-ACCD-07A297F40CB6}"/>
    <cellStyle name="SAPBEXHLevel2 7" xfId="5405" xr:uid="{64226462-AC28-487F-8A92-C115F69D859F}"/>
    <cellStyle name="SAPBEXHLevel2 7 2" xfId="11916" xr:uid="{9CFE9E82-910A-47C8-92E9-83938F1C546F}"/>
    <cellStyle name="SAPBEXHLevel2 7 3" xfId="17503" xr:uid="{CC3DF204-4F9B-4902-897A-69F154DD3251}"/>
    <cellStyle name="SAPBEXHLevel2 7 4" xfId="22945" xr:uid="{2D77F2B4-D2BE-4ACD-A5C6-12958E21A9BA}"/>
    <cellStyle name="SAPBEXHLevel2X" xfId="626" xr:uid="{1EBF6947-A0B3-42F8-A42B-5DB63006E832}"/>
    <cellStyle name="SAPBEXHLevel2X 2" xfId="627" xr:uid="{EF868C75-9609-4D69-B1FA-659F7E76473D}"/>
    <cellStyle name="SAPBEXHLevel2X 2 2" xfId="628" xr:uid="{371D5113-3793-498F-A55C-75993949F3DC}"/>
    <cellStyle name="SAPBEXHLevel2X 2 2 2" xfId="13573" xr:uid="{F873F6AE-4DD4-4A4A-9239-BA93913B7C17}"/>
    <cellStyle name="SAPBEXHLevel2X 2 2 3" xfId="7508" xr:uid="{1F27F600-B978-4559-B421-E14499599CBA}"/>
    <cellStyle name="SAPBEXHLevel2X 2 3" xfId="1839" xr:uid="{A566B4D2-104A-4C0E-B8F5-23A420F61180}"/>
    <cellStyle name="SAPBEXHLevel2X 2 3 2" xfId="8459" xr:uid="{8566C78F-F047-43E5-B718-F5B928930D5D}"/>
    <cellStyle name="SAPBEXHLevel2X 2 3 3" xfId="14121" xr:uid="{A573BD8B-7E29-4109-BA65-99F5952C2A16}"/>
    <cellStyle name="SAPBEXHLevel2X 2 3 4" xfId="19641" xr:uid="{8828B574-1DFB-4C6E-B5A2-8DCBAEFF98EF}"/>
    <cellStyle name="SAPBEXHLevel2X 2 4" xfId="4613" xr:uid="{8E86F2C1-3666-4619-BB08-2D96EB93AFA3}"/>
    <cellStyle name="SAPBEXHLevel2X 2 4 2" xfId="11164" xr:uid="{2F8EC4DC-D2FD-41B8-B14F-4290C45CA490}"/>
    <cellStyle name="SAPBEXHLevel2X 2 4 3" xfId="16769" xr:uid="{1693A43C-6531-4845-BBE7-8E137F447D26}"/>
    <cellStyle name="SAPBEXHLevel2X 2 4 4" xfId="22245" xr:uid="{E987F76E-7D2D-468C-A441-589B5525041A}"/>
    <cellStyle name="SAPBEXHLevel2X 2 5" xfId="6197" xr:uid="{41C42840-1B54-4DE5-ACCA-E0DA8F9002EF}"/>
    <cellStyle name="SAPBEXHLevel2X 2 5 2" xfId="12680" xr:uid="{21D7F423-955B-45F0-A4BB-C25FCF2D3DF7}"/>
    <cellStyle name="SAPBEXHLevel2X 2 5 3" xfId="18246" xr:uid="{792F574B-09F4-4304-8A3F-C7396AC16672}"/>
    <cellStyle name="SAPBEXHLevel2X 2 5 4" xfId="23687" xr:uid="{3A6FCB96-62E2-49A0-9A31-E0892F109BB8}"/>
    <cellStyle name="SAPBEXHLevel2X 3" xfId="629" xr:uid="{54021AA4-4128-47E8-9394-6F93F3A350D2}"/>
    <cellStyle name="SAPBEXHLevel2X 3 2" xfId="630" xr:uid="{F258C836-B6BC-411D-8421-1E46B583D561}"/>
    <cellStyle name="SAPBEXHLevel2X 3 2 2" xfId="7296" xr:uid="{0ED3F7F9-D4BE-4826-9F1C-BF7C3B25AA31}"/>
    <cellStyle name="SAPBEXHLevel2X 3 2 3" xfId="7329" xr:uid="{0C17F697-9B94-42AF-B96F-AB3C30E2E0A9}"/>
    <cellStyle name="SAPBEXHLevel2X 3 3" xfId="1840" xr:uid="{DA02B6BD-90FD-460A-BBFD-5B20CEB47257}"/>
    <cellStyle name="SAPBEXHLevel2X 3 3 2" xfId="8460" xr:uid="{2D55CFF7-0674-4C2B-8002-A9808F30F449}"/>
    <cellStyle name="SAPBEXHLevel2X 3 3 3" xfId="14122" xr:uid="{34386421-37DE-4801-8D15-50A341D0222A}"/>
    <cellStyle name="SAPBEXHLevel2X 3 3 4" xfId="19642" xr:uid="{0C499029-509F-41EC-91ED-DD21A980C9EE}"/>
    <cellStyle name="SAPBEXHLevel2X 3 4" xfId="4614" xr:uid="{EDD12154-AB9F-4105-8F34-12A01CAE4452}"/>
    <cellStyle name="SAPBEXHLevel2X 3 4 2" xfId="11165" xr:uid="{54DB8911-D357-466B-B313-C258D4C350F5}"/>
    <cellStyle name="SAPBEXHLevel2X 3 4 3" xfId="16770" xr:uid="{B50B27B7-7D66-43C8-9F60-ACA8FAF58A27}"/>
    <cellStyle name="SAPBEXHLevel2X 3 4 4" xfId="22246" xr:uid="{C1EC3C01-1C8D-4650-BD3B-F5DE36BA7210}"/>
    <cellStyle name="SAPBEXHLevel2X 3 5" xfId="6198" xr:uid="{E61E8D7E-C8A0-499F-8B90-04CC60BDC8C5}"/>
    <cellStyle name="SAPBEXHLevel2X 3 5 2" xfId="12681" xr:uid="{7830F21E-DF01-4FAA-833A-A3665011EE65}"/>
    <cellStyle name="SAPBEXHLevel2X 3 5 3" xfId="18247" xr:uid="{2687A15E-AB1A-4CCC-8CAB-6053190E2CD2}"/>
    <cellStyle name="SAPBEXHLevel2X 3 5 4" xfId="23688" xr:uid="{0C4E1202-36EF-4AC9-9D8A-A4BA03B6C04B}"/>
    <cellStyle name="SAPBEXHLevel2X 4" xfId="631" xr:uid="{70A29A5F-844C-4D9E-94A3-143105745102}"/>
    <cellStyle name="SAPBEXHLevel2X 4 2" xfId="7729" xr:uid="{48D5B0E3-519C-4BAC-B65E-85B67CF81EFD}"/>
    <cellStyle name="SAPBEXHLevel2X 4 3" xfId="7330" xr:uid="{07DFFA34-9758-472D-9CF6-4057E8E1FF1B}"/>
    <cellStyle name="SAPBEXHLevel2X 5" xfId="1838" xr:uid="{078D4710-A976-4523-B0F3-2A96F3DC58A0}"/>
    <cellStyle name="SAPBEXHLevel2X 5 2" xfId="8458" xr:uid="{471C0611-5DD5-458B-B246-B62BA2311B9B}"/>
    <cellStyle name="SAPBEXHLevel2X 5 3" xfId="14120" xr:uid="{EA8CACB8-71CF-452A-A23A-D7F08204C015}"/>
    <cellStyle name="SAPBEXHLevel2X 5 4" xfId="19640" xr:uid="{9A30A98D-F8AC-4AC4-8820-851339CC3FBC}"/>
    <cellStyle name="SAPBEXHLevel2X 6" xfId="4612" xr:uid="{40FD5EEF-4FD0-4875-AD51-F325E903F68F}"/>
    <cellStyle name="SAPBEXHLevel2X 6 2" xfId="11163" xr:uid="{F26E701C-A7B2-49C5-973B-B107EE93140B}"/>
    <cellStyle name="SAPBEXHLevel2X 6 3" xfId="16768" xr:uid="{B19437E3-6B2C-4854-9288-44BE3F05F08F}"/>
    <cellStyle name="SAPBEXHLevel2X 6 4" xfId="22244" xr:uid="{0B290A01-F41D-4077-B6E1-059B9E0474FD}"/>
    <cellStyle name="SAPBEXHLevel2X 7" xfId="5404" xr:uid="{73172427-4DA2-48CA-92CC-AFCF3EE15A55}"/>
    <cellStyle name="SAPBEXHLevel2X 7 2" xfId="11915" xr:uid="{EF9F56E3-2712-4F77-B04C-E3CEF4A1F2DB}"/>
    <cellStyle name="SAPBEXHLevel2X 7 3" xfId="17502" xr:uid="{277BD47F-6189-4F0B-ACD9-074D95A5C813}"/>
    <cellStyle name="SAPBEXHLevel2X 7 4" xfId="22944" xr:uid="{4E73BD98-EBC5-416D-A871-4CFDA134B570}"/>
    <cellStyle name="SAPBEXHLevel3" xfId="632" xr:uid="{32464B8C-C54C-4D0A-B7A8-78C200753D07}"/>
    <cellStyle name="SAPBEXHLevel3 2" xfId="633" xr:uid="{C8B11B3E-40FA-4F6C-B514-4E67D1178636}"/>
    <cellStyle name="SAPBEXHLevel3 2 2" xfId="634" xr:uid="{70F23410-77AA-4ACB-8897-F2BFFF01AA00}"/>
    <cellStyle name="SAPBEXHLevel3 2 2 2" xfId="5469" xr:uid="{8D04F424-7CE2-49BB-A3A5-EA55AB533866}"/>
    <cellStyle name="SAPBEXHLevel3 2 2 3" xfId="7331" xr:uid="{9EFFC8D3-A933-4BCE-B31D-7A36A70314B9}"/>
    <cellStyle name="SAPBEXHLevel3 2 3" xfId="1842" xr:uid="{F6079CF3-7D32-4F07-B3C9-FDBF0C2E090B}"/>
    <cellStyle name="SAPBEXHLevel3 2 3 2" xfId="8462" xr:uid="{40A73C81-CF97-4CD9-AF29-FF1D1BC5B103}"/>
    <cellStyle name="SAPBEXHLevel3 2 3 3" xfId="14124" xr:uid="{814159D9-1D01-4033-812F-40784D5FDD80}"/>
    <cellStyle name="SAPBEXHLevel3 2 3 4" xfId="19644" xr:uid="{3347E558-F520-4765-B4CD-E3FFF644C214}"/>
    <cellStyle name="SAPBEXHLevel3 2 4" xfId="4616" xr:uid="{3BEAC5E9-A7AC-4905-BA59-A3A8940CE83E}"/>
    <cellStyle name="SAPBEXHLevel3 2 4 2" xfId="11167" xr:uid="{212E0397-4D56-4A33-AC55-C8B693D1B3D1}"/>
    <cellStyle name="SAPBEXHLevel3 2 4 3" xfId="16772" xr:uid="{54F45FC3-92E0-448C-83F4-8F54EC463C34}"/>
    <cellStyle name="SAPBEXHLevel3 2 4 4" xfId="22248" xr:uid="{31C88A98-7B44-4B52-9E2C-0F76F943232C}"/>
    <cellStyle name="SAPBEXHLevel3 2 5" xfId="6199" xr:uid="{605FA767-0EDF-435A-A0E2-A3E3F93B236F}"/>
    <cellStyle name="SAPBEXHLevel3 2 5 2" xfId="12682" xr:uid="{6DECDC7F-970B-46BE-8791-34F383C15E1C}"/>
    <cellStyle name="SAPBEXHLevel3 2 5 3" xfId="18248" xr:uid="{FCCF1386-B982-4C18-90F3-D889C17F0958}"/>
    <cellStyle name="SAPBEXHLevel3 2 5 4" xfId="23689" xr:uid="{B1365FB3-836D-4BDA-98ED-1CA8A90117A9}"/>
    <cellStyle name="SAPBEXHLevel3 3" xfId="635" xr:uid="{A8F5ABF3-2C8B-43B3-A05E-585C77899FAE}"/>
    <cellStyle name="SAPBEXHLevel3 3 2" xfId="636" xr:uid="{F213B8E2-C48D-477F-8344-B60656693CE4}"/>
    <cellStyle name="SAPBEXHLevel3 3 2 2" xfId="7295" xr:uid="{B2525591-58DD-45FB-9730-115AC9DC2B20}"/>
    <cellStyle name="SAPBEXHLevel3 3 2 3" xfId="7332" xr:uid="{40F869A8-B525-46CE-A158-73ADD665543B}"/>
    <cellStyle name="SAPBEXHLevel3 3 3" xfId="1843" xr:uid="{B53A5B18-ECFB-49A0-9E12-0BAD8B3F8466}"/>
    <cellStyle name="SAPBEXHLevel3 3 3 2" xfId="8463" xr:uid="{C02ADCB4-6DE7-48DF-A912-805260318517}"/>
    <cellStyle name="SAPBEXHLevel3 3 3 3" xfId="14125" xr:uid="{5D6CFAD2-12D1-4190-81E4-930DAFEEC8D9}"/>
    <cellStyle name="SAPBEXHLevel3 3 3 4" xfId="19645" xr:uid="{1CB94C07-25E7-4C3A-8E0D-5C117E74EC32}"/>
    <cellStyle name="SAPBEXHLevel3 3 4" xfId="4617" xr:uid="{F5A915E9-ED56-4AD1-BCCC-8716B7785495}"/>
    <cellStyle name="SAPBEXHLevel3 3 4 2" xfId="11168" xr:uid="{F49ADA18-5072-4356-8196-134531BE19A0}"/>
    <cellStyle name="SAPBEXHLevel3 3 4 3" xfId="16773" xr:uid="{2A894526-65BF-4EF5-A07A-23E1206C3997}"/>
    <cellStyle name="SAPBEXHLevel3 3 4 4" xfId="22249" xr:uid="{CA5507C0-438B-42CD-A345-B919CBAB73D9}"/>
    <cellStyle name="SAPBEXHLevel3 3 5" xfId="6200" xr:uid="{3E6AF6BF-4AD5-4B28-BF0E-3F5AA4F0AA0F}"/>
    <cellStyle name="SAPBEXHLevel3 3 5 2" xfId="12683" xr:uid="{327189FF-05C1-4857-B2DA-8E55A81CD2D1}"/>
    <cellStyle name="SAPBEXHLevel3 3 5 3" xfId="18249" xr:uid="{722D332E-47C4-41A1-B6D4-6855406AD845}"/>
    <cellStyle name="SAPBEXHLevel3 3 5 4" xfId="23690" xr:uid="{F711D1FE-0270-4765-8F72-FB6A16ACE4B2}"/>
    <cellStyle name="SAPBEXHLevel3 4" xfId="637" xr:uid="{9635C8FD-32E7-48EE-A56E-B466C72144B7}"/>
    <cellStyle name="SAPBEXHLevel3 4 2" xfId="7728" xr:uid="{58992BEB-0B63-413C-AF5D-C6B20C8AD182}"/>
    <cellStyle name="SAPBEXHLevel3 4 3" xfId="7333" xr:uid="{2ACD47BA-FA11-49A2-8031-A4719D85845F}"/>
    <cellStyle name="SAPBEXHLevel3 5" xfId="1841" xr:uid="{02CC805F-A711-4CB2-A2D2-61F1B83B9915}"/>
    <cellStyle name="SAPBEXHLevel3 5 2" xfId="8461" xr:uid="{494D3B8F-DF20-4E40-8A1A-85E0C72EA7B9}"/>
    <cellStyle name="SAPBEXHLevel3 5 3" xfId="14123" xr:uid="{E3DB353A-A468-4390-B35C-50A37BF508FE}"/>
    <cellStyle name="SAPBEXHLevel3 5 4" xfId="19643" xr:uid="{1E3EDF11-1B16-4E20-AD41-E4C487BE5085}"/>
    <cellStyle name="SAPBEXHLevel3 6" xfId="4615" xr:uid="{2EA82D8C-231E-4172-95CF-5094C21E6D67}"/>
    <cellStyle name="SAPBEXHLevel3 6 2" xfId="11166" xr:uid="{C6D52BE0-8334-4BAF-8CD1-C21B1FF5C725}"/>
    <cellStyle name="SAPBEXHLevel3 6 3" xfId="16771" xr:uid="{6DFD95D7-A75E-47DB-A7CA-4C3C75411B77}"/>
    <cellStyle name="SAPBEXHLevel3 6 4" xfId="22247" xr:uid="{FD00D945-A46F-477D-A3F3-F94B21917165}"/>
    <cellStyle name="SAPBEXHLevel3 7" xfId="5426" xr:uid="{FE291B35-D889-47E6-960F-9EA34654A7D5}"/>
    <cellStyle name="SAPBEXHLevel3 7 2" xfId="11931" xr:uid="{51E62229-550E-4237-B156-FD248E149692}"/>
    <cellStyle name="SAPBEXHLevel3 7 3" xfId="17508" xr:uid="{14F03BFF-52A5-41B8-935D-EBA94AF29EA2}"/>
    <cellStyle name="SAPBEXHLevel3 7 4" xfId="22949" xr:uid="{7FA68254-673C-4924-9E60-8A946A531584}"/>
    <cellStyle name="SAPBEXHLevel3X" xfId="638" xr:uid="{8F66388D-D1EC-413C-98F8-AB9CCE145672}"/>
    <cellStyle name="SAPBEXHLevel3X 2" xfId="639" xr:uid="{2BC6C605-03E2-4F66-A806-9443DFAA175D}"/>
    <cellStyle name="SAPBEXHLevel3X 2 2" xfId="640" xr:uid="{476C825C-BB56-423A-BEB5-6AC9FBD0292A}"/>
    <cellStyle name="SAPBEXHLevel3X 2 2 2" xfId="116" xr:uid="{0D540F01-F3AB-48CF-A725-6B57A73B7A68}"/>
    <cellStyle name="SAPBEXHLevel3X 2 2 3" xfId="7510" xr:uid="{C1179852-6FE9-470E-8A8C-B03A9F0DCCE4}"/>
    <cellStyle name="SAPBEXHLevel3X 2 3" xfId="7293" xr:uid="{0A184F82-FE27-4E83-BDC1-A9D41732A604}"/>
    <cellStyle name="SAPBEXHLevel3X 2 4" xfId="7509" xr:uid="{4C1859BC-378C-43B6-B993-6798F50F71B3}"/>
    <cellStyle name="SAPBEXHLevel3X 3" xfId="641" xr:uid="{6C35B9AD-F54C-4DC2-98E5-1EBF7F5C632B}"/>
    <cellStyle name="SAPBEXHLevel3X 3 2" xfId="642" xr:uid="{D1F8A194-7087-42CE-A91B-C89C4F92E6E4}"/>
    <cellStyle name="SAPBEXHLevel3X 3 2 2" xfId="9653" xr:uid="{2D2F1BD8-1208-4128-B97D-EBDFF9C11251}"/>
    <cellStyle name="SAPBEXHLevel3X 3 2 3" xfId="7512" xr:uid="{C0BCFD13-2C74-48C4-BFBD-FDD9369C7E3A}"/>
    <cellStyle name="SAPBEXHLevel3X 3 3" xfId="9740" xr:uid="{4F9C80A1-AD36-46E2-A787-D572D9A89D99}"/>
    <cellStyle name="SAPBEXHLevel3X 3 4" xfId="7334" xr:uid="{A13FDDA7-69CF-4ACB-878B-EFEBEC1E0FB7}"/>
    <cellStyle name="SAPBEXHLevel3X 4" xfId="643" xr:uid="{A362BE42-9EA9-497C-9E5E-23552CA16296}"/>
    <cellStyle name="SAPBEXHLevel3X 4 2" xfId="7727" xr:uid="{DEF25A39-E4C9-4AF5-831A-101A3A57DCDD}"/>
    <cellStyle name="SAPBEXHLevel3X 4 3" xfId="11881" xr:uid="{6DBFB6CE-4D91-4C24-8C70-7A47E7E2540C}"/>
    <cellStyle name="SAPBEXHLevel3X 5" xfId="7294" xr:uid="{1C1C44F2-5EA7-4DAD-B9B3-4881036811FB}"/>
    <cellStyle name="SAPBEXHLevel3X 6" xfId="7765" xr:uid="{5A67DCBD-FA68-4CF8-AF0C-EEFF79C8E0AA}"/>
    <cellStyle name="SAPBEXresData" xfId="644" xr:uid="{4F43E845-1CC5-447A-9791-C7AA0F3AC1CD}"/>
    <cellStyle name="SAPBEXresData 2" xfId="645" xr:uid="{97CB3B08-689F-4A72-92E4-7C0D2F98692F}"/>
    <cellStyle name="SAPBEXresData 2 2" xfId="646" xr:uid="{4E426D4D-BC32-4454-BB98-6B4647A92A25}"/>
    <cellStyle name="SAPBEXresData 2 2 2" xfId="7726" xr:uid="{473E653E-1A12-4EC4-966F-C1EDE0BAEB71}"/>
    <cellStyle name="SAPBEXresData 2 2 3" xfId="7211" xr:uid="{F54C6E15-8A91-4ECF-B698-4864977EA0CC}"/>
    <cellStyle name="SAPBEXresData 2 3" xfId="119" xr:uid="{523BF7B5-47B3-4CFB-B184-CE800AFD09EC}"/>
    <cellStyle name="SAPBEXresData 2 4" xfId="11882" xr:uid="{67BB300D-800E-4588-8758-B54CA9EBA391}"/>
    <cellStyle name="SAPBEXresData 3" xfId="647" xr:uid="{4D199696-F2C7-40AB-B3F1-864C6AE12D5F}"/>
    <cellStyle name="SAPBEXresData 3 2" xfId="7048" xr:uid="{27F328C1-0E17-4EF2-A003-19333DDD5D58}"/>
    <cellStyle name="SAPBEXresData 3 3" xfId="11883" xr:uid="{1E1C0F8D-9711-4BE4-B93A-CA090417FA06}"/>
    <cellStyle name="SAPBEXresData 4" xfId="117" xr:uid="{156EB72C-9677-4843-9C6D-7B5571A47665}"/>
    <cellStyle name="SAPBEXresData 5" xfId="7210" xr:uid="{A0BE2CD0-B10C-49C7-9501-7FB492C67247}"/>
    <cellStyle name="SAPBEXresDataEmph" xfId="648" xr:uid="{B1EEF8E4-149E-4F58-9220-44622DDFCC2B}"/>
    <cellStyle name="SAPBEXresDataEmph 2" xfId="649" xr:uid="{80185B1F-4BE6-4CFA-96EE-408441DD0946}"/>
    <cellStyle name="SAPBEXresDataEmph 2 2" xfId="7292" xr:uid="{55A17687-BAC5-4295-AC8A-380FF3FB40A8}"/>
    <cellStyle name="SAPBEXresDataEmph 2 3" xfId="11884" xr:uid="{7E2D86DF-DDF3-4B0C-8463-3EE9AAFF679D}"/>
    <cellStyle name="SAPBEXresDataEmph 3" xfId="9737" xr:uid="{9E32D657-FBF4-4A47-8D3C-87AD19B06C59}"/>
    <cellStyle name="SAPBEXresDataEmph 4" xfId="7212" xr:uid="{F04345D6-E33D-48D2-ABCA-24C471D70160}"/>
    <cellStyle name="SAPBEXresItem" xfId="650" xr:uid="{E0AD246A-8AE7-42C7-8C20-6E2BF9DF8615}"/>
    <cellStyle name="SAPBEXresItem 2" xfId="651" xr:uid="{0F2A7B82-4228-4A38-9A71-43493AC86983}"/>
    <cellStyle name="SAPBEXresItem 2 2" xfId="652" xr:uid="{A3C6BD1C-61EE-45DC-8C36-578F6706D544}"/>
    <cellStyle name="SAPBEXresItem 2 2 2" xfId="9654" xr:uid="{D67545F0-627F-45D6-8CB4-5DB1A687BD8A}"/>
    <cellStyle name="SAPBEXresItem 2 2 3" xfId="7213" xr:uid="{FE605618-661F-4E44-A640-2100FFE50173}"/>
    <cellStyle name="SAPBEXresItem 2 3" xfId="7291" xr:uid="{F7369949-FBC7-4F61-8A64-CBF57E40A3C3}"/>
    <cellStyle name="SAPBEXresItem 2 4" xfId="7335" xr:uid="{D1A454FA-5266-458F-9583-F9E728D8C228}"/>
    <cellStyle name="SAPBEXresItem 3" xfId="653" xr:uid="{4AEEE12C-ED9D-4191-A48E-D08DF97A3D34}"/>
    <cellStyle name="SAPBEXresItem 3 2" xfId="7290" xr:uid="{9169FAEC-99A0-4E65-84C5-794CCA903756}"/>
    <cellStyle name="SAPBEXresItem 3 3" xfId="11886" xr:uid="{C100523D-6A90-4A1E-89FB-646B89280AC0}"/>
    <cellStyle name="SAPBEXresItem 4" xfId="5306" xr:uid="{6781DB76-6A89-446A-8A04-0F0DBEA4591F}"/>
    <cellStyle name="SAPBEXresItem 4 2" xfId="11854" xr:uid="{D8F716B8-D6C9-49E9-BA2F-1D927FDA100B}"/>
    <cellStyle name="SAPBEXresItem 4 3" xfId="17459" xr:uid="{56C921A8-7DFE-4721-80D7-02310D792B1B}"/>
    <cellStyle name="SAPBEXresItem 4 4" xfId="22933" xr:uid="{F86FC2B5-980C-45B6-9399-8BF8B08FBBE1}"/>
    <cellStyle name="SAPBEXresItem 5" xfId="5315" xr:uid="{C365CAF5-5843-4918-B283-EC59BEC0CB8E}"/>
    <cellStyle name="SAPBEXresItem 5 2" xfId="11859" xr:uid="{25D5AA5B-2CB5-47B4-8238-00F2E061967C}"/>
    <cellStyle name="SAPBEXresItem 5 3" xfId="17463" xr:uid="{4AAB3138-6BCA-44D8-8B73-083FEF6C6B4C}"/>
    <cellStyle name="SAPBEXresItem 5 4" xfId="22936" xr:uid="{93F6C15C-420A-4204-90A6-41FE43E4DEAC}"/>
    <cellStyle name="SAPBEXresItemX" xfId="654" xr:uid="{E66780B7-79E4-4A53-8D11-E67651BA9C21}"/>
    <cellStyle name="SAPBEXresItemX 2" xfId="655" xr:uid="{2871167D-63E6-4A6C-8EE9-E91CBC647CD6}"/>
    <cellStyle name="SAPBEXresItemX 2 2" xfId="656" xr:uid="{D54F37A1-89E2-442D-82D5-D505513A07D3}"/>
    <cellStyle name="SAPBEXresItemX 2 2 2" xfId="7458" xr:uid="{B9D741A1-1CEF-4057-91D2-66ED0442AC55}"/>
    <cellStyle name="SAPBEXresItemX 2 2 3" xfId="7514" xr:uid="{90CFAC94-A702-4476-B6F6-5EB527C71442}"/>
    <cellStyle name="SAPBEXresItemX 2 3" xfId="7288" xr:uid="{DC0BF252-1B02-42F4-B8C0-9A717BAF443C}"/>
    <cellStyle name="SAPBEXresItemX 2 4" xfId="7513" xr:uid="{F06B1C89-DAFD-491C-9772-CD79921E26AA}"/>
    <cellStyle name="SAPBEXresItemX 3" xfId="657" xr:uid="{3F90FA37-42D7-464A-8340-24921E8B9A17}"/>
    <cellStyle name="SAPBEXresItemX 3 2" xfId="7287" xr:uid="{A6B0CE4F-65AA-438E-9822-7A8BD0A6D362}"/>
    <cellStyle name="SAPBEXresItemX 3 3" xfId="7515" xr:uid="{F0DE69EC-262F-4023-BC41-BAF4F62BE274}"/>
    <cellStyle name="SAPBEXresItemX 4" xfId="7289" xr:uid="{16187828-352F-484D-A737-0FDEF33B0B55}"/>
    <cellStyle name="SAPBEXresItemX 5" xfId="7214" xr:uid="{05CCDF1B-D181-49B6-85C9-38F3388EB9EA}"/>
    <cellStyle name="SAPBEXstdData" xfId="658" xr:uid="{F5C22755-19D3-4851-85AF-A7831F9D2D10}"/>
    <cellStyle name="SAPBEXstdData 10" xfId="1844" xr:uid="{FD7B1376-78A9-4D47-9B87-11F94F3CAE7D}"/>
    <cellStyle name="SAPBEXstdData 10 10" xfId="14126" xr:uid="{CD8D1C25-43F2-423B-97F1-9E87192C9DA4}"/>
    <cellStyle name="SAPBEXstdData 10 11" xfId="19646" xr:uid="{FC1D89DC-D9A3-4DC8-91AA-D866D0AA8F61}"/>
    <cellStyle name="SAPBEXstdData 10 2" xfId="1845" xr:uid="{8496432E-CC38-4468-9699-2FF3FBD03399}"/>
    <cellStyle name="SAPBEXstdData 10 2 2" xfId="1846" xr:uid="{3280E44E-FC51-4FE1-B9B4-36E39407CB00}"/>
    <cellStyle name="SAPBEXstdData 10 2 2 2" xfId="3855" xr:uid="{FCEA9CA2-88D1-4B6E-AB08-61D8757F9233}"/>
    <cellStyle name="SAPBEXstdData 10 2 2 2 2" xfId="10411" xr:uid="{8A3C5B1E-3C64-4165-89F8-4C105618604E}"/>
    <cellStyle name="SAPBEXstdData 10 2 2 2 3" xfId="16025" xr:uid="{4487F3BD-1353-4393-B65A-6676F6AAFF07}"/>
    <cellStyle name="SAPBEXstdData 10 2 2 2 4" xfId="21502" xr:uid="{118EB176-F81A-4286-8DCC-29F6A4DFF028}"/>
    <cellStyle name="SAPBEXstdData 10 2 2 3" xfId="6203" xr:uid="{48148EDD-8021-4C36-9D60-98E17C7AACFF}"/>
    <cellStyle name="SAPBEXstdData 10 2 2 3 2" xfId="12686" xr:uid="{59C0FAF9-29F1-4952-88FE-46F941C7C808}"/>
    <cellStyle name="SAPBEXstdData 10 2 2 3 3" xfId="18252" xr:uid="{46BF0E82-8D1E-436B-8751-DD396B285584}"/>
    <cellStyle name="SAPBEXstdData 10 2 2 3 4" xfId="23693" xr:uid="{31E60A16-3EE4-4EBD-9230-860F883D6334}"/>
    <cellStyle name="SAPBEXstdData 10 2 2 4" xfId="8466" xr:uid="{6232D362-C535-4331-9B2D-C0E50680D8BF}"/>
    <cellStyle name="SAPBEXstdData 10 2 2 5" xfId="14128" xr:uid="{7D320A7B-BB0C-4AFB-9FD3-370957CE5E5F}"/>
    <cellStyle name="SAPBEXstdData 10 2 2 6" xfId="19648" xr:uid="{BA977366-A09F-4E98-9788-0AC670F0023E}"/>
    <cellStyle name="SAPBEXstdData 10 2 3" xfId="1847" xr:uid="{70D75182-40A7-4F0D-9670-6CA325E27C93}"/>
    <cellStyle name="SAPBEXstdData 10 2 3 2" xfId="3856" xr:uid="{592E74AC-863A-4223-B8E4-7B821DCFB416}"/>
    <cellStyle name="SAPBEXstdData 10 2 3 2 2" xfId="10412" xr:uid="{90FA665D-95F8-400D-B433-0488BE7C6C2F}"/>
    <cellStyle name="SAPBEXstdData 10 2 3 2 3" xfId="16026" xr:uid="{6865A9FC-AE19-4F85-BCEC-4F0243430A09}"/>
    <cellStyle name="SAPBEXstdData 10 2 3 2 4" xfId="21503" xr:uid="{A3F3A52A-0064-4C04-9E5A-21CFA07AA712}"/>
    <cellStyle name="SAPBEXstdData 10 2 3 3" xfId="6204" xr:uid="{31C04DAF-46C8-436B-BC99-CB558D83FD5F}"/>
    <cellStyle name="SAPBEXstdData 10 2 3 3 2" xfId="12687" xr:uid="{61D49064-B198-45D8-BB04-D46776E350F7}"/>
    <cellStyle name="SAPBEXstdData 10 2 3 3 3" xfId="18253" xr:uid="{8A4941C3-838F-4D97-96A7-66FF5AF2B3DE}"/>
    <cellStyle name="SAPBEXstdData 10 2 3 3 4" xfId="23694" xr:uid="{2FBA503E-37D0-4F45-B052-7BC2DDBEF31D}"/>
    <cellStyle name="SAPBEXstdData 10 2 3 4" xfId="8467" xr:uid="{0AA69FE3-6DD3-4B9D-A393-6CD805E14B48}"/>
    <cellStyle name="SAPBEXstdData 10 2 3 5" xfId="14129" xr:uid="{B968DD37-E087-4976-88C1-6D4048EE0AFC}"/>
    <cellStyle name="SAPBEXstdData 10 2 3 6" xfId="19649" xr:uid="{9FB21F1B-9152-4301-AA00-C5FE757A5A8A}"/>
    <cellStyle name="SAPBEXstdData 10 2 4" xfId="3854" xr:uid="{E61817E1-DF98-4E04-8AF5-C9543B174F92}"/>
    <cellStyle name="SAPBEXstdData 10 2 4 2" xfId="10410" xr:uid="{7981EDC1-B0B3-4A89-ACC4-07EDF9177DD6}"/>
    <cellStyle name="SAPBEXstdData 10 2 4 3" xfId="16024" xr:uid="{9B446E8E-3FF4-4F75-9798-39B4E3CA6972}"/>
    <cellStyle name="SAPBEXstdData 10 2 4 4" xfId="21501" xr:uid="{62E813E6-2EE5-4250-A7A9-F60598632139}"/>
    <cellStyle name="SAPBEXstdData 10 2 5" xfId="6202" xr:uid="{461EB717-2415-4E17-AEE7-C58EB112EE14}"/>
    <cellStyle name="SAPBEXstdData 10 2 5 2" xfId="12685" xr:uid="{E4568FEC-C625-420D-98B2-318DEE9C3A6C}"/>
    <cellStyle name="SAPBEXstdData 10 2 5 3" xfId="18251" xr:uid="{05C09C16-4E53-4DD6-9BCA-F1A7C4EA12F5}"/>
    <cellStyle name="SAPBEXstdData 10 2 5 4" xfId="23692" xr:uid="{D03D93EB-245D-456C-A7E4-A79069235BED}"/>
    <cellStyle name="SAPBEXstdData 10 2 6" xfId="8465" xr:uid="{EF2DC978-2B2B-4B40-A757-F07EB54839C6}"/>
    <cellStyle name="SAPBEXstdData 10 2 7" xfId="14127" xr:uid="{F11745AF-19AD-4E23-B41C-60D3B528AD14}"/>
    <cellStyle name="SAPBEXstdData 10 2 8" xfId="19647" xr:uid="{0A9F75B0-655F-4778-9896-27C9FC17AA76}"/>
    <cellStyle name="SAPBEXstdData 10 3" xfId="1848" xr:uid="{600E48B7-8228-47B7-BE7E-9F93EF73C71F}"/>
    <cellStyle name="SAPBEXstdData 10 3 2" xfId="1849" xr:uid="{690808FF-5BBA-418B-90B6-99938E56E502}"/>
    <cellStyle name="SAPBEXstdData 10 3 2 2" xfId="3858" xr:uid="{28AC2608-2AFC-43C3-AAF4-37AEBABAD9AC}"/>
    <cellStyle name="SAPBEXstdData 10 3 2 2 2" xfId="10414" xr:uid="{C5876173-5923-4D13-88B9-09BCAC0072F8}"/>
    <cellStyle name="SAPBEXstdData 10 3 2 2 3" xfId="16028" xr:uid="{9B4F6752-6DA4-42E3-9900-4BF9228BFE0D}"/>
    <cellStyle name="SAPBEXstdData 10 3 2 2 4" xfId="21505" xr:uid="{4195938A-CE45-4983-A826-5C95D9352EA2}"/>
    <cellStyle name="SAPBEXstdData 10 3 2 3" xfId="6206" xr:uid="{D0317747-021D-47A6-B51D-8137BEF76DCE}"/>
    <cellStyle name="SAPBEXstdData 10 3 2 3 2" xfId="12689" xr:uid="{93805367-4D9C-4CFA-A030-1FDFA4BE39F6}"/>
    <cellStyle name="SAPBEXstdData 10 3 2 3 3" xfId="18255" xr:uid="{7053FDB9-A790-42A0-A54F-CA84BAD47E6E}"/>
    <cellStyle name="SAPBEXstdData 10 3 2 3 4" xfId="23696" xr:uid="{B8AC3B4E-64CB-4D78-8C36-C198FAFC80CE}"/>
    <cellStyle name="SAPBEXstdData 10 3 2 4" xfId="8469" xr:uid="{D2C053C1-35DA-42C3-A797-EE9593B8A803}"/>
    <cellStyle name="SAPBEXstdData 10 3 2 5" xfId="14131" xr:uid="{91259DBF-889B-4665-85AD-463366FA6318}"/>
    <cellStyle name="SAPBEXstdData 10 3 2 6" xfId="19651" xr:uid="{D1378063-2353-4CB8-ADA2-756A9A5FFF76}"/>
    <cellStyle name="SAPBEXstdData 10 3 3" xfId="1850" xr:uid="{73F06D7C-B08C-4D9C-854E-AC5CEAF5610C}"/>
    <cellStyle name="SAPBEXstdData 10 3 3 2" xfId="3859" xr:uid="{73E4FA1E-D010-43C2-9095-4FB832EB81B3}"/>
    <cellStyle name="SAPBEXstdData 10 3 3 2 2" xfId="10415" xr:uid="{79230BAD-71E7-46BF-8F48-C6B60019057D}"/>
    <cellStyle name="SAPBEXstdData 10 3 3 2 3" xfId="16029" xr:uid="{08E5A2D6-B860-4AB0-8CBC-DC1E8155DE71}"/>
    <cellStyle name="SAPBEXstdData 10 3 3 2 4" xfId="21506" xr:uid="{BD2F4595-9C52-4688-BE35-0EE2CFCE9989}"/>
    <cellStyle name="SAPBEXstdData 10 3 3 3" xfId="6207" xr:uid="{3D0662CB-DB53-43B2-8A99-60BB46A455CE}"/>
    <cellStyle name="SAPBEXstdData 10 3 3 3 2" xfId="12690" xr:uid="{571C854B-1AF7-4317-B601-E59238103E8C}"/>
    <cellStyle name="SAPBEXstdData 10 3 3 3 3" xfId="18256" xr:uid="{A847BEC1-280D-4613-B696-10C1617A1499}"/>
    <cellStyle name="SAPBEXstdData 10 3 3 3 4" xfId="23697" xr:uid="{CC38F1CA-1F3D-417C-A1E9-AA226225F282}"/>
    <cellStyle name="SAPBEXstdData 10 3 3 4" xfId="8470" xr:uid="{7A05A3E0-35D1-4958-8E7D-C40F17E022D5}"/>
    <cellStyle name="SAPBEXstdData 10 3 3 5" xfId="14132" xr:uid="{70C1BA9B-13EB-4787-9624-019804DA5DF4}"/>
    <cellStyle name="SAPBEXstdData 10 3 3 6" xfId="19652" xr:uid="{48B379C2-EC02-4058-89DA-0DDB0B3ADE2B}"/>
    <cellStyle name="SAPBEXstdData 10 3 4" xfId="3857" xr:uid="{59F8F2F8-EBCD-44AD-8922-142A28B56637}"/>
    <cellStyle name="SAPBEXstdData 10 3 4 2" xfId="10413" xr:uid="{83ED19E5-864B-4CA9-AF52-DECFE7495FFB}"/>
    <cellStyle name="SAPBEXstdData 10 3 4 3" xfId="16027" xr:uid="{71BDD4A4-00AC-499D-91A5-5C84B718FB19}"/>
    <cellStyle name="SAPBEXstdData 10 3 4 4" xfId="21504" xr:uid="{94229AE5-69E2-4310-9C70-00D612AE3092}"/>
    <cellStyle name="SAPBEXstdData 10 3 5" xfId="6205" xr:uid="{8C30DD9D-8BC4-4384-BE19-9A5AF67301F9}"/>
    <cellStyle name="SAPBEXstdData 10 3 5 2" xfId="12688" xr:uid="{FDE511FD-BCA3-4041-B645-583573665324}"/>
    <cellStyle name="SAPBEXstdData 10 3 5 3" xfId="18254" xr:uid="{4D7F0AE0-F217-48AA-8A88-B23B63AA11EF}"/>
    <cellStyle name="SAPBEXstdData 10 3 5 4" xfId="23695" xr:uid="{58A06B31-22BE-444D-95B7-E280F14F1CC1}"/>
    <cellStyle name="SAPBEXstdData 10 3 6" xfId="8468" xr:uid="{CE03C72C-4BFF-4E8A-9187-B72188215E5D}"/>
    <cellStyle name="SAPBEXstdData 10 3 7" xfId="14130" xr:uid="{F3D4B696-2374-4991-AFC7-EBD45220BF2C}"/>
    <cellStyle name="SAPBEXstdData 10 3 8" xfId="19650" xr:uid="{83A10853-1F12-44E0-A032-703EC5A09DEF}"/>
    <cellStyle name="SAPBEXstdData 10 4" xfId="1851" xr:uid="{D20D464E-3088-4D38-BA19-B0AE6347A750}"/>
    <cellStyle name="SAPBEXstdData 10 4 2" xfId="1852" xr:uid="{D274503C-E378-4A95-96B4-473DEFF1994E}"/>
    <cellStyle name="SAPBEXstdData 10 4 2 2" xfId="3861" xr:uid="{4737D17F-A557-4A10-BD62-97B06B83C130}"/>
    <cellStyle name="SAPBEXstdData 10 4 2 2 2" xfId="10417" xr:uid="{72B5DBC2-C275-4413-8A35-9E683A0C4ED8}"/>
    <cellStyle name="SAPBEXstdData 10 4 2 2 3" xfId="16031" xr:uid="{E34A2DC7-3D10-46E6-B175-13A73BE269FD}"/>
    <cellStyle name="SAPBEXstdData 10 4 2 2 4" xfId="21508" xr:uid="{C71D6774-6E72-4618-8AAF-8755FC74E02D}"/>
    <cellStyle name="SAPBEXstdData 10 4 2 3" xfId="6209" xr:uid="{8613D32D-4175-4A50-A079-9046F129BABC}"/>
    <cellStyle name="SAPBEXstdData 10 4 2 3 2" xfId="12692" xr:uid="{1167CD19-C929-409C-8F18-99588E77382C}"/>
    <cellStyle name="SAPBEXstdData 10 4 2 3 3" xfId="18258" xr:uid="{2BC90D82-7B3C-4EA7-B24C-0BE53E39571E}"/>
    <cellStyle name="SAPBEXstdData 10 4 2 3 4" xfId="23699" xr:uid="{974A1137-5D95-4F6E-B4D2-A296E7A80300}"/>
    <cellStyle name="SAPBEXstdData 10 4 2 4" xfId="8472" xr:uid="{9681D95F-BCBF-4929-9CB4-12B18056A7A2}"/>
    <cellStyle name="SAPBEXstdData 10 4 2 5" xfId="14134" xr:uid="{9DFC1BA9-2627-4EB6-983A-1C5119B4A5E7}"/>
    <cellStyle name="SAPBEXstdData 10 4 2 6" xfId="19654" xr:uid="{D5DC7F14-9A84-40EC-9364-EEDDAA4196AD}"/>
    <cellStyle name="SAPBEXstdData 10 4 3" xfId="1853" xr:uid="{977133D0-41FA-41BD-9CD5-DF878AF14915}"/>
    <cellStyle name="SAPBEXstdData 10 4 3 2" xfId="3862" xr:uid="{AD485C77-06E0-4E34-86BC-6591D71F04BD}"/>
    <cellStyle name="SAPBEXstdData 10 4 3 2 2" xfId="10418" xr:uid="{A5B352F3-59D0-44F4-817B-272744010152}"/>
    <cellStyle name="SAPBEXstdData 10 4 3 2 3" xfId="16032" xr:uid="{C424F37C-5376-4CDF-BA8D-03DBDE4B63D6}"/>
    <cellStyle name="SAPBEXstdData 10 4 3 2 4" xfId="21509" xr:uid="{B31E42BE-06FA-41DB-8515-081A22F2166D}"/>
    <cellStyle name="SAPBEXstdData 10 4 3 3" xfId="6210" xr:uid="{68CD65C8-4FF1-4A21-83FC-4E27BBAB41A2}"/>
    <cellStyle name="SAPBEXstdData 10 4 3 3 2" xfId="12693" xr:uid="{B4A90404-FA8A-4D55-AA5A-3076B3F76F07}"/>
    <cellStyle name="SAPBEXstdData 10 4 3 3 3" xfId="18259" xr:uid="{A6D7167F-A661-4076-9539-0E058525CD13}"/>
    <cellStyle name="SAPBEXstdData 10 4 3 3 4" xfId="23700" xr:uid="{26B81971-2E99-4BC1-8659-901129CD082D}"/>
    <cellStyle name="SAPBEXstdData 10 4 3 4" xfId="8473" xr:uid="{B20DC369-0F08-401C-997E-FE55FCE78DEC}"/>
    <cellStyle name="SAPBEXstdData 10 4 3 5" xfId="14135" xr:uid="{7D8666C5-F87F-44FE-95B1-0D49F1B45512}"/>
    <cellStyle name="SAPBEXstdData 10 4 3 6" xfId="19655" xr:uid="{AED75DC3-0C02-4D01-ACE3-D3F8078E1CEB}"/>
    <cellStyle name="SAPBEXstdData 10 4 4" xfId="3860" xr:uid="{7FAA34E2-3DE4-488B-A5C0-0C2170F5623C}"/>
    <cellStyle name="SAPBEXstdData 10 4 4 2" xfId="10416" xr:uid="{9F7023A3-2FAE-40A7-8E80-AE82B2C03A20}"/>
    <cellStyle name="SAPBEXstdData 10 4 4 3" xfId="16030" xr:uid="{0BC08A7F-C529-42E9-A8B3-99F3CBBDB92A}"/>
    <cellStyle name="SAPBEXstdData 10 4 4 4" xfId="21507" xr:uid="{D50B187C-90F7-4B64-8611-491E6AB141FD}"/>
    <cellStyle name="SAPBEXstdData 10 4 5" xfId="6208" xr:uid="{320A1A96-C608-4A1A-A487-0CA09C446FAF}"/>
    <cellStyle name="SAPBEXstdData 10 4 5 2" xfId="12691" xr:uid="{3E829571-BF18-4440-93BB-F309A39493E2}"/>
    <cellStyle name="SAPBEXstdData 10 4 5 3" xfId="18257" xr:uid="{E22E414E-8C3F-4B67-A243-C007DB6A41BE}"/>
    <cellStyle name="SAPBEXstdData 10 4 5 4" xfId="23698" xr:uid="{498A2C5C-0A6D-4E09-A562-836FD64A5F1E}"/>
    <cellStyle name="SAPBEXstdData 10 4 6" xfId="8471" xr:uid="{1055F4EA-14D3-4A14-8549-930D518699BF}"/>
    <cellStyle name="SAPBEXstdData 10 4 7" xfId="14133" xr:uid="{54186929-59F2-439F-B5A6-A0D4340D4751}"/>
    <cellStyle name="SAPBEXstdData 10 4 8" xfId="19653" xr:uid="{EFEE6A41-4F20-4D48-A0A1-7C78E007C66E}"/>
    <cellStyle name="SAPBEXstdData 10 5" xfId="1854" xr:uid="{DA13AC48-92A9-4A4F-AEF7-68D015E6C0E8}"/>
    <cellStyle name="SAPBEXstdData 10 5 2" xfId="3863" xr:uid="{5B46B061-6D49-4CF7-859D-6B8C40EE3D57}"/>
    <cellStyle name="SAPBEXstdData 10 5 2 2" xfId="10419" xr:uid="{02EFCF69-E95F-42FA-8EAA-9D1D874B092E}"/>
    <cellStyle name="SAPBEXstdData 10 5 2 3" xfId="16033" xr:uid="{CF9F2B16-E678-4AFA-B2EF-C9A4C1DBBCD5}"/>
    <cellStyle name="SAPBEXstdData 10 5 2 4" xfId="21510" xr:uid="{E78B8A6A-22C3-4EEB-BD9D-702206AAB79E}"/>
    <cellStyle name="SAPBEXstdData 10 5 3" xfId="6211" xr:uid="{C5766D01-2C43-4414-AE79-31B47B87D697}"/>
    <cellStyle name="SAPBEXstdData 10 5 3 2" xfId="12694" xr:uid="{72D0A9F5-BE9E-47A3-B047-AB3B61A2FB59}"/>
    <cellStyle name="SAPBEXstdData 10 5 3 3" xfId="18260" xr:uid="{0FE3A1B5-3464-47A3-8A35-70AA76202F9C}"/>
    <cellStyle name="SAPBEXstdData 10 5 3 4" xfId="23701" xr:uid="{D88AD6BA-F0A1-421D-9540-8D1BE31B9DCF}"/>
    <cellStyle name="SAPBEXstdData 10 5 4" xfId="8474" xr:uid="{C1BFCFEF-4AAF-4766-A51E-E9EEC26D6DD1}"/>
    <cellStyle name="SAPBEXstdData 10 5 5" xfId="14136" xr:uid="{8FEA077D-8FFD-40E3-976E-D80C224B6198}"/>
    <cellStyle name="SAPBEXstdData 10 5 6" xfId="19656" xr:uid="{96CCD5EC-5DC7-4285-9710-8040CD7DE5B1}"/>
    <cellStyle name="SAPBEXstdData 10 6" xfId="1855" xr:uid="{CB2E34E5-59FB-4C1F-8F44-AAC0323783D0}"/>
    <cellStyle name="SAPBEXstdData 10 6 2" xfId="3864" xr:uid="{80DB5C63-1649-4FCD-ACCD-72FA38D3052D}"/>
    <cellStyle name="SAPBEXstdData 10 6 2 2" xfId="10420" xr:uid="{FD83CFBF-C89E-49C5-802E-0F3BF352D559}"/>
    <cellStyle name="SAPBEXstdData 10 6 2 3" xfId="16034" xr:uid="{F85BA00E-03FB-4758-95B3-9A06BAEBEF1E}"/>
    <cellStyle name="SAPBEXstdData 10 6 2 4" xfId="21511" xr:uid="{97AD0B27-8BF8-47F1-8A3F-D30D3F285C82}"/>
    <cellStyle name="SAPBEXstdData 10 6 3" xfId="6212" xr:uid="{EA15CE92-A38C-4B4C-BDA6-79F9680D0931}"/>
    <cellStyle name="SAPBEXstdData 10 6 3 2" xfId="12695" xr:uid="{507675F4-C709-400A-8D5A-149BC0840B79}"/>
    <cellStyle name="SAPBEXstdData 10 6 3 3" xfId="18261" xr:uid="{4E8F49D2-ACC2-41D6-A95C-A56A36F7D944}"/>
    <cellStyle name="SAPBEXstdData 10 6 3 4" xfId="23702" xr:uid="{44B68C99-79BC-4E3A-AD68-F2E656D872BF}"/>
    <cellStyle name="SAPBEXstdData 10 6 4" xfId="8475" xr:uid="{08914B2A-2EB4-496D-843C-CDBD06DD9417}"/>
    <cellStyle name="SAPBEXstdData 10 6 5" xfId="14137" xr:uid="{3261A111-5DA6-4C6C-80AA-D673940345C3}"/>
    <cellStyle name="SAPBEXstdData 10 6 6" xfId="19657" xr:uid="{A6344F10-09C1-46C2-9D74-EC3AFD86CF47}"/>
    <cellStyle name="SAPBEXstdData 10 7" xfId="3853" xr:uid="{BC999F4A-FA32-4477-BABC-1DF911AA6FA1}"/>
    <cellStyle name="SAPBEXstdData 10 7 2" xfId="10409" xr:uid="{BE77B676-C668-4FCB-AFB7-47DD1C496E4D}"/>
    <cellStyle name="SAPBEXstdData 10 7 3" xfId="16023" xr:uid="{DF9814DF-88C9-4AD1-83D4-3E76D9FDFAFD}"/>
    <cellStyle name="SAPBEXstdData 10 7 4" xfId="21500" xr:uid="{91D58E79-C998-4F27-A82D-6A84F2E93930}"/>
    <cellStyle name="SAPBEXstdData 10 8" xfId="6201" xr:uid="{0D5BB860-DE8D-49D9-8287-9E654B29D686}"/>
    <cellStyle name="SAPBEXstdData 10 8 2" xfId="12684" xr:uid="{2832E0E3-F034-4AA9-925C-69058CCC4657}"/>
    <cellStyle name="SAPBEXstdData 10 8 3" xfId="18250" xr:uid="{F64AAF86-B152-42AC-9D9A-4D9409A680C0}"/>
    <cellStyle name="SAPBEXstdData 10 8 4" xfId="23691" xr:uid="{F228DED8-B26F-4764-815C-9AEF7E343E5E}"/>
    <cellStyle name="SAPBEXstdData 10 9" xfId="8464" xr:uid="{5290948D-4603-43F8-9292-968772E3C6D1}"/>
    <cellStyle name="SAPBEXstdData 11" xfId="1856" xr:uid="{EC60C35E-421F-44D1-9493-3C821C68C8E2}"/>
    <cellStyle name="SAPBEXstdData 11 10" xfId="14138" xr:uid="{50CADE99-5E91-4F21-B12A-45CAA278FFFD}"/>
    <cellStyle name="SAPBEXstdData 11 11" xfId="19658" xr:uid="{B56EECD3-760F-4DFB-BC69-6E97B8359F3E}"/>
    <cellStyle name="SAPBEXstdData 11 2" xfId="1857" xr:uid="{853507CE-631D-4CD9-BFEB-131F819DD8FF}"/>
    <cellStyle name="SAPBEXstdData 11 2 2" xfId="1858" xr:uid="{2C19CCD9-9C87-426B-9407-213DAC6181EB}"/>
    <cellStyle name="SAPBEXstdData 11 2 2 2" xfId="3867" xr:uid="{FB564333-D846-4BB2-AB06-C73EE7065A98}"/>
    <cellStyle name="SAPBEXstdData 11 2 2 2 2" xfId="10423" xr:uid="{D0875F50-6005-46F2-AD3E-CA33CEB3919A}"/>
    <cellStyle name="SAPBEXstdData 11 2 2 2 3" xfId="16037" xr:uid="{823E6ED7-8F70-4BBC-8E6F-70E90976DD18}"/>
    <cellStyle name="SAPBEXstdData 11 2 2 2 4" xfId="21514" xr:uid="{040FF530-8B85-47F2-9085-0A10898FE9A4}"/>
    <cellStyle name="SAPBEXstdData 11 2 2 3" xfId="6215" xr:uid="{28A7EFB7-2520-4B96-8322-A5035394108B}"/>
    <cellStyle name="SAPBEXstdData 11 2 2 3 2" xfId="12698" xr:uid="{F1CFC127-FDCF-4BC5-BF85-B7323EFAB3EE}"/>
    <cellStyle name="SAPBEXstdData 11 2 2 3 3" xfId="18264" xr:uid="{B2C29CE8-8DC2-43A2-956B-4CC14A599B05}"/>
    <cellStyle name="SAPBEXstdData 11 2 2 3 4" xfId="23705" xr:uid="{92B20D4F-3B1A-45DA-8621-8429DEC9F7DE}"/>
    <cellStyle name="SAPBEXstdData 11 2 2 4" xfId="8478" xr:uid="{B0DD2B8E-ADEC-43AF-AC6B-E5CE05D74EC4}"/>
    <cellStyle name="SAPBEXstdData 11 2 2 5" xfId="14140" xr:uid="{3A01FC76-7E16-4ECA-A711-64FCF2806170}"/>
    <cellStyle name="SAPBEXstdData 11 2 2 6" xfId="19660" xr:uid="{DFF0D270-6F85-4ECD-8506-9C8C01414251}"/>
    <cellStyle name="SAPBEXstdData 11 2 3" xfId="1859" xr:uid="{15DEBD14-0FA2-4C68-854D-E185E90B28E0}"/>
    <cellStyle name="SAPBEXstdData 11 2 3 2" xfId="3868" xr:uid="{241E25CB-8849-4C77-AB65-5AA6ABF27DC7}"/>
    <cellStyle name="SAPBEXstdData 11 2 3 2 2" xfId="10424" xr:uid="{D743D214-DED7-4F6B-8B97-C8EF49940247}"/>
    <cellStyle name="SAPBEXstdData 11 2 3 2 3" xfId="16038" xr:uid="{35E563D1-9150-46EB-BEDD-2815F4C6AF8D}"/>
    <cellStyle name="SAPBEXstdData 11 2 3 2 4" xfId="21515" xr:uid="{6780B151-4CE1-43BC-A4FD-BE40660F6FE4}"/>
    <cellStyle name="SAPBEXstdData 11 2 3 3" xfId="6216" xr:uid="{6A6A6F6D-51AD-4F10-B88D-B6A95E2984E4}"/>
    <cellStyle name="SAPBEXstdData 11 2 3 3 2" xfId="12699" xr:uid="{1076BA64-1C02-40EA-AE90-EAFF769B9183}"/>
    <cellStyle name="SAPBEXstdData 11 2 3 3 3" xfId="18265" xr:uid="{BAB790B8-1340-49F3-BE3A-CA48C2D8A4FA}"/>
    <cellStyle name="SAPBEXstdData 11 2 3 3 4" xfId="23706" xr:uid="{F16399AD-2294-43FA-8E38-27E54B7065EE}"/>
    <cellStyle name="SAPBEXstdData 11 2 3 4" xfId="8479" xr:uid="{64DE2DD7-2FAA-45FC-804B-938060CFE654}"/>
    <cellStyle name="SAPBEXstdData 11 2 3 5" xfId="14141" xr:uid="{1C72B179-1348-46B5-A538-BEFF82BDCEBB}"/>
    <cellStyle name="SAPBEXstdData 11 2 3 6" xfId="19661" xr:uid="{C7A28B6F-2973-4BBE-AC21-158383CE542A}"/>
    <cellStyle name="SAPBEXstdData 11 2 4" xfId="3866" xr:uid="{53309CC9-FD6A-4F7E-945C-5B4B6E17CAE6}"/>
    <cellStyle name="SAPBEXstdData 11 2 4 2" xfId="10422" xr:uid="{60A4D77F-7C14-4E1A-873E-786A3C03EFDB}"/>
    <cellStyle name="SAPBEXstdData 11 2 4 3" xfId="16036" xr:uid="{14F68FE9-8329-418D-B80C-63480B64787C}"/>
    <cellStyle name="SAPBEXstdData 11 2 4 4" xfId="21513" xr:uid="{29CF7926-DF9E-48F9-B8E6-55B83BF620AF}"/>
    <cellStyle name="SAPBEXstdData 11 2 5" xfId="6214" xr:uid="{B3581789-E4A6-4386-9020-1BF7508F9B5C}"/>
    <cellStyle name="SAPBEXstdData 11 2 5 2" xfId="12697" xr:uid="{47FC8003-DB1E-4D66-8177-D90656B04BC2}"/>
    <cellStyle name="SAPBEXstdData 11 2 5 3" xfId="18263" xr:uid="{CA293EAE-F5A8-4EBF-AE8B-B59642B8313E}"/>
    <cellStyle name="SAPBEXstdData 11 2 5 4" xfId="23704" xr:uid="{5BD561AE-951F-4685-8BA6-FC4AD65A580C}"/>
    <cellStyle name="SAPBEXstdData 11 2 6" xfId="8477" xr:uid="{5EDBA7F9-1DED-4B4F-BFFD-3C5F37951553}"/>
    <cellStyle name="SAPBEXstdData 11 2 7" xfId="14139" xr:uid="{0C0C1CFC-5829-4498-BEC0-EE9A5F42151D}"/>
    <cellStyle name="SAPBEXstdData 11 2 8" xfId="19659" xr:uid="{FC77A227-848D-40F6-B78D-A4D03A03E360}"/>
    <cellStyle name="SAPBEXstdData 11 3" xfId="1860" xr:uid="{FC331A6D-CF25-43E7-BF26-7438D322A79A}"/>
    <cellStyle name="SAPBEXstdData 11 3 2" xfId="1861" xr:uid="{54A663FF-DC5F-453B-B52C-39748D672B57}"/>
    <cellStyle name="SAPBEXstdData 11 3 2 2" xfId="3870" xr:uid="{77124C87-EE19-4ABA-B68E-335A89F5F1EC}"/>
    <cellStyle name="SAPBEXstdData 11 3 2 2 2" xfId="10426" xr:uid="{DC2AEF3D-62EE-45B7-96A6-F87D476AA919}"/>
    <cellStyle name="SAPBEXstdData 11 3 2 2 3" xfId="16040" xr:uid="{4F67C797-ED74-465E-A191-509019C869DE}"/>
    <cellStyle name="SAPBEXstdData 11 3 2 2 4" xfId="21517" xr:uid="{E2D7D864-9CAF-4AD1-BDAA-41375236C572}"/>
    <cellStyle name="SAPBEXstdData 11 3 2 3" xfId="6218" xr:uid="{D8417248-6ECC-4965-BAA2-929C3F7BB6A3}"/>
    <cellStyle name="SAPBEXstdData 11 3 2 3 2" xfId="12701" xr:uid="{E158DDEE-BD5F-420E-83D5-73AA2C63E419}"/>
    <cellStyle name="SAPBEXstdData 11 3 2 3 3" xfId="18267" xr:uid="{08DA7253-1EBF-42CC-9814-B86D592778FB}"/>
    <cellStyle name="SAPBEXstdData 11 3 2 3 4" xfId="23708" xr:uid="{5F33D87F-E9DD-4CE5-9AD6-DFC199F3F68A}"/>
    <cellStyle name="SAPBEXstdData 11 3 2 4" xfId="8481" xr:uid="{BF1E3BD9-2BFB-4869-8788-D5B418A0D9D5}"/>
    <cellStyle name="SAPBEXstdData 11 3 2 5" xfId="14143" xr:uid="{E26EE2FE-933A-44A8-8D7B-9F9939B30FA1}"/>
    <cellStyle name="SAPBEXstdData 11 3 2 6" xfId="19663" xr:uid="{B38AB9EB-F6A2-46A3-909D-4277D9EC52F5}"/>
    <cellStyle name="SAPBEXstdData 11 3 3" xfId="1862" xr:uid="{736D389C-0F6E-4BFA-8880-347DC76AADB1}"/>
    <cellStyle name="SAPBEXstdData 11 3 3 2" xfId="3871" xr:uid="{936203D0-B6EF-4541-81E9-8A77A97C7BA3}"/>
    <cellStyle name="SAPBEXstdData 11 3 3 2 2" xfId="10427" xr:uid="{598EF1BB-4DC7-4C91-A162-4110AC840C50}"/>
    <cellStyle name="SAPBEXstdData 11 3 3 2 3" xfId="16041" xr:uid="{55A274A4-0D29-4456-B996-CD84512EF442}"/>
    <cellStyle name="SAPBEXstdData 11 3 3 2 4" xfId="21518" xr:uid="{1CABC1C5-081D-4EE0-80AD-85FE23BE50F2}"/>
    <cellStyle name="SAPBEXstdData 11 3 3 3" xfId="6219" xr:uid="{4AC2AA10-B3F5-44F3-AC44-A34AB43AFEA9}"/>
    <cellStyle name="SAPBEXstdData 11 3 3 3 2" xfId="12702" xr:uid="{7D45BA28-A0BC-4E48-A271-E02DFDEA0235}"/>
    <cellStyle name="SAPBEXstdData 11 3 3 3 3" xfId="18268" xr:uid="{13CD160C-A16C-4F62-8B7D-3BE1C1A4A16E}"/>
    <cellStyle name="SAPBEXstdData 11 3 3 3 4" xfId="23709" xr:uid="{B69D2C10-B8F2-4FB7-88CC-9C0EB63E9799}"/>
    <cellStyle name="SAPBEXstdData 11 3 3 4" xfId="8482" xr:uid="{2B0180B2-C8E7-460B-9980-24A0E784C0F7}"/>
    <cellStyle name="SAPBEXstdData 11 3 3 5" xfId="14144" xr:uid="{2FDBCD5E-9FBF-4DEB-89EF-B979D4650CF1}"/>
    <cellStyle name="SAPBEXstdData 11 3 3 6" xfId="19664" xr:uid="{2C7E412C-2B77-4BDE-9051-70DFFEF4C6DE}"/>
    <cellStyle name="SAPBEXstdData 11 3 4" xfId="3869" xr:uid="{7BBD962B-6EE8-4461-A6C0-1905D733B567}"/>
    <cellStyle name="SAPBEXstdData 11 3 4 2" xfId="10425" xr:uid="{68D38DED-10A2-4662-83FE-89F4C5487762}"/>
    <cellStyle name="SAPBEXstdData 11 3 4 3" xfId="16039" xr:uid="{9C1B1E1B-8B12-480A-8A12-6776618CDBD7}"/>
    <cellStyle name="SAPBEXstdData 11 3 4 4" xfId="21516" xr:uid="{859A62C5-B9D5-405B-B8ED-77B35598E160}"/>
    <cellStyle name="SAPBEXstdData 11 3 5" xfId="6217" xr:uid="{D99BD4D6-6C64-44C4-A28C-52EACECCE685}"/>
    <cellStyle name="SAPBEXstdData 11 3 5 2" xfId="12700" xr:uid="{B9EAA899-9BF4-474C-AF73-96B3CC065569}"/>
    <cellStyle name="SAPBEXstdData 11 3 5 3" xfId="18266" xr:uid="{149967EE-92C3-4E79-BDFB-35F7AB97C11A}"/>
    <cellStyle name="SAPBEXstdData 11 3 5 4" xfId="23707" xr:uid="{EF631EC1-F5DB-4790-B112-0307EDA119D4}"/>
    <cellStyle name="SAPBEXstdData 11 3 6" xfId="8480" xr:uid="{7D6D5A5C-A5FC-4787-A209-8C2F2A105279}"/>
    <cellStyle name="SAPBEXstdData 11 3 7" xfId="14142" xr:uid="{6347CFFD-E015-47F6-ACDE-B1B78F83D27F}"/>
    <cellStyle name="SAPBEXstdData 11 3 8" xfId="19662" xr:uid="{13800672-562D-4FE7-AB5D-B36712A61557}"/>
    <cellStyle name="SAPBEXstdData 11 4" xfId="1863" xr:uid="{F88E6735-9079-4FBD-95DB-D21B471645E0}"/>
    <cellStyle name="SAPBEXstdData 11 4 2" xfId="1864" xr:uid="{FB75F283-3561-4F87-8291-9DF915316166}"/>
    <cellStyle name="SAPBEXstdData 11 4 2 2" xfId="3873" xr:uid="{52524CFB-87D2-478F-A560-2144A144D5EC}"/>
    <cellStyle name="SAPBEXstdData 11 4 2 2 2" xfId="10429" xr:uid="{6DBC3405-8350-414D-B93B-05B9A7398163}"/>
    <cellStyle name="SAPBEXstdData 11 4 2 2 3" xfId="16043" xr:uid="{6A58A2E2-BD09-48FB-AE9A-D98118C5EC6E}"/>
    <cellStyle name="SAPBEXstdData 11 4 2 2 4" xfId="21520" xr:uid="{F6C42C35-7D1F-4F53-A48D-8EBCB442C085}"/>
    <cellStyle name="SAPBEXstdData 11 4 2 3" xfId="6221" xr:uid="{68C71709-57E3-4514-A6AC-5D9A5DAD2A0B}"/>
    <cellStyle name="SAPBEXstdData 11 4 2 3 2" xfId="12704" xr:uid="{EEE0BB95-2084-416D-86F6-8A62A48FE83E}"/>
    <cellStyle name="SAPBEXstdData 11 4 2 3 3" xfId="18270" xr:uid="{968C6EC1-A36A-48C8-B4D8-90585BADBE30}"/>
    <cellStyle name="SAPBEXstdData 11 4 2 3 4" xfId="23711" xr:uid="{C91298C6-1D70-4E17-9359-8611A0F3DB8B}"/>
    <cellStyle name="SAPBEXstdData 11 4 2 4" xfId="8484" xr:uid="{3D703F38-48CD-432E-88C2-AF6AAC318669}"/>
    <cellStyle name="SAPBEXstdData 11 4 2 5" xfId="14146" xr:uid="{A540423F-AB09-4A54-8E78-6136BBD4664E}"/>
    <cellStyle name="SAPBEXstdData 11 4 2 6" xfId="19666" xr:uid="{97C515D9-8159-46BB-867B-12A0EB0FFB77}"/>
    <cellStyle name="SAPBEXstdData 11 4 3" xfId="1865" xr:uid="{565AA06A-5844-4DFA-9B4A-46DAF7EC0E91}"/>
    <cellStyle name="SAPBEXstdData 11 4 3 2" xfId="3874" xr:uid="{784DBF29-8567-4628-AD1D-44E4EEBCE844}"/>
    <cellStyle name="SAPBEXstdData 11 4 3 2 2" xfId="10430" xr:uid="{0444A243-DAA6-46DC-897C-DE2753F782B8}"/>
    <cellStyle name="SAPBEXstdData 11 4 3 2 3" xfId="16044" xr:uid="{7A3FC947-89E3-4D73-89B7-5B2D133239C3}"/>
    <cellStyle name="SAPBEXstdData 11 4 3 2 4" xfId="21521" xr:uid="{666176DA-5D16-455E-A926-B2BF5E13E420}"/>
    <cellStyle name="SAPBEXstdData 11 4 3 3" xfId="6222" xr:uid="{5B715A78-5C19-4DA3-9C80-BC18A84AE292}"/>
    <cellStyle name="SAPBEXstdData 11 4 3 3 2" xfId="12705" xr:uid="{ABD42E25-E3ED-4452-B70E-83AAA3F69FE8}"/>
    <cellStyle name="SAPBEXstdData 11 4 3 3 3" xfId="18271" xr:uid="{F46AADF2-26BC-4B5D-A024-52817D3DA8B5}"/>
    <cellStyle name="SAPBEXstdData 11 4 3 3 4" xfId="23712" xr:uid="{7537BC24-EE18-4514-955D-3B0BA9CDBFB4}"/>
    <cellStyle name="SAPBEXstdData 11 4 3 4" xfId="8485" xr:uid="{079D11E4-C96C-4338-A317-ACADC827D3C1}"/>
    <cellStyle name="SAPBEXstdData 11 4 3 5" xfId="14147" xr:uid="{0FC0C409-8142-4D77-9E23-40B38027C0F3}"/>
    <cellStyle name="SAPBEXstdData 11 4 3 6" xfId="19667" xr:uid="{72430B73-2688-4ECA-B36A-BD2604DAAB13}"/>
    <cellStyle name="SAPBEXstdData 11 4 4" xfId="3872" xr:uid="{D79AEA38-5417-41F6-A7F3-674BE26D0BB2}"/>
    <cellStyle name="SAPBEXstdData 11 4 4 2" xfId="10428" xr:uid="{44D87C38-087F-4F8B-BC63-9343F5763E04}"/>
    <cellStyle name="SAPBEXstdData 11 4 4 3" xfId="16042" xr:uid="{DD64084F-9A75-4D37-A79F-D121BACAF621}"/>
    <cellStyle name="SAPBEXstdData 11 4 4 4" xfId="21519" xr:uid="{A3C665AE-0A0D-4ACD-9696-7E413390E9DF}"/>
    <cellStyle name="SAPBEXstdData 11 4 5" xfId="6220" xr:uid="{2D9C9F58-8FE8-4537-9074-AB69243259EE}"/>
    <cellStyle name="SAPBEXstdData 11 4 5 2" xfId="12703" xr:uid="{AC898E4C-EF2E-4410-9EE2-A49BAEF73CF6}"/>
    <cellStyle name="SAPBEXstdData 11 4 5 3" xfId="18269" xr:uid="{AA502755-9983-4730-8D04-92B663DDB46A}"/>
    <cellStyle name="SAPBEXstdData 11 4 5 4" xfId="23710" xr:uid="{BC887AD6-9A77-47C5-BB68-6FB2DAE1A077}"/>
    <cellStyle name="SAPBEXstdData 11 4 6" xfId="8483" xr:uid="{2FCACD81-5960-4216-ADC7-FEE3FF896A15}"/>
    <cellStyle name="SAPBEXstdData 11 4 7" xfId="14145" xr:uid="{4AEFB12B-2D19-433E-83BA-AF49155D301A}"/>
    <cellStyle name="SAPBEXstdData 11 4 8" xfId="19665" xr:uid="{9ED9BB01-E0EF-4C34-A85A-EB7850D3A949}"/>
    <cellStyle name="SAPBEXstdData 11 5" xfId="1866" xr:uid="{AC8E9E8A-7292-4616-993F-FE1AAF2ECA88}"/>
    <cellStyle name="SAPBEXstdData 11 5 2" xfId="3875" xr:uid="{A3F5F1FD-EA5E-4743-8167-6DFACD32EEE5}"/>
    <cellStyle name="SAPBEXstdData 11 5 2 2" xfId="10431" xr:uid="{6E973665-1C5F-4E85-80FC-EA86017927DB}"/>
    <cellStyle name="SAPBEXstdData 11 5 2 3" xfId="16045" xr:uid="{0B3C3279-418B-48B4-AF3C-DD87E59A1764}"/>
    <cellStyle name="SAPBEXstdData 11 5 2 4" xfId="21522" xr:uid="{8C417015-0681-4189-808F-6898CA39542B}"/>
    <cellStyle name="SAPBEXstdData 11 5 3" xfId="6223" xr:uid="{CF16FBE9-EB43-4956-94D7-E083AEC3EA08}"/>
    <cellStyle name="SAPBEXstdData 11 5 3 2" xfId="12706" xr:uid="{439B005E-2BEE-4CF1-A290-0AF9528C76E0}"/>
    <cellStyle name="SAPBEXstdData 11 5 3 3" xfId="18272" xr:uid="{6A654B48-3172-4FA6-86E0-D2647DC02E28}"/>
    <cellStyle name="SAPBEXstdData 11 5 3 4" xfId="23713" xr:uid="{6E3B107D-8EF2-495E-BAB3-D7AE558B3D99}"/>
    <cellStyle name="SAPBEXstdData 11 5 4" xfId="8486" xr:uid="{0AEE20FE-1624-4BF2-8CBA-D5D22003BC99}"/>
    <cellStyle name="SAPBEXstdData 11 5 5" xfId="14148" xr:uid="{891DF667-3ED6-4BE2-966C-6E65DBADAB35}"/>
    <cellStyle name="SAPBEXstdData 11 5 6" xfId="19668" xr:uid="{06275A3B-B34B-4F00-9016-BADC297B5BA6}"/>
    <cellStyle name="SAPBEXstdData 11 6" xfId="1867" xr:uid="{5650FE12-67A5-4ACA-9697-C6BFACA7FC1C}"/>
    <cellStyle name="SAPBEXstdData 11 6 2" xfId="3876" xr:uid="{B10CD642-FA5F-4F9B-8196-43122AF73315}"/>
    <cellStyle name="SAPBEXstdData 11 6 2 2" xfId="10432" xr:uid="{DA65CE87-0992-4948-9DD8-B36E2503179F}"/>
    <cellStyle name="SAPBEXstdData 11 6 2 3" xfId="16046" xr:uid="{DE1F7F01-872D-4744-8FA4-8DA39B40C74E}"/>
    <cellStyle name="SAPBEXstdData 11 6 2 4" xfId="21523" xr:uid="{E8721801-6BC9-47A9-BEB8-DE8B3EED97FB}"/>
    <cellStyle name="SAPBEXstdData 11 6 3" xfId="6224" xr:uid="{5B5878D1-B2A5-4A0A-A7F4-56F787FDE81E}"/>
    <cellStyle name="SAPBEXstdData 11 6 3 2" xfId="12707" xr:uid="{414357E6-4FE4-410B-A9F1-2CC478411CEB}"/>
    <cellStyle name="SAPBEXstdData 11 6 3 3" xfId="18273" xr:uid="{F93575EF-A693-4AED-80D3-8FC11069E729}"/>
    <cellStyle name="SAPBEXstdData 11 6 3 4" xfId="23714" xr:uid="{4B6603F2-7593-4FF1-9453-431958EE9DDE}"/>
    <cellStyle name="SAPBEXstdData 11 6 4" xfId="8487" xr:uid="{02247CE1-9887-424E-A449-311B3A9B86E3}"/>
    <cellStyle name="SAPBEXstdData 11 6 5" xfId="14149" xr:uid="{E979F32C-9564-4849-A3D6-E1698201668A}"/>
    <cellStyle name="SAPBEXstdData 11 6 6" xfId="19669" xr:uid="{4591F877-AEDB-4783-985E-BAA8582FC42A}"/>
    <cellStyle name="SAPBEXstdData 11 7" xfId="3865" xr:uid="{5F533080-059B-4952-BB79-63B51367CE36}"/>
    <cellStyle name="SAPBEXstdData 11 7 2" xfId="10421" xr:uid="{6198E99B-2AD0-4B91-AFD6-4E9F8FB3F947}"/>
    <cellStyle name="SAPBEXstdData 11 7 3" xfId="16035" xr:uid="{5C84F04B-CCFC-47ED-9B1D-01D85F4E8BBE}"/>
    <cellStyle name="SAPBEXstdData 11 7 4" xfId="21512" xr:uid="{9557A0B6-37DA-4D79-89B7-D459DF415FA6}"/>
    <cellStyle name="SAPBEXstdData 11 8" xfId="6213" xr:uid="{E063260B-6AB1-4605-8884-C928AD942199}"/>
    <cellStyle name="SAPBEXstdData 11 8 2" xfId="12696" xr:uid="{D6D5F487-298D-4313-A7C2-20B53964B116}"/>
    <cellStyle name="SAPBEXstdData 11 8 3" xfId="18262" xr:uid="{551CBE2E-1700-4290-9A17-3DEE0DAB0F8D}"/>
    <cellStyle name="SAPBEXstdData 11 8 4" xfId="23703" xr:uid="{D717B1F8-7B4C-4167-8830-67C80249A8FC}"/>
    <cellStyle name="SAPBEXstdData 11 9" xfId="8476" xr:uid="{FE0FFC83-760F-4F50-A345-34082194988B}"/>
    <cellStyle name="SAPBEXstdData 12" xfId="1868" xr:uid="{252FCD7C-1CE9-46A8-8BC5-C828824E5496}"/>
    <cellStyle name="SAPBEXstdData 12 10" xfId="14150" xr:uid="{DC470F91-2273-4E94-90E0-68BE9610CBB8}"/>
    <cellStyle name="SAPBEXstdData 12 11" xfId="19670" xr:uid="{F1352259-0CCB-4A32-83F1-739F49C75A0D}"/>
    <cellStyle name="SAPBEXstdData 12 2" xfId="1869" xr:uid="{748C904F-F14A-4792-8080-EC0AEBCE5E30}"/>
    <cellStyle name="SAPBEXstdData 12 2 2" xfId="1870" xr:uid="{C5FAAA29-0090-44B3-8F33-426A9388C759}"/>
    <cellStyle name="SAPBEXstdData 12 2 2 2" xfId="3879" xr:uid="{4AD7F030-890B-4F97-9486-5BF04EA9928A}"/>
    <cellStyle name="SAPBEXstdData 12 2 2 2 2" xfId="10435" xr:uid="{C9C6C957-AC00-4AF7-BF6F-F1409D445855}"/>
    <cellStyle name="SAPBEXstdData 12 2 2 2 3" xfId="16049" xr:uid="{B99E7864-AA2C-4307-83DB-FDDD9B066DC6}"/>
    <cellStyle name="SAPBEXstdData 12 2 2 2 4" xfId="21526" xr:uid="{10B5C021-F4C4-42EE-BFD0-E95769B253CF}"/>
    <cellStyle name="SAPBEXstdData 12 2 2 3" xfId="6227" xr:uid="{6BD09ACF-6BEE-4ECD-A49C-4DA51C1FFBDA}"/>
    <cellStyle name="SAPBEXstdData 12 2 2 3 2" xfId="12710" xr:uid="{5EAA9B5D-B3F8-4F92-BEF3-EAC14B81B041}"/>
    <cellStyle name="SAPBEXstdData 12 2 2 3 3" xfId="18276" xr:uid="{2D11EAFB-5A27-41E6-A88B-55DB3ED8CA78}"/>
    <cellStyle name="SAPBEXstdData 12 2 2 3 4" xfId="23717" xr:uid="{23676943-BB40-4C25-B112-966E5D32E081}"/>
    <cellStyle name="SAPBEXstdData 12 2 2 4" xfId="8490" xr:uid="{E8C5E111-AB8B-4FE3-9331-B3CF908B6D23}"/>
    <cellStyle name="SAPBEXstdData 12 2 2 5" xfId="14152" xr:uid="{FAB971C0-3848-4894-93CC-8B4F5A7179EA}"/>
    <cellStyle name="SAPBEXstdData 12 2 2 6" xfId="19672" xr:uid="{DD553727-998C-47DE-B5E8-23350E5171EF}"/>
    <cellStyle name="SAPBEXstdData 12 2 3" xfId="1871" xr:uid="{550C6F54-ABDE-4646-BC97-86462EE9284A}"/>
    <cellStyle name="SAPBEXstdData 12 2 3 2" xfId="3880" xr:uid="{489414F4-FBD0-43D0-997A-CC7E34DA8A87}"/>
    <cellStyle name="SAPBEXstdData 12 2 3 2 2" xfId="10436" xr:uid="{DAB3D505-E5B5-4D2F-8CC1-E6AC7005C958}"/>
    <cellStyle name="SAPBEXstdData 12 2 3 2 3" xfId="16050" xr:uid="{CDEEEA48-D08C-4A62-B171-6D81331B2696}"/>
    <cellStyle name="SAPBEXstdData 12 2 3 2 4" xfId="21527" xr:uid="{6E93D32E-9441-42C5-A569-C8FF8BD3FE14}"/>
    <cellStyle name="SAPBEXstdData 12 2 3 3" xfId="6228" xr:uid="{9E6DD3FC-2E74-4A9F-BFBC-3988E57188D3}"/>
    <cellStyle name="SAPBEXstdData 12 2 3 3 2" xfId="12711" xr:uid="{E8D2620F-D2F4-4B5B-A3FA-8E994A6F8F0C}"/>
    <cellStyle name="SAPBEXstdData 12 2 3 3 3" xfId="18277" xr:uid="{32C575B5-3100-4331-8623-A4322ED42C7A}"/>
    <cellStyle name="SAPBEXstdData 12 2 3 3 4" xfId="23718" xr:uid="{4F1F2E5D-0211-4695-82FC-7DBAC6C1244E}"/>
    <cellStyle name="SAPBEXstdData 12 2 3 4" xfId="8491" xr:uid="{15DFF236-7C50-47E1-986F-AAD07118AF19}"/>
    <cellStyle name="SAPBEXstdData 12 2 3 5" xfId="14153" xr:uid="{8F6F69F9-8BA2-4295-8235-3DFCDE82FE93}"/>
    <cellStyle name="SAPBEXstdData 12 2 3 6" xfId="19673" xr:uid="{3CFAA8A3-9616-4BAE-89A6-E1658F440997}"/>
    <cellStyle name="SAPBEXstdData 12 2 4" xfId="3878" xr:uid="{04E3033A-CED1-4D7E-9B4B-04F4F8B555B7}"/>
    <cellStyle name="SAPBEXstdData 12 2 4 2" xfId="10434" xr:uid="{D19692A9-E9A5-4D1B-8BDB-DA2BFE82F16A}"/>
    <cellStyle name="SAPBEXstdData 12 2 4 3" xfId="16048" xr:uid="{5ED5C784-D7B2-437D-B625-1957BB21501C}"/>
    <cellStyle name="SAPBEXstdData 12 2 4 4" xfId="21525" xr:uid="{E4186033-4D39-467C-A40D-D895696C1FF3}"/>
    <cellStyle name="SAPBEXstdData 12 2 5" xfId="6226" xr:uid="{DAB56567-61A5-4A93-9835-EA7064F64BE3}"/>
    <cellStyle name="SAPBEXstdData 12 2 5 2" xfId="12709" xr:uid="{B5395710-0994-4E32-A5F8-41891DC69438}"/>
    <cellStyle name="SAPBEXstdData 12 2 5 3" xfId="18275" xr:uid="{434CFAA5-2171-474C-A212-3D11A3328559}"/>
    <cellStyle name="SAPBEXstdData 12 2 5 4" xfId="23716" xr:uid="{764CC4A3-AF78-4CAA-9E75-B62522998EF5}"/>
    <cellStyle name="SAPBEXstdData 12 2 6" xfId="8489" xr:uid="{BFDCF9F4-F7D1-4312-9135-47F45627E2BD}"/>
    <cellStyle name="SAPBEXstdData 12 2 7" xfId="14151" xr:uid="{6FDE5A17-FCBF-41D6-8295-F1ADE8A40410}"/>
    <cellStyle name="SAPBEXstdData 12 2 8" xfId="19671" xr:uid="{3BF91692-DB7A-424F-9C91-AEE0DBAB9BA4}"/>
    <cellStyle name="SAPBEXstdData 12 3" xfId="1872" xr:uid="{DDDD06CE-3F1B-4B05-8859-8DBDF1B958D4}"/>
    <cellStyle name="SAPBEXstdData 12 3 2" xfId="1873" xr:uid="{AF66C655-DEA1-4DAC-9E9A-95F1457FE848}"/>
    <cellStyle name="SAPBEXstdData 12 3 2 2" xfId="3882" xr:uid="{D1E3EE90-87BA-46E1-AF5D-9CDAA5466216}"/>
    <cellStyle name="SAPBEXstdData 12 3 2 2 2" xfId="10438" xr:uid="{05117975-A9FE-4900-8D51-E95CB604F508}"/>
    <cellStyle name="SAPBEXstdData 12 3 2 2 3" xfId="16052" xr:uid="{37D28EE0-28ED-4384-8E45-191FA91B2978}"/>
    <cellStyle name="SAPBEXstdData 12 3 2 2 4" xfId="21529" xr:uid="{110BDFF7-286E-4CE0-B284-A210A4412EB0}"/>
    <cellStyle name="SAPBEXstdData 12 3 2 3" xfId="6230" xr:uid="{7AC0A61D-FFA0-48FD-A69B-1DBDAF4954FD}"/>
    <cellStyle name="SAPBEXstdData 12 3 2 3 2" xfId="12713" xr:uid="{D003E0E1-ED7C-469E-8A29-E87C6105D94A}"/>
    <cellStyle name="SAPBEXstdData 12 3 2 3 3" xfId="18279" xr:uid="{B31A2966-37BA-49DB-9879-84BC40E27E95}"/>
    <cellStyle name="SAPBEXstdData 12 3 2 3 4" xfId="23720" xr:uid="{9AB9FA51-4492-429B-8340-0B79D0361682}"/>
    <cellStyle name="SAPBEXstdData 12 3 2 4" xfId="8493" xr:uid="{EDBA9D30-D17E-423D-910B-A5E551344818}"/>
    <cellStyle name="SAPBEXstdData 12 3 2 5" xfId="14155" xr:uid="{6ACCAB15-3A23-4933-8597-98DD5F7A0DF2}"/>
    <cellStyle name="SAPBEXstdData 12 3 2 6" xfId="19675" xr:uid="{8AF576F4-AA7E-4188-85CC-194FBC81EF1C}"/>
    <cellStyle name="SAPBEXstdData 12 3 3" xfId="1874" xr:uid="{516E8E1E-38BB-4F0B-BA5D-67A0572196EA}"/>
    <cellStyle name="SAPBEXstdData 12 3 3 2" xfId="3883" xr:uid="{B176C29C-5CFF-4B6C-9422-401DC150D1ED}"/>
    <cellStyle name="SAPBEXstdData 12 3 3 2 2" xfId="10439" xr:uid="{A1C58D1C-B26F-4CEC-9FCB-8E2F8FDE92EE}"/>
    <cellStyle name="SAPBEXstdData 12 3 3 2 3" xfId="16053" xr:uid="{22DAE41A-DD2E-45EA-B8CB-A988B7AC60ED}"/>
    <cellStyle name="SAPBEXstdData 12 3 3 2 4" xfId="21530" xr:uid="{7247C008-11D9-4984-946E-8DD4A05F6C6B}"/>
    <cellStyle name="SAPBEXstdData 12 3 3 3" xfId="6231" xr:uid="{C6DCADA4-6763-4EE0-B478-EB6E9FB559D9}"/>
    <cellStyle name="SAPBEXstdData 12 3 3 3 2" xfId="12714" xr:uid="{CF436BC9-B754-41E4-A315-7D6EF2B946A1}"/>
    <cellStyle name="SAPBEXstdData 12 3 3 3 3" xfId="18280" xr:uid="{59601D59-2EF1-4486-A734-07E385549E0F}"/>
    <cellStyle name="SAPBEXstdData 12 3 3 3 4" xfId="23721" xr:uid="{D8E6DE7F-1E7A-4192-BE31-448A19A943F7}"/>
    <cellStyle name="SAPBEXstdData 12 3 3 4" xfId="8494" xr:uid="{F451DED1-53DB-4A7C-A41A-330A668BEA38}"/>
    <cellStyle name="SAPBEXstdData 12 3 3 5" xfId="14156" xr:uid="{0AC84B38-9D67-4727-A8D3-0241AD927CEA}"/>
    <cellStyle name="SAPBEXstdData 12 3 3 6" xfId="19676" xr:uid="{5FCA65AF-0A8C-40C2-89EE-739B39B830DB}"/>
    <cellStyle name="SAPBEXstdData 12 3 4" xfId="3881" xr:uid="{DFA7D707-97E5-4322-AC27-8868773D3989}"/>
    <cellStyle name="SAPBEXstdData 12 3 4 2" xfId="10437" xr:uid="{10D841ED-F457-4AF4-84A6-09A68E51F6C2}"/>
    <cellStyle name="SAPBEXstdData 12 3 4 3" xfId="16051" xr:uid="{057E6F26-6968-42D6-84D4-0FFDE9CD23E0}"/>
    <cellStyle name="SAPBEXstdData 12 3 4 4" xfId="21528" xr:uid="{3C264AD5-F9A2-4157-B8FF-3CB18510D7FC}"/>
    <cellStyle name="SAPBEXstdData 12 3 5" xfId="6229" xr:uid="{DFBA09B8-9C8E-4F77-B61E-93967795B9DB}"/>
    <cellStyle name="SAPBEXstdData 12 3 5 2" xfId="12712" xr:uid="{E3149B79-8C18-4925-BFE6-4AA73212B55D}"/>
    <cellStyle name="SAPBEXstdData 12 3 5 3" xfId="18278" xr:uid="{59651A44-E36D-479F-9D86-1D393B04A99D}"/>
    <cellStyle name="SAPBEXstdData 12 3 5 4" xfId="23719" xr:uid="{6548AA9F-914B-4AF5-B513-97A8B9DCC3DC}"/>
    <cellStyle name="SAPBEXstdData 12 3 6" xfId="8492" xr:uid="{522B6BA3-36BC-4628-B749-A71886667481}"/>
    <cellStyle name="SAPBEXstdData 12 3 7" xfId="14154" xr:uid="{FF177FD1-BCB7-48FC-B507-FE080691B882}"/>
    <cellStyle name="SAPBEXstdData 12 3 8" xfId="19674" xr:uid="{35D4D247-F62F-4F72-89B5-59FCC922F9B5}"/>
    <cellStyle name="SAPBEXstdData 12 4" xfId="1875" xr:uid="{A91649C1-6D63-4DFD-A545-04BF622668A5}"/>
    <cellStyle name="SAPBEXstdData 12 4 2" xfId="1876" xr:uid="{F664E23B-901D-4AA1-9067-BD7DB64CDF27}"/>
    <cellStyle name="SAPBEXstdData 12 4 2 2" xfId="3885" xr:uid="{2785F59C-6EE7-49C4-82C1-32479B7951C5}"/>
    <cellStyle name="SAPBEXstdData 12 4 2 2 2" xfId="10441" xr:uid="{85C29A9E-9F41-42FD-8A9F-F33AF4664B48}"/>
    <cellStyle name="SAPBEXstdData 12 4 2 2 3" xfId="16055" xr:uid="{DD6ACC9C-A51D-496B-AE5E-245F9AEEEBC9}"/>
    <cellStyle name="SAPBEXstdData 12 4 2 2 4" xfId="21532" xr:uid="{DBB12ED9-F5D9-4024-B836-DC52DB96052D}"/>
    <cellStyle name="SAPBEXstdData 12 4 2 3" xfId="6233" xr:uid="{D8337A89-9E1D-45A5-B08F-C37208874773}"/>
    <cellStyle name="SAPBEXstdData 12 4 2 3 2" xfId="12716" xr:uid="{40CB9D7F-7053-42E1-AAE9-827426A4EC93}"/>
    <cellStyle name="SAPBEXstdData 12 4 2 3 3" xfId="18282" xr:uid="{5FB88FDD-6A86-4EA7-8C89-0FCC913C4CAE}"/>
    <cellStyle name="SAPBEXstdData 12 4 2 3 4" xfId="23723" xr:uid="{E13E95F3-C357-45A2-B949-0F16CB2F0F72}"/>
    <cellStyle name="SAPBEXstdData 12 4 2 4" xfId="8496" xr:uid="{4F0E6A7A-81BD-49F2-9D7B-753251CDEED9}"/>
    <cellStyle name="SAPBEXstdData 12 4 2 5" xfId="14158" xr:uid="{82407DC8-EE6F-4553-B540-A2A530374B95}"/>
    <cellStyle name="SAPBEXstdData 12 4 2 6" xfId="19678" xr:uid="{D9FA20B0-B5EF-42D4-AECA-1D601EB3CA2B}"/>
    <cellStyle name="SAPBEXstdData 12 4 3" xfId="1877" xr:uid="{EF44CFE3-FE4C-48FC-87D5-8388131401EA}"/>
    <cellStyle name="SAPBEXstdData 12 4 3 2" xfId="3886" xr:uid="{8B0BC1E5-CAC8-498C-A240-94DF4B825F81}"/>
    <cellStyle name="SAPBEXstdData 12 4 3 2 2" xfId="10442" xr:uid="{83FC3F2B-A65D-4E46-952C-8AD3EF99AA50}"/>
    <cellStyle name="SAPBEXstdData 12 4 3 2 3" xfId="16056" xr:uid="{F19CD13A-79E3-4478-88FC-CAAFFA861B35}"/>
    <cellStyle name="SAPBEXstdData 12 4 3 2 4" xfId="21533" xr:uid="{D74D6C3D-ADC9-40BE-89D6-0A06FA251159}"/>
    <cellStyle name="SAPBEXstdData 12 4 3 3" xfId="6234" xr:uid="{112D80B1-65D0-4768-A079-3E5E42EDAD5D}"/>
    <cellStyle name="SAPBEXstdData 12 4 3 3 2" xfId="12717" xr:uid="{2A230764-C838-41FC-89FE-C61C51E2ACFD}"/>
    <cellStyle name="SAPBEXstdData 12 4 3 3 3" xfId="18283" xr:uid="{BA3B4A67-03F6-4ECE-A8E3-4BBBB212F31A}"/>
    <cellStyle name="SAPBEXstdData 12 4 3 3 4" xfId="23724" xr:uid="{CA616E58-33B2-4906-9336-07923F42AB0F}"/>
    <cellStyle name="SAPBEXstdData 12 4 3 4" xfId="8497" xr:uid="{031F203E-59CE-45BB-B5B4-EB382F738311}"/>
    <cellStyle name="SAPBEXstdData 12 4 3 5" xfId="14159" xr:uid="{0BAE6C03-FEE8-4BEA-857E-C6C638A1DF08}"/>
    <cellStyle name="SAPBEXstdData 12 4 3 6" xfId="19679" xr:uid="{3AC67CFB-9425-4FB5-A125-3023218C0C07}"/>
    <cellStyle name="SAPBEXstdData 12 4 4" xfId="3884" xr:uid="{7D349B87-C839-4C96-A326-03CF9BF55EFD}"/>
    <cellStyle name="SAPBEXstdData 12 4 4 2" xfId="10440" xr:uid="{8256780E-AF9B-438A-8718-C0A9F962FB3F}"/>
    <cellStyle name="SAPBEXstdData 12 4 4 3" xfId="16054" xr:uid="{1FAC7C18-22EF-4A3E-9E6B-0217DE3DFFB7}"/>
    <cellStyle name="SAPBEXstdData 12 4 4 4" xfId="21531" xr:uid="{A76E15DD-3908-48FA-9782-B613DB3E56C8}"/>
    <cellStyle name="SAPBEXstdData 12 4 5" xfId="6232" xr:uid="{4778B351-7EFA-4507-9A88-04B69CE68F88}"/>
    <cellStyle name="SAPBEXstdData 12 4 5 2" xfId="12715" xr:uid="{320A86BB-461E-4A21-AEC3-D0D3D30809C8}"/>
    <cellStyle name="SAPBEXstdData 12 4 5 3" xfId="18281" xr:uid="{4B0BCFD2-BE84-4612-84C2-C22C20411AFB}"/>
    <cellStyle name="SAPBEXstdData 12 4 5 4" xfId="23722" xr:uid="{3CE101BA-EE70-4956-BAE2-BFC28B53F30B}"/>
    <cellStyle name="SAPBEXstdData 12 4 6" xfId="8495" xr:uid="{8163C5CB-8362-4818-BECA-48E0C89A4AA4}"/>
    <cellStyle name="SAPBEXstdData 12 4 7" xfId="14157" xr:uid="{19CEEEC8-4632-4C1E-BAC1-A735BA4CCF47}"/>
    <cellStyle name="SAPBEXstdData 12 4 8" xfId="19677" xr:uid="{3FD7F5B7-7B40-4AE6-B84F-F8436ED34317}"/>
    <cellStyle name="SAPBEXstdData 12 5" xfId="1878" xr:uid="{B50F1BBE-B3F2-4698-B4A8-3EA919ADF83C}"/>
    <cellStyle name="SAPBEXstdData 12 5 2" xfId="3887" xr:uid="{C765AFD3-063D-4017-80AC-B6C56216941F}"/>
    <cellStyle name="SAPBEXstdData 12 5 2 2" xfId="10443" xr:uid="{23CBF0C9-7459-43DC-8B68-8EF482CC815F}"/>
    <cellStyle name="SAPBEXstdData 12 5 2 3" xfId="16057" xr:uid="{70AEAD30-8B12-48F3-BF3E-2D9C4D381F16}"/>
    <cellStyle name="SAPBEXstdData 12 5 2 4" xfId="21534" xr:uid="{185B5B02-4C84-493A-8C60-D14D7069E2CB}"/>
    <cellStyle name="SAPBEXstdData 12 5 3" xfId="6235" xr:uid="{A4AE043D-43E1-4E9A-9D52-D303310566C2}"/>
    <cellStyle name="SAPBEXstdData 12 5 3 2" xfId="12718" xr:uid="{F8E8F2C2-38E6-49C1-8AEE-C917DE6282D3}"/>
    <cellStyle name="SAPBEXstdData 12 5 3 3" xfId="18284" xr:uid="{4EE0D189-E067-4069-820B-279F791D04C6}"/>
    <cellStyle name="SAPBEXstdData 12 5 3 4" xfId="23725" xr:uid="{AAD45B45-439A-4BAE-AED0-FE87CC8C0611}"/>
    <cellStyle name="SAPBEXstdData 12 5 4" xfId="8498" xr:uid="{AD9C89F1-3C20-470E-9BB4-CE601534BD1C}"/>
    <cellStyle name="SAPBEXstdData 12 5 5" xfId="14160" xr:uid="{442BF1D9-7789-41E8-B56A-59EE27DF5CB4}"/>
    <cellStyle name="SAPBEXstdData 12 5 6" xfId="19680" xr:uid="{DA82DE18-8B1A-4DE8-8218-CB6E6D40BA57}"/>
    <cellStyle name="SAPBEXstdData 12 6" xfId="1879" xr:uid="{EB961C1A-F802-4E1B-95FB-4D9AD29615B0}"/>
    <cellStyle name="SAPBEXstdData 12 6 2" xfId="3888" xr:uid="{C0848F82-4FF7-4AE6-8697-7044F3C1DF53}"/>
    <cellStyle name="SAPBEXstdData 12 6 2 2" xfId="10444" xr:uid="{4F17F9FF-102B-4CE8-BF82-B18827D4E012}"/>
    <cellStyle name="SAPBEXstdData 12 6 2 3" xfId="16058" xr:uid="{3453D689-A24A-41F3-B8A7-E782D8A93F3E}"/>
    <cellStyle name="SAPBEXstdData 12 6 2 4" xfId="21535" xr:uid="{75D09493-6170-4EEA-861C-E3D3178E78EF}"/>
    <cellStyle name="SAPBEXstdData 12 6 3" xfId="6236" xr:uid="{278E02A6-6819-4DE8-A715-8652131119A4}"/>
    <cellStyle name="SAPBEXstdData 12 6 3 2" xfId="12719" xr:uid="{879FAD35-C1CA-4862-BC30-847F3EF86FEF}"/>
    <cellStyle name="SAPBEXstdData 12 6 3 3" xfId="18285" xr:uid="{3F6253EA-29D2-46A7-A839-1EA467730304}"/>
    <cellStyle name="SAPBEXstdData 12 6 3 4" xfId="23726" xr:uid="{DD00CDBD-1D5A-4EED-8054-B3240615118A}"/>
    <cellStyle name="SAPBEXstdData 12 6 4" xfId="8499" xr:uid="{3E8B6383-F69C-49B3-8E7F-89EB8784DCAB}"/>
    <cellStyle name="SAPBEXstdData 12 6 5" xfId="14161" xr:uid="{A1ED7712-7DC5-471F-89FF-F8B48302FA87}"/>
    <cellStyle name="SAPBEXstdData 12 6 6" xfId="19681" xr:uid="{670C299C-CA41-4211-A514-1D9B5AEB807B}"/>
    <cellStyle name="SAPBEXstdData 12 7" xfId="3877" xr:uid="{4655E863-3A8B-4AB0-BA5F-43931E644569}"/>
    <cellStyle name="SAPBEXstdData 12 7 2" xfId="10433" xr:uid="{FA30481F-6105-4539-9E29-5D42340A9731}"/>
    <cellStyle name="SAPBEXstdData 12 7 3" xfId="16047" xr:uid="{7E7D24BF-C0EA-477D-9D4D-9148E460ED77}"/>
    <cellStyle name="SAPBEXstdData 12 7 4" xfId="21524" xr:uid="{6CE510A6-78A0-4965-B4C3-8A87A33E8858}"/>
    <cellStyle name="SAPBEXstdData 12 8" xfId="6225" xr:uid="{526ACB8D-8E60-4DA5-AAEC-E7C53AD61261}"/>
    <cellStyle name="SAPBEXstdData 12 8 2" xfId="12708" xr:uid="{0F03EA9D-DB68-42DE-9923-4E6A9FE5EE9F}"/>
    <cellStyle name="SAPBEXstdData 12 8 3" xfId="18274" xr:uid="{CCB2C241-8916-47FA-A2BD-F806835A32EA}"/>
    <cellStyle name="SAPBEXstdData 12 8 4" xfId="23715" xr:uid="{74BC9AF6-939B-4E63-B068-1CD42ABCC387}"/>
    <cellStyle name="SAPBEXstdData 12 9" xfId="8488" xr:uid="{26D4B8B8-C2D9-4369-B385-BD43B797B4C8}"/>
    <cellStyle name="SAPBEXstdData 13" xfId="1880" xr:uid="{6C0BE1EB-2871-4B3D-98AA-0EBFA0DD28E8}"/>
    <cellStyle name="SAPBEXstdData 13 10" xfId="14162" xr:uid="{80B37406-C711-4084-83F1-06D283474124}"/>
    <cellStyle name="SAPBEXstdData 13 11" xfId="19682" xr:uid="{EDEC3F1B-8855-41B6-ACD4-BB5C5997378C}"/>
    <cellStyle name="SAPBEXstdData 13 2" xfId="1881" xr:uid="{BA7F1B1F-FA66-4D8A-B2E3-FBA62B029684}"/>
    <cellStyle name="SAPBEXstdData 13 2 2" xfId="1882" xr:uid="{DED0661B-86E3-4B3C-9DDD-9057A1451F92}"/>
    <cellStyle name="SAPBEXstdData 13 2 2 2" xfId="3891" xr:uid="{F738DC88-C5FE-4270-8E3B-44F288E6F292}"/>
    <cellStyle name="SAPBEXstdData 13 2 2 2 2" xfId="10447" xr:uid="{77BDC409-E0C8-42B9-8D33-077DA7F1504B}"/>
    <cellStyle name="SAPBEXstdData 13 2 2 2 3" xfId="16061" xr:uid="{968E6FBE-7452-4160-8051-C4E17514676F}"/>
    <cellStyle name="SAPBEXstdData 13 2 2 2 4" xfId="21538" xr:uid="{437D9553-551A-4CCD-825D-910FBEC4D417}"/>
    <cellStyle name="SAPBEXstdData 13 2 2 3" xfId="6239" xr:uid="{253C54F1-95DD-46DE-BF39-6CB928E57261}"/>
    <cellStyle name="SAPBEXstdData 13 2 2 3 2" xfId="12722" xr:uid="{12DE1030-2FA6-4EA1-AB51-BFB140D1A99C}"/>
    <cellStyle name="SAPBEXstdData 13 2 2 3 3" xfId="18288" xr:uid="{401267B8-7697-4176-9EFF-8BAB8711CAB7}"/>
    <cellStyle name="SAPBEXstdData 13 2 2 3 4" xfId="23729" xr:uid="{DF75BAA8-EF08-4156-BC60-A10F4D994A36}"/>
    <cellStyle name="SAPBEXstdData 13 2 2 4" xfId="8502" xr:uid="{7E8EF87E-CA5F-43D7-813C-38DD33374CB7}"/>
    <cellStyle name="SAPBEXstdData 13 2 2 5" xfId="14164" xr:uid="{6512244F-A395-40A5-941B-D02FAC25243A}"/>
    <cellStyle name="SAPBEXstdData 13 2 2 6" xfId="19684" xr:uid="{4CB668A4-A5C1-4A65-BA06-60099A5B1BF0}"/>
    <cellStyle name="SAPBEXstdData 13 2 3" xfId="1883" xr:uid="{7418919E-F219-44FC-B670-FCCE79AE1B4E}"/>
    <cellStyle name="SAPBEXstdData 13 2 3 2" xfId="3892" xr:uid="{61C38186-AF1D-41ED-8B46-802B62FE3D60}"/>
    <cellStyle name="SAPBEXstdData 13 2 3 2 2" xfId="10448" xr:uid="{75B268E2-F81D-46C2-8C6E-2A2307CCD375}"/>
    <cellStyle name="SAPBEXstdData 13 2 3 2 3" xfId="16062" xr:uid="{C94DA15C-F177-4774-8AB1-729445E3705B}"/>
    <cellStyle name="SAPBEXstdData 13 2 3 2 4" xfId="21539" xr:uid="{C7A636A4-3BA8-4557-A4B7-356A72DCA166}"/>
    <cellStyle name="SAPBEXstdData 13 2 3 3" xfId="6240" xr:uid="{36E06DCD-CF28-4BFB-8C90-D0EDB14DBB25}"/>
    <cellStyle name="SAPBEXstdData 13 2 3 3 2" xfId="12723" xr:uid="{FDF9068E-1C8C-4FAB-9872-AA18DCEAA404}"/>
    <cellStyle name="SAPBEXstdData 13 2 3 3 3" xfId="18289" xr:uid="{D31CCAC8-24BB-43DE-B678-480CE1C3A353}"/>
    <cellStyle name="SAPBEXstdData 13 2 3 3 4" xfId="23730" xr:uid="{E017F479-DFEF-480D-9578-117B2EAD5E77}"/>
    <cellStyle name="SAPBEXstdData 13 2 3 4" xfId="8503" xr:uid="{DE7BB1EE-1591-4DC0-9761-316DA3A1E9C0}"/>
    <cellStyle name="SAPBEXstdData 13 2 3 5" xfId="14165" xr:uid="{6A0338F1-FD02-4D57-A55F-183C7FB67718}"/>
    <cellStyle name="SAPBEXstdData 13 2 3 6" xfId="19685" xr:uid="{A6402C42-1297-4210-940F-6FAB6934843B}"/>
    <cellStyle name="SAPBEXstdData 13 2 4" xfId="3890" xr:uid="{88A411C0-5439-45E7-BD04-A5E22128A0DB}"/>
    <cellStyle name="SAPBEXstdData 13 2 4 2" xfId="10446" xr:uid="{CF3DD11A-872D-41B9-917E-94CFEE58BB7E}"/>
    <cellStyle name="SAPBEXstdData 13 2 4 3" xfId="16060" xr:uid="{77306626-EE3D-44C5-B895-8D7B0197D031}"/>
    <cellStyle name="SAPBEXstdData 13 2 4 4" xfId="21537" xr:uid="{8C7E1423-F2DD-48DC-B6FF-1B2E4F7329BD}"/>
    <cellStyle name="SAPBEXstdData 13 2 5" xfId="6238" xr:uid="{7EAEA52C-23A1-4B5B-9D76-DA6B7FED9578}"/>
    <cellStyle name="SAPBEXstdData 13 2 5 2" xfId="12721" xr:uid="{8944899F-F680-4C0D-A991-21BAA01B4F75}"/>
    <cellStyle name="SAPBEXstdData 13 2 5 3" xfId="18287" xr:uid="{053F8EDB-6753-4D08-9040-5E864F205743}"/>
    <cellStyle name="SAPBEXstdData 13 2 5 4" xfId="23728" xr:uid="{7AC2A86A-6F49-4736-B24D-2DB56FBB9E75}"/>
    <cellStyle name="SAPBEXstdData 13 2 6" xfId="8501" xr:uid="{F3307033-9900-405C-8B14-7E82C2DF3F17}"/>
    <cellStyle name="SAPBEXstdData 13 2 7" xfId="14163" xr:uid="{F50E5D1C-18B9-49BC-9402-D1DE3BFE45B6}"/>
    <cellStyle name="SAPBEXstdData 13 2 8" xfId="19683" xr:uid="{20531F44-EA03-49A2-B216-6EF765C2201C}"/>
    <cellStyle name="SAPBEXstdData 13 3" xfId="1884" xr:uid="{CFF71615-CBEC-4CC1-BB73-2E70D98A4473}"/>
    <cellStyle name="SAPBEXstdData 13 3 2" xfId="1885" xr:uid="{AFEA8CE3-E19B-4EE2-BA37-D8857DC4C398}"/>
    <cellStyle name="SAPBEXstdData 13 3 2 2" xfId="3894" xr:uid="{ACA6C3E4-36EB-448F-A9AF-DC417C1EFCBF}"/>
    <cellStyle name="SAPBEXstdData 13 3 2 2 2" xfId="10450" xr:uid="{EF8275C2-FAD0-4FFD-8820-D1B82C05D93C}"/>
    <cellStyle name="SAPBEXstdData 13 3 2 2 3" xfId="16064" xr:uid="{BA717514-3E5D-41C0-BE53-8F631C67B7EF}"/>
    <cellStyle name="SAPBEXstdData 13 3 2 2 4" xfId="21541" xr:uid="{DF5CC3F2-ACCB-4EF3-8E3F-AE9DB13E773F}"/>
    <cellStyle name="SAPBEXstdData 13 3 2 3" xfId="6242" xr:uid="{AD0F8A97-9720-4989-9AD8-E15948060851}"/>
    <cellStyle name="SAPBEXstdData 13 3 2 3 2" xfId="12725" xr:uid="{D9ADBDBA-1BA3-4C34-9FA0-40F5B9DDA0F2}"/>
    <cellStyle name="SAPBEXstdData 13 3 2 3 3" xfId="18291" xr:uid="{494FD3C6-5878-41C0-B2A3-F3B5E5F8D44E}"/>
    <cellStyle name="SAPBEXstdData 13 3 2 3 4" xfId="23732" xr:uid="{C30A23D1-028E-4019-8DD4-213CFD0480B5}"/>
    <cellStyle name="SAPBEXstdData 13 3 2 4" xfId="8505" xr:uid="{0F46EDB8-19C6-4BF1-AA35-39515B3D6CDA}"/>
    <cellStyle name="SAPBEXstdData 13 3 2 5" xfId="14167" xr:uid="{791DE9DC-D3EA-4379-A193-C9B0460E9C10}"/>
    <cellStyle name="SAPBEXstdData 13 3 2 6" xfId="19687" xr:uid="{B66568EE-D4C3-4B22-B521-FC0A44773100}"/>
    <cellStyle name="SAPBEXstdData 13 3 3" xfId="1886" xr:uid="{2C750BC5-1868-46FA-A0F9-FEC2BC6FB23F}"/>
    <cellStyle name="SAPBEXstdData 13 3 3 2" xfId="3895" xr:uid="{AC532E33-76B3-4055-99DE-46EDA99871BD}"/>
    <cellStyle name="SAPBEXstdData 13 3 3 2 2" xfId="10451" xr:uid="{5390C102-4DDA-41C4-A012-C615E3961A8E}"/>
    <cellStyle name="SAPBEXstdData 13 3 3 2 3" xfId="16065" xr:uid="{18BB0949-0FA6-4080-841A-F1C7578D2304}"/>
    <cellStyle name="SAPBEXstdData 13 3 3 2 4" xfId="21542" xr:uid="{CE8F1C2D-A8D5-4F8B-950E-2118760AB9D2}"/>
    <cellStyle name="SAPBEXstdData 13 3 3 3" xfId="6243" xr:uid="{0C5C911B-D9FF-4B34-8464-CCFDA8A401E9}"/>
    <cellStyle name="SAPBEXstdData 13 3 3 3 2" xfId="12726" xr:uid="{D167C618-9639-4DB2-9E37-A4904F13CB70}"/>
    <cellStyle name="SAPBEXstdData 13 3 3 3 3" xfId="18292" xr:uid="{F262A6E6-B354-41D0-9AA4-CAD52148F8E9}"/>
    <cellStyle name="SAPBEXstdData 13 3 3 3 4" xfId="23733" xr:uid="{EE6B9C38-0C69-45FA-932C-10D8F1E447B4}"/>
    <cellStyle name="SAPBEXstdData 13 3 3 4" xfId="8506" xr:uid="{57E771D0-057F-4354-91D9-E872B65854C6}"/>
    <cellStyle name="SAPBEXstdData 13 3 3 5" xfId="14168" xr:uid="{D37326AF-827A-42F3-A6F7-E8D844874A09}"/>
    <cellStyle name="SAPBEXstdData 13 3 3 6" xfId="19688" xr:uid="{445E7607-C470-4E3C-BE4D-78DA1FDDF378}"/>
    <cellStyle name="SAPBEXstdData 13 3 4" xfId="3893" xr:uid="{E65C1E4F-D3CB-488F-A458-CCDF61C63FF3}"/>
    <cellStyle name="SAPBEXstdData 13 3 4 2" xfId="10449" xr:uid="{D2087C9A-8742-41C0-B0F2-BE60A5AA5277}"/>
    <cellStyle name="SAPBEXstdData 13 3 4 3" xfId="16063" xr:uid="{A8F56ABB-0F5F-4CC4-ABA2-94AF5212DFAA}"/>
    <cellStyle name="SAPBEXstdData 13 3 4 4" xfId="21540" xr:uid="{72ADED3C-90FD-4C16-A22A-D24B2FCA5589}"/>
    <cellStyle name="SAPBEXstdData 13 3 5" xfId="6241" xr:uid="{CC530278-55B6-4470-BCCF-4538598A9E69}"/>
    <cellStyle name="SAPBEXstdData 13 3 5 2" xfId="12724" xr:uid="{FAC0820A-EE78-4D4C-801C-62914FA22427}"/>
    <cellStyle name="SAPBEXstdData 13 3 5 3" xfId="18290" xr:uid="{22454298-10EA-4BDF-9BD1-CCC8933B24F4}"/>
    <cellStyle name="SAPBEXstdData 13 3 5 4" xfId="23731" xr:uid="{DB6BCCB0-5D9A-430B-95F7-4B2657A4DA6F}"/>
    <cellStyle name="SAPBEXstdData 13 3 6" xfId="8504" xr:uid="{5039ED0D-250E-4005-B5F9-97D9A320EE9F}"/>
    <cellStyle name="SAPBEXstdData 13 3 7" xfId="14166" xr:uid="{33148782-DA37-4179-9154-87DAB8BD5381}"/>
    <cellStyle name="SAPBEXstdData 13 3 8" xfId="19686" xr:uid="{D0DA8E12-D519-4B40-93DF-A00A0514CFF1}"/>
    <cellStyle name="SAPBEXstdData 13 4" xfId="1887" xr:uid="{133A9952-24CA-437F-8930-CEABEED4F418}"/>
    <cellStyle name="SAPBEXstdData 13 4 2" xfId="1888" xr:uid="{87F6AEFB-35AF-4129-A472-51EF4615D130}"/>
    <cellStyle name="SAPBEXstdData 13 4 2 2" xfId="3897" xr:uid="{4AE7902B-DB86-4E4B-B0B9-51BB389DBF9E}"/>
    <cellStyle name="SAPBEXstdData 13 4 2 2 2" xfId="10453" xr:uid="{FCB15A15-3CAF-4255-80FE-015E0E56F649}"/>
    <cellStyle name="SAPBEXstdData 13 4 2 2 3" xfId="16067" xr:uid="{64888307-DB88-4E0C-8B0E-268EBE6BED9F}"/>
    <cellStyle name="SAPBEXstdData 13 4 2 2 4" xfId="21544" xr:uid="{57DA3AAB-99EB-4356-AF37-EAA0654F20F9}"/>
    <cellStyle name="SAPBEXstdData 13 4 2 3" xfId="6245" xr:uid="{F29FE7B9-4288-4407-BA72-AA08246745EA}"/>
    <cellStyle name="SAPBEXstdData 13 4 2 3 2" xfId="12728" xr:uid="{0E792CC1-EDEF-4A0A-BFB0-86A22A3C9C15}"/>
    <cellStyle name="SAPBEXstdData 13 4 2 3 3" xfId="18294" xr:uid="{47D47A2C-EDAA-4DD3-8BFE-1BC23C513F64}"/>
    <cellStyle name="SAPBEXstdData 13 4 2 3 4" xfId="23735" xr:uid="{C711715F-8B1E-459E-94B9-7798205EE0B0}"/>
    <cellStyle name="SAPBEXstdData 13 4 2 4" xfId="8508" xr:uid="{7DAF8A41-AF9E-40DF-BE15-1E906F596EF0}"/>
    <cellStyle name="SAPBEXstdData 13 4 2 5" xfId="14170" xr:uid="{B8F9A4F9-66FC-4107-B336-B627269EBEC0}"/>
    <cellStyle name="SAPBEXstdData 13 4 2 6" xfId="19690" xr:uid="{62082EB4-406C-4CA3-91A4-CB5E24487CD3}"/>
    <cellStyle name="SAPBEXstdData 13 4 3" xfId="1889" xr:uid="{8FDABE3E-E7A1-48C6-AEE8-C84C77E294D8}"/>
    <cellStyle name="SAPBEXstdData 13 4 3 2" xfId="3898" xr:uid="{D6EDCF4B-4E96-4448-945E-36297C9925D4}"/>
    <cellStyle name="SAPBEXstdData 13 4 3 2 2" xfId="10454" xr:uid="{8C0D450F-6A03-4F93-BB1A-F5CED1500056}"/>
    <cellStyle name="SAPBEXstdData 13 4 3 2 3" xfId="16068" xr:uid="{00CDBDF7-0138-45FB-BC38-88E7152A84D6}"/>
    <cellStyle name="SAPBEXstdData 13 4 3 2 4" xfId="21545" xr:uid="{DBED3629-B25F-4379-B7FB-62F3B5CBCB8B}"/>
    <cellStyle name="SAPBEXstdData 13 4 3 3" xfId="6246" xr:uid="{34FDA858-51C2-4341-A56B-6DC1F554AAC2}"/>
    <cellStyle name="SAPBEXstdData 13 4 3 3 2" xfId="12729" xr:uid="{9EF7AF3C-B04A-4A26-8FEE-8E2F54FEE481}"/>
    <cellStyle name="SAPBEXstdData 13 4 3 3 3" xfId="18295" xr:uid="{F3A054ED-410C-4F6F-9A09-E3E02C9C63E6}"/>
    <cellStyle name="SAPBEXstdData 13 4 3 3 4" xfId="23736" xr:uid="{FB88D898-7516-4333-9E86-D3D611FABB70}"/>
    <cellStyle name="SAPBEXstdData 13 4 3 4" xfId="8509" xr:uid="{A70792C4-669C-405D-ABC1-6F6233BFFC4B}"/>
    <cellStyle name="SAPBEXstdData 13 4 3 5" xfId="14171" xr:uid="{8962C7CB-1AAB-42D9-B434-A9CA4F02F6CC}"/>
    <cellStyle name="SAPBEXstdData 13 4 3 6" xfId="19691" xr:uid="{AAE93D64-2728-4198-8C52-2F333DB8DC21}"/>
    <cellStyle name="SAPBEXstdData 13 4 4" xfId="3896" xr:uid="{54A17FCD-F983-46EE-B667-EE75A6ED4293}"/>
    <cellStyle name="SAPBEXstdData 13 4 4 2" xfId="10452" xr:uid="{8ED529C9-80F2-4953-AA02-1F2DA0630443}"/>
    <cellStyle name="SAPBEXstdData 13 4 4 3" xfId="16066" xr:uid="{0CEA1A2F-F717-4E44-A13D-D50B4C8CDF75}"/>
    <cellStyle name="SAPBEXstdData 13 4 4 4" xfId="21543" xr:uid="{D6A314BD-B4E3-42C4-92C1-AD6A17A08A5C}"/>
    <cellStyle name="SAPBEXstdData 13 4 5" xfId="6244" xr:uid="{E6B37E6C-BCB3-49C5-8D15-C5FFAE48CAB9}"/>
    <cellStyle name="SAPBEXstdData 13 4 5 2" xfId="12727" xr:uid="{139BFF1D-1118-4F05-8D7B-50E530589BFE}"/>
    <cellStyle name="SAPBEXstdData 13 4 5 3" xfId="18293" xr:uid="{65FA68CB-C5D9-4F43-835C-0949348F6595}"/>
    <cellStyle name="SAPBEXstdData 13 4 5 4" xfId="23734" xr:uid="{20097D16-1B4A-4B22-A2AE-F3179AB9B92E}"/>
    <cellStyle name="SAPBEXstdData 13 4 6" xfId="8507" xr:uid="{0E536BC5-F97B-49B9-831E-14EA3944D2FF}"/>
    <cellStyle name="SAPBEXstdData 13 4 7" xfId="14169" xr:uid="{8AA7817A-0252-4181-B147-BCB25F78BE00}"/>
    <cellStyle name="SAPBEXstdData 13 4 8" xfId="19689" xr:uid="{974A7DB1-7B6B-4884-832A-CFEE5CBD00C1}"/>
    <cellStyle name="SAPBEXstdData 13 5" xfId="1890" xr:uid="{56329093-2F3D-4C98-877B-A4F3D1048A9C}"/>
    <cellStyle name="SAPBEXstdData 13 5 2" xfId="3899" xr:uid="{BD12156B-48B4-48BD-8530-3C4382056082}"/>
    <cellStyle name="SAPBEXstdData 13 5 2 2" xfId="10455" xr:uid="{7143CBFC-EA00-465A-8CE4-8942558BA71C}"/>
    <cellStyle name="SAPBEXstdData 13 5 2 3" xfId="16069" xr:uid="{720C5AA3-EDA5-4502-8FAC-3F88C2A6F823}"/>
    <cellStyle name="SAPBEXstdData 13 5 2 4" xfId="21546" xr:uid="{DAAFA218-F864-4693-BEA5-62AA33D3CE21}"/>
    <cellStyle name="SAPBEXstdData 13 5 3" xfId="6247" xr:uid="{A6C2B8FD-7B77-4298-B651-31C1E5E1D7B0}"/>
    <cellStyle name="SAPBEXstdData 13 5 3 2" xfId="12730" xr:uid="{CB0FAD08-3814-466D-8259-AEC45E1AEB1F}"/>
    <cellStyle name="SAPBEXstdData 13 5 3 3" xfId="18296" xr:uid="{C6357C80-C104-4FDF-AE06-F673906CFB11}"/>
    <cellStyle name="SAPBEXstdData 13 5 3 4" xfId="23737" xr:uid="{A3080A3F-A43F-4DE6-A064-20CCFE770EE3}"/>
    <cellStyle name="SAPBEXstdData 13 5 4" xfId="8510" xr:uid="{425759CE-C1E9-42A9-8239-CB54A92CCB95}"/>
    <cellStyle name="SAPBEXstdData 13 5 5" xfId="14172" xr:uid="{A799687C-A1D8-4273-AEC4-B039F4B05C21}"/>
    <cellStyle name="SAPBEXstdData 13 5 6" xfId="19692" xr:uid="{FECB1D9F-5589-42C5-87F6-75B0A51523C2}"/>
    <cellStyle name="SAPBEXstdData 13 6" xfId="1891" xr:uid="{67EC9C71-14CD-41D0-846E-B0B024A7CED1}"/>
    <cellStyle name="SAPBEXstdData 13 6 2" xfId="3900" xr:uid="{63E1A414-F8D0-490B-8A10-A68D5AB6805F}"/>
    <cellStyle name="SAPBEXstdData 13 6 2 2" xfId="10456" xr:uid="{8DA24E95-A86C-43AA-8C8A-E0656B0BC860}"/>
    <cellStyle name="SAPBEXstdData 13 6 2 3" xfId="16070" xr:uid="{8D0FF0CF-9024-4246-B1C7-A7B63EBAAE0B}"/>
    <cellStyle name="SAPBEXstdData 13 6 2 4" xfId="21547" xr:uid="{F952AC45-BB87-4090-AA6D-1FD31A2DC50A}"/>
    <cellStyle name="SAPBEXstdData 13 6 3" xfId="6248" xr:uid="{0EE576D3-683E-49E7-A3ED-85BA89F0BBA6}"/>
    <cellStyle name="SAPBEXstdData 13 6 3 2" xfId="12731" xr:uid="{CC388E6C-5F71-4116-9C70-504211ED4CB5}"/>
    <cellStyle name="SAPBEXstdData 13 6 3 3" xfId="18297" xr:uid="{8C661CD0-56E4-4F01-B19B-AFAB7EB2A3AE}"/>
    <cellStyle name="SAPBEXstdData 13 6 3 4" xfId="23738" xr:uid="{3BDBBD10-CD91-467E-AC65-471258A70C7C}"/>
    <cellStyle name="SAPBEXstdData 13 6 4" xfId="8511" xr:uid="{746FB91F-3C00-4882-99B0-639E07BF7F5A}"/>
    <cellStyle name="SAPBEXstdData 13 6 5" xfId="14173" xr:uid="{FCCBD114-CE5B-45F3-A50C-3533D68E5F9F}"/>
    <cellStyle name="SAPBEXstdData 13 6 6" xfId="19693" xr:uid="{58E3EE12-C158-4AA2-8E1C-BC2FCAFFC599}"/>
    <cellStyle name="SAPBEXstdData 13 7" xfId="3889" xr:uid="{856EF556-A3A8-4063-8547-AC2ADA16505A}"/>
    <cellStyle name="SAPBEXstdData 13 7 2" xfId="10445" xr:uid="{1375FD71-749B-4E2C-941E-9D14B3303A83}"/>
    <cellStyle name="SAPBEXstdData 13 7 3" xfId="16059" xr:uid="{CD84C283-6830-4B04-AFD6-C122814FC546}"/>
    <cellStyle name="SAPBEXstdData 13 7 4" xfId="21536" xr:uid="{5729892F-6434-426F-B2AA-839791F6CCF9}"/>
    <cellStyle name="SAPBEXstdData 13 8" xfId="6237" xr:uid="{6E42C43C-9979-485F-806C-EF659BA39452}"/>
    <cellStyle name="SAPBEXstdData 13 8 2" xfId="12720" xr:uid="{447598C3-0125-4429-A151-2FF606D92274}"/>
    <cellStyle name="SAPBEXstdData 13 8 3" xfId="18286" xr:uid="{5D7F4297-8394-439E-B662-D67C7DB6A655}"/>
    <cellStyle name="SAPBEXstdData 13 8 4" xfId="23727" xr:uid="{45F9F90F-6504-4621-BE23-E9D9B44011DF}"/>
    <cellStyle name="SAPBEXstdData 13 9" xfId="8500" xr:uid="{6B717A58-2470-459A-9E28-E4654E312221}"/>
    <cellStyle name="SAPBEXstdData 14" xfId="1892" xr:uid="{A092149C-09EB-4593-97DC-140E17601E45}"/>
    <cellStyle name="SAPBEXstdData 14 10" xfId="14174" xr:uid="{77AC6D8F-58AD-4A36-9EAE-39072091D82F}"/>
    <cellStyle name="SAPBEXstdData 14 11" xfId="19694" xr:uid="{D4E0FFA5-C47A-4D0D-A6DF-85F7F583FAEB}"/>
    <cellStyle name="SAPBEXstdData 14 2" xfId="1893" xr:uid="{5FF56951-5D47-463B-A268-57CC6CF2DA73}"/>
    <cellStyle name="SAPBEXstdData 14 2 2" xfId="1894" xr:uid="{1C42679E-934A-45FB-A31A-94E890CA28CB}"/>
    <cellStyle name="SAPBEXstdData 14 2 2 2" xfId="3903" xr:uid="{57C41CCF-324D-4D24-AA9A-767467692F21}"/>
    <cellStyle name="SAPBEXstdData 14 2 2 2 2" xfId="10459" xr:uid="{3F00E783-9332-4723-BBD7-D0AAC3AB2381}"/>
    <cellStyle name="SAPBEXstdData 14 2 2 2 3" xfId="16073" xr:uid="{244D0D00-833E-4673-BCAC-0B41705AEBBB}"/>
    <cellStyle name="SAPBEXstdData 14 2 2 2 4" xfId="21550" xr:uid="{B1713DBD-5A77-4A7A-AFD1-DF301E909211}"/>
    <cellStyle name="SAPBEXstdData 14 2 2 3" xfId="6251" xr:uid="{265C5F2B-4B51-455D-A3E9-0C8C33913F39}"/>
    <cellStyle name="SAPBEXstdData 14 2 2 3 2" xfId="12734" xr:uid="{49628FF0-7040-44A4-A8EB-9A0B1A61A2B8}"/>
    <cellStyle name="SAPBEXstdData 14 2 2 3 3" xfId="18300" xr:uid="{0E913073-1973-4885-BA9D-45186833F0E5}"/>
    <cellStyle name="SAPBEXstdData 14 2 2 3 4" xfId="23741" xr:uid="{F856C4DB-5A82-4455-94DB-A0F9AD8EF1A9}"/>
    <cellStyle name="SAPBEXstdData 14 2 2 4" xfId="8514" xr:uid="{CFE41E1A-5E53-4F57-837A-1EBB80B7E55F}"/>
    <cellStyle name="SAPBEXstdData 14 2 2 5" xfId="14176" xr:uid="{9DE03703-B624-48C6-8547-F1A455B787BB}"/>
    <cellStyle name="SAPBEXstdData 14 2 2 6" xfId="19696" xr:uid="{64899FDC-B0ED-42A5-B87F-7CF434CD21F8}"/>
    <cellStyle name="SAPBEXstdData 14 2 3" xfId="1895" xr:uid="{1F769E48-9F0D-42CD-AD33-2AC7E01353DA}"/>
    <cellStyle name="SAPBEXstdData 14 2 3 2" xfId="3904" xr:uid="{B2176CED-19E3-4091-8550-5C7CC5674D95}"/>
    <cellStyle name="SAPBEXstdData 14 2 3 2 2" xfId="10460" xr:uid="{C269BE0A-A749-43CB-8DE4-8C2E9AA0C14E}"/>
    <cellStyle name="SAPBEXstdData 14 2 3 2 3" xfId="16074" xr:uid="{EF46C66D-180C-44E4-ACCF-06D1FEE76BE6}"/>
    <cellStyle name="SAPBEXstdData 14 2 3 2 4" xfId="21551" xr:uid="{B83C55A6-9602-4C59-97BB-CACB18E2B29E}"/>
    <cellStyle name="SAPBEXstdData 14 2 3 3" xfId="6252" xr:uid="{AEF0E3ED-2463-4CDA-80C8-8A6D2BDFFF9E}"/>
    <cellStyle name="SAPBEXstdData 14 2 3 3 2" xfId="12735" xr:uid="{0AA6A0B5-B6C2-48CB-9701-867ED5A15A5D}"/>
    <cellStyle name="SAPBEXstdData 14 2 3 3 3" xfId="18301" xr:uid="{B1CF3E92-AE93-470A-9C7E-30C3C2C72D8D}"/>
    <cellStyle name="SAPBEXstdData 14 2 3 3 4" xfId="23742" xr:uid="{0B6D95C7-49A6-4768-89B3-62E6AFDE9879}"/>
    <cellStyle name="SAPBEXstdData 14 2 3 4" xfId="8515" xr:uid="{83F4E65E-1ED3-4C8D-BCE3-51776A36FB38}"/>
    <cellStyle name="SAPBEXstdData 14 2 3 5" xfId="14177" xr:uid="{FF9708A3-1575-441D-BF53-3C6B8CF16507}"/>
    <cellStyle name="SAPBEXstdData 14 2 3 6" xfId="19697" xr:uid="{3C0D8F62-2C40-48FB-820F-61F743238B7A}"/>
    <cellStyle name="SAPBEXstdData 14 2 4" xfId="3902" xr:uid="{E71427D2-8961-4222-B22B-1BBCFC6974DF}"/>
    <cellStyle name="SAPBEXstdData 14 2 4 2" xfId="10458" xr:uid="{69E289DB-686D-44BA-BE60-2DE00690D98C}"/>
    <cellStyle name="SAPBEXstdData 14 2 4 3" xfId="16072" xr:uid="{0A228BC9-F9CD-4E65-AD48-E597A86687DA}"/>
    <cellStyle name="SAPBEXstdData 14 2 4 4" xfId="21549" xr:uid="{484942E4-076D-41CA-899E-891CCEB96E97}"/>
    <cellStyle name="SAPBEXstdData 14 2 5" xfId="6250" xr:uid="{E18E7F13-6CA1-4453-A4EC-30A147D0597F}"/>
    <cellStyle name="SAPBEXstdData 14 2 5 2" xfId="12733" xr:uid="{FD813C5F-6218-4F7A-A223-FA6099F9CDD1}"/>
    <cellStyle name="SAPBEXstdData 14 2 5 3" xfId="18299" xr:uid="{BE40FDDC-5015-4209-AC3E-5DC5FC1977B4}"/>
    <cellStyle name="SAPBEXstdData 14 2 5 4" xfId="23740" xr:uid="{25D28DA7-DD75-42BB-B589-315D40336A0A}"/>
    <cellStyle name="SAPBEXstdData 14 2 6" xfId="8513" xr:uid="{E12F4F6D-317C-4426-A01E-AE0D7E727A4D}"/>
    <cellStyle name="SAPBEXstdData 14 2 7" xfId="14175" xr:uid="{0F87913F-0D2D-4EFA-BEBF-08B3CCA2F86F}"/>
    <cellStyle name="SAPBEXstdData 14 2 8" xfId="19695" xr:uid="{93031CAA-80DD-4A70-9068-D15507935477}"/>
    <cellStyle name="SAPBEXstdData 14 3" xfId="1896" xr:uid="{FB373062-EDA2-42E1-B3F4-60D5DC772CC4}"/>
    <cellStyle name="SAPBEXstdData 14 3 2" xfId="1897" xr:uid="{AD8BF69F-9A68-4AA2-A945-2EE98D5B081A}"/>
    <cellStyle name="SAPBEXstdData 14 3 2 2" xfId="3906" xr:uid="{823C21D8-48DB-4F66-9E8C-708C949F6958}"/>
    <cellStyle name="SAPBEXstdData 14 3 2 2 2" xfId="10462" xr:uid="{A4F20AC7-BD54-4B0E-B571-B9B42C4D5316}"/>
    <cellStyle name="SAPBEXstdData 14 3 2 2 3" xfId="16076" xr:uid="{CC4A3612-2026-4E1E-9F28-160A837C0315}"/>
    <cellStyle name="SAPBEXstdData 14 3 2 2 4" xfId="21553" xr:uid="{5E7884FB-72B0-4C7D-A77B-148C62554C14}"/>
    <cellStyle name="SAPBEXstdData 14 3 2 3" xfId="6254" xr:uid="{8C136C16-6D60-4D7A-9A55-5CF0E1A4CF00}"/>
    <cellStyle name="SAPBEXstdData 14 3 2 3 2" xfId="12737" xr:uid="{DA5D783A-3AF9-496A-81E1-1723F5BA87E4}"/>
    <cellStyle name="SAPBEXstdData 14 3 2 3 3" xfId="18303" xr:uid="{63910670-F898-4B48-BEE9-08A788E791DD}"/>
    <cellStyle name="SAPBEXstdData 14 3 2 3 4" xfId="23744" xr:uid="{A8AE07F6-687A-4A74-8E10-8916D9486445}"/>
    <cellStyle name="SAPBEXstdData 14 3 2 4" xfId="8517" xr:uid="{5A4EC859-F307-4749-9A59-8F01AFC99590}"/>
    <cellStyle name="SAPBEXstdData 14 3 2 5" xfId="14179" xr:uid="{FCDC0B8B-0FF1-4848-924B-D5ABBE529264}"/>
    <cellStyle name="SAPBEXstdData 14 3 2 6" xfId="19699" xr:uid="{C1C8C0E2-7DF9-4AC6-9F28-C272AF88D105}"/>
    <cellStyle name="SAPBEXstdData 14 3 3" xfId="1898" xr:uid="{0B7957D1-741A-4374-A0E6-1C736A930D0F}"/>
    <cellStyle name="SAPBEXstdData 14 3 3 2" xfId="3907" xr:uid="{33407324-A582-4240-BF92-9EE80761DB1A}"/>
    <cellStyle name="SAPBEXstdData 14 3 3 2 2" xfId="10463" xr:uid="{AC31E6F8-7D97-47AA-8869-2D908CF5282B}"/>
    <cellStyle name="SAPBEXstdData 14 3 3 2 3" xfId="16077" xr:uid="{3FACDF91-972A-4CD7-947F-CB631BE4A479}"/>
    <cellStyle name="SAPBEXstdData 14 3 3 2 4" xfId="21554" xr:uid="{E088E081-D2ED-4177-9310-B25A697AA885}"/>
    <cellStyle name="SAPBEXstdData 14 3 3 3" xfId="6255" xr:uid="{5BBBC3EC-C493-4A02-B59F-7A3A37E49AA6}"/>
    <cellStyle name="SAPBEXstdData 14 3 3 3 2" xfId="12738" xr:uid="{E1F7651A-5AFF-4C06-BC30-1AC6937D9E91}"/>
    <cellStyle name="SAPBEXstdData 14 3 3 3 3" xfId="18304" xr:uid="{36E7D081-D0AA-46D0-91B7-E10E53332E19}"/>
    <cellStyle name="SAPBEXstdData 14 3 3 3 4" xfId="23745" xr:uid="{62869B2F-4DE3-454C-9D10-9A0B84347467}"/>
    <cellStyle name="SAPBEXstdData 14 3 3 4" xfId="8518" xr:uid="{A777F1D4-59D5-4A65-ADA7-5F3B840D3A3C}"/>
    <cellStyle name="SAPBEXstdData 14 3 3 5" xfId="14180" xr:uid="{A85865FC-9629-48A1-B985-02253DF7E131}"/>
    <cellStyle name="SAPBEXstdData 14 3 3 6" xfId="19700" xr:uid="{679DDC1F-5656-482E-8F73-BCFC74683F3B}"/>
    <cellStyle name="SAPBEXstdData 14 3 4" xfId="3905" xr:uid="{7BA8D100-FDE5-418B-A861-9D3D39A0B839}"/>
    <cellStyle name="SAPBEXstdData 14 3 4 2" xfId="10461" xr:uid="{E1972C65-BECA-4026-9951-D65506E79090}"/>
    <cellStyle name="SAPBEXstdData 14 3 4 3" xfId="16075" xr:uid="{DD62AEFA-59DA-47BD-93FE-7EB6C45C7A53}"/>
    <cellStyle name="SAPBEXstdData 14 3 4 4" xfId="21552" xr:uid="{76F39B5C-C8CF-4A66-A2BD-54368FBED070}"/>
    <cellStyle name="SAPBEXstdData 14 3 5" xfId="6253" xr:uid="{9AEE79FB-3FDF-4F44-BCAA-F1052505ED75}"/>
    <cellStyle name="SAPBEXstdData 14 3 5 2" xfId="12736" xr:uid="{E598354D-EF25-4FF4-B5C4-C9AD1013B7A6}"/>
    <cellStyle name="SAPBEXstdData 14 3 5 3" xfId="18302" xr:uid="{DDA955A9-929E-437E-AF12-3441DDCADA98}"/>
    <cellStyle name="SAPBEXstdData 14 3 5 4" xfId="23743" xr:uid="{4AF5B6F5-1432-4DDE-B692-80467412D2A5}"/>
    <cellStyle name="SAPBEXstdData 14 3 6" xfId="8516" xr:uid="{52E52B95-876E-4400-89B0-08D273B11928}"/>
    <cellStyle name="SAPBEXstdData 14 3 7" xfId="14178" xr:uid="{A09ABA6D-A4A2-475D-9871-FC64AEA28035}"/>
    <cellStyle name="SAPBEXstdData 14 3 8" xfId="19698" xr:uid="{7A5A3A0E-C4CB-4136-AA19-0B8219EDF0C2}"/>
    <cellStyle name="SAPBEXstdData 14 4" xfId="1899" xr:uid="{3F5CEFE6-5BD8-4B5A-9E14-A3AE0BBF1869}"/>
    <cellStyle name="SAPBEXstdData 14 4 2" xfId="1900" xr:uid="{C7A2719A-1979-4457-BE0B-819D0007F729}"/>
    <cellStyle name="SAPBEXstdData 14 4 2 2" xfId="3909" xr:uid="{9783DAF7-911B-4C02-805E-8771C02815E7}"/>
    <cellStyle name="SAPBEXstdData 14 4 2 2 2" xfId="10465" xr:uid="{BB442E45-41E3-4617-8C4B-A05BA9535691}"/>
    <cellStyle name="SAPBEXstdData 14 4 2 2 3" xfId="16079" xr:uid="{DFD6A2F3-F9B2-48AD-9156-A7593F66F881}"/>
    <cellStyle name="SAPBEXstdData 14 4 2 2 4" xfId="21556" xr:uid="{00CCD67C-8BD8-4EB3-BF0F-D0EC7EBD2A51}"/>
    <cellStyle name="SAPBEXstdData 14 4 2 3" xfId="6257" xr:uid="{A5CFF7AA-E2CC-4D57-A1B1-B73DD4292901}"/>
    <cellStyle name="SAPBEXstdData 14 4 2 3 2" xfId="12740" xr:uid="{53F260C4-D53B-4BC3-8D09-9A98AFCED4EF}"/>
    <cellStyle name="SAPBEXstdData 14 4 2 3 3" xfId="18306" xr:uid="{BCFA5C6B-2931-46FF-AAE5-2F20C3D3342E}"/>
    <cellStyle name="SAPBEXstdData 14 4 2 3 4" xfId="23747" xr:uid="{AAC52C74-860E-42A0-A6F1-6772FB09D606}"/>
    <cellStyle name="SAPBEXstdData 14 4 2 4" xfId="8520" xr:uid="{96636005-DFAD-46EA-A283-BF75571E610F}"/>
    <cellStyle name="SAPBEXstdData 14 4 2 5" xfId="14182" xr:uid="{2B33EC81-F74B-44B8-8E14-F26FF72C594E}"/>
    <cellStyle name="SAPBEXstdData 14 4 2 6" xfId="19702" xr:uid="{7681DC20-61BD-4279-88F8-6D029D80C5FB}"/>
    <cellStyle name="SAPBEXstdData 14 4 3" xfId="1901" xr:uid="{CA9FE3C4-FC8A-48BC-8D7D-176AF381EA9E}"/>
    <cellStyle name="SAPBEXstdData 14 4 3 2" xfId="3910" xr:uid="{9F31DE87-C956-4769-9F51-12DFB414B25B}"/>
    <cellStyle name="SAPBEXstdData 14 4 3 2 2" xfId="10466" xr:uid="{A13F3B01-5AE4-4067-A769-7DA50DD019B3}"/>
    <cellStyle name="SAPBEXstdData 14 4 3 2 3" xfId="16080" xr:uid="{F5F8E514-4571-4BBD-8758-1635770DBDFD}"/>
    <cellStyle name="SAPBEXstdData 14 4 3 2 4" xfId="21557" xr:uid="{EDDE2492-CB81-4AAB-BFA9-0AFAE185D8BB}"/>
    <cellStyle name="SAPBEXstdData 14 4 3 3" xfId="6258" xr:uid="{C8DD7AC2-F947-44EF-96BA-F9CA990039C8}"/>
    <cellStyle name="SAPBEXstdData 14 4 3 3 2" xfId="12741" xr:uid="{63B19F39-32ED-4166-86C7-230D73A3AC88}"/>
    <cellStyle name="SAPBEXstdData 14 4 3 3 3" xfId="18307" xr:uid="{CF076C56-4EDA-4107-A723-C1E68A3C246A}"/>
    <cellStyle name="SAPBEXstdData 14 4 3 3 4" xfId="23748" xr:uid="{515C6F22-A244-4C70-9602-B03F3DE961E9}"/>
    <cellStyle name="SAPBEXstdData 14 4 3 4" xfId="8521" xr:uid="{53234B93-1441-420A-925D-94DD0B0B53F7}"/>
    <cellStyle name="SAPBEXstdData 14 4 3 5" xfId="14183" xr:uid="{39CF4286-B72A-40B8-BD4D-D35BA4548AD3}"/>
    <cellStyle name="SAPBEXstdData 14 4 3 6" xfId="19703" xr:uid="{0DF90FA6-96C6-4AB1-B453-5569A533EADD}"/>
    <cellStyle name="SAPBEXstdData 14 4 4" xfId="3908" xr:uid="{EC0C5AEF-AE90-4AB7-BEC4-90B1BB3C6667}"/>
    <cellStyle name="SAPBEXstdData 14 4 4 2" xfId="10464" xr:uid="{D0EA0C6C-D3E7-40E1-8696-E9BD9DB30E73}"/>
    <cellStyle name="SAPBEXstdData 14 4 4 3" xfId="16078" xr:uid="{374AD4C0-68CE-4CA7-89EE-5B7E0C3CD911}"/>
    <cellStyle name="SAPBEXstdData 14 4 4 4" xfId="21555" xr:uid="{1D5F340E-4E55-4D5B-A318-009E0741BE05}"/>
    <cellStyle name="SAPBEXstdData 14 4 5" xfId="6256" xr:uid="{34326F8A-BECD-435C-BD13-A1B7BF962458}"/>
    <cellStyle name="SAPBEXstdData 14 4 5 2" xfId="12739" xr:uid="{40EC32DD-D3A6-4B2E-B8D0-6EAF44934164}"/>
    <cellStyle name="SAPBEXstdData 14 4 5 3" xfId="18305" xr:uid="{5A0AA271-E37E-481F-80A4-F65CDFCB963D}"/>
    <cellStyle name="SAPBEXstdData 14 4 5 4" xfId="23746" xr:uid="{DD117568-FD16-4DED-AA8D-9C1B6D02D195}"/>
    <cellStyle name="SAPBEXstdData 14 4 6" xfId="8519" xr:uid="{C0C2A6EA-0DF3-40D8-A7F7-0673A914F2DC}"/>
    <cellStyle name="SAPBEXstdData 14 4 7" xfId="14181" xr:uid="{C9F38C3D-8D86-4850-84F4-1117F3B7B67B}"/>
    <cellStyle name="SAPBEXstdData 14 4 8" xfId="19701" xr:uid="{416458D2-1168-460A-9623-24C457723388}"/>
    <cellStyle name="SAPBEXstdData 14 5" xfId="1902" xr:uid="{9894B224-95EE-4BA1-AF70-9E38C44001EF}"/>
    <cellStyle name="SAPBEXstdData 14 5 2" xfId="3911" xr:uid="{2EF30D12-B6E8-4692-9383-F21D6A64C3F0}"/>
    <cellStyle name="SAPBEXstdData 14 5 2 2" xfId="10467" xr:uid="{BF735DF3-5982-4EEF-BC6A-2CF722289CE7}"/>
    <cellStyle name="SAPBEXstdData 14 5 2 3" xfId="16081" xr:uid="{6EE647E7-269B-482D-89CB-FE23DCD52BDA}"/>
    <cellStyle name="SAPBEXstdData 14 5 2 4" xfId="21558" xr:uid="{93D5D579-0D94-44C9-8140-10002311EED7}"/>
    <cellStyle name="SAPBEXstdData 14 5 3" xfId="6259" xr:uid="{07E83932-A595-469E-9FCB-EC3203CAFE4A}"/>
    <cellStyle name="SAPBEXstdData 14 5 3 2" xfId="12742" xr:uid="{8049301B-3397-4F67-AD9F-E1595AC96206}"/>
    <cellStyle name="SAPBEXstdData 14 5 3 3" xfId="18308" xr:uid="{508A7417-5187-4943-86FA-19B3CE87B708}"/>
    <cellStyle name="SAPBEXstdData 14 5 3 4" xfId="23749" xr:uid="{AE90B8DC-64A2-40D0-9B1B-97B526809E25}"/>
    <cellStyle name="SAPBEXstdData 14 5 4" xfId="8522" xr:uid="{98698E02-3571-4D27-81BE-B142A58953E7}"/>
    <cellStyle name="SAPBEXstdData 14 5 5" xfId="14184" xr:uid="{32B81D7E-C253-4C9E-AFBE-F24950C1CB1E}"/>
    <cellStyle name="SAPBEXstdData 14 5 6" xfId="19704" xr:uid="{24D48249-AEC4-4477-ACEB-3A4F8264B674}"/>
    <cellStyle name="SAPBEXstdData 14 6" xfId="1903" xr:uid="{293BD011-C543-4A7E-9E18-93E3DA674759}"/>
    <cellStyle name="SAPBEXstdData 14 6 2" xfId="3912" xr:uid="{00F519E8-0563-43C4-A50E-ED130545D41A}"/>
    <cellStyle name="SAPBEXstdData 14 6 2 2" xfId="10468" xr:uid="{3B06514E-4385-4DD2-9DCA-FD6F85A82472}"/>
    <cellStyle name="SAPBEXstdData 14 6 2 3" xfId="16082" xr:uid="{4FBC6147-228F-4A55-96D6-2CB71B15EA7D}"/>
    <cellStyle name="SAPBEXstdData 14 6 2 4" xfId="21559" xr:uid="{58C0F081-5D71-4BD0-B571-FE3452C31FB6}"/>
    <cellStyle name="SAPBEXstdData 14 6 3" xfId="6260" xr:uid="{CF279551-6525-429A-A5D9-305EEA4D746F}"/>
    <cellStyle name="SAPBEXstdData 14 6 3 2" xfId="12743" xr:uid="{14F840B7-4F47-4ADF-9241-0F636570D432}"/>
    <cellStyle name="SAPBEXstdData 14 6 3 3" xfId="18309" xr:uid="{F7DD0832-3AFB-4AC6-A56C-2483E5FC9C64}"/>
    <cellStyle name="SAPBEXstdData 14 6 3 4" xfId="23750" xr:uid="{F7637CC2-A1B5-4BA8-8DB4-CD34120B9835}"/>
    <cellStyle name="SAPBEXstdData 14 6 4" xfId="8523" xr:uid="{89AAAC00-856C-416E-AC37-980B590FACCC}"/>
    <cellStyle name="SAPBEXstdData 14 6 5" xfId="14185" xr:uid="{30A75A9E-96C7-415E-AF94-64B2F9BDF158}"/>
    <cellStyle name="SAPBEXstdData 14 6 6" xfId="19705" xr:uid="{DADB62BC-EB5F-43E3-9183-74FCA78BD095}"/>
    <cellStyle name="SAPBEXstdData 14 7" xfId="3901" xr:uid="{E48ED5DE-60D8-4B98-B8E6-B6BA807BDB39}"/>
    <cellStyle name="SAPBEXstdData 14 7 2" xfId="10457" xr:uid="{105F7ECC-1EF3-49F9-8627-A07AAF41936E}"/>
    <cellStyle name="SAPBEXstdData 14 7 3" xfId="16071" xr:uid="{FAD5C1B1-0114-4D5E-8B72-6D6C7D49A722}"/>
    <cellStyle name="SAPBEXstdData 14 7 4" xfId="21548" xr:uid="{7ED09299-D130-424A-9AC3-B61B9E7EAAB0}"/>
    <cellStyle name="SAPBEXstdData 14 8" xfId="6249" xr:uid="{0C061DB3-0BE8-42B4-8061-1C9EACA8EFBD}"/>
    <cellStyle name="SAPBEXstdData 14 8 2" xfId="12732" xr:uid="{1398E781-B34F-4756-8403-836D6B94CC0D}"/>
    <cellStyle name="SAPBEXstdData 14 8 3" xfId="18298" xr:uid="{9F2275A3-378A-4CE9-B49F-3798E24B5914}"/>
    <cellStyle name="SAPBEXstdData 14 8 4" xfId="23739" xr:uid="{BF3276D0-F388-449C-B382-DB1ADB8EF668}"/>
    <cellStyle name="SAPBEXstdData 14 9" xfId="8512" xr:uid="{9AF7BE80-62BB-4695-A7D8-999DDE7D950D}"/>
    <cellStyle name="SAPBEXstdData 15" xfId="1904" xr:uid="{9AB159AB-95E1-4707-851E-973FF4666676}"/>
    <cellStyle name="SAPBEXstdData 15 2" xfId="1905" xr:uid="{269DB0BC-BF74-4B1B-97E6-DE754FE1E762}"/>
    <cellStyle name="SAPBEXstdData 15 2 2" xfId="3914" xr:uid="{2D2A1848-E113-411D-9E20-65ECA3CF76AE}"/>
    <cellStyle name="SAPBEXstdData 15 2 2 2" xfId="10470" xr:uid="{0893B577-8AE4-498C-95F7-2AA6D4DCBFA8}"/>
    <cellStyle name="SAPBEXstdData 15 2 2 3" xfId="16084" xr:uid="{C1A20763-634D-412D-872F-4FEF81AA9373}"/>
    <cellStyle name="SAPBEXstdData 15 2 2 4" xfId="21561" xr:uid="{5EEC57C3-3B7E-456A-9886-F6C4C446E4FD}"/>
    <cellStyle name="SAPBEXstdData 15 2 3" xfId="6262" xr:uid="{B7AD605C-022C-4A71-8488-A32FDE57AB04}"/>
    <cellStyle name="SAPBEXstdData 15 2 3 2" xfId="12745" xr:uid="{5CAD7936-43D6-47BB-89D2-14D0D0E44112}"/>
    <cellStyle name="SAPBEXstdData 15 2 3 3" xfId="18311" xr:uid="{58A1431E-59E2-489E-8B35-F6D76CDDE251}"/>
    <cellStyle name="SAPBEXstdData 15 2 3 4" xfId="23752" xr:uid="{8E102FA1-16AB-4D5C-9492-A83C2F3DEDC4}"/>
    <cellStyle name="SAPBEXstdData 15 2 4" xfId="8525" xr:uid="{5EF47A57-D8B7-4587-AF8F-AA8EE796DE4E}"/>
    <cellStyle name="SAPBEXstdData 15 2 5" xfId="14187" xr:uid="{1F15006F-9536-40A5-82F3-04138F39D1BD}"/>
    <cellStyle name="SAPBEXstdData 15 2 6" xfId="19707" xr:uid="{411A8E29-4682-43B7-A184-F81D39CE5C13}"/>
    <cellStyle name="SAPBEXstdData 15 3" xfId="1906" xr:uid="{6458C777-464C-4E88-A3D0-8DCFF79C54B3}"/>
    <cellStyle name="SAPBEXstdData 15 3 2" xfId="3915" xr:uid="{03774457-2A4E-4CD4-8952-E6D9B770EDD5}"/>
    <cellStyle name="SAPBEXstdData 15 3 2 2" xfId="10471" xr:uid="{CFB438B9-FE91-472E-AEFE-729D8D4BA76B}"/>
    <cellStyle name="SAPBEXstdData 15 3 2 3" xfId="16085" xr:uid="{43C885D1-34F7-4B2E-B148-D1EBB51BDF9D}"/>
    <cellStyle name="SAPBEXstdData 15 3 2 4" xfId="21562" xr:uid="{2F27DD34-F7FD-4AA8-9E07-EBA37D96B97C}"/>
    <cellStyle name="SAPBEXstdData 15 3 3" xfId="6263" xr:uid="{31667B6D-98DF-4162-8649-30D3A4E77830}"/>
    <cellStyle name="SAPBEXstdData 15 3 3 2" xfId="12746" xr:uid="{C1C0921E-51ED-4317-AFB7-9D2B6EA20515}"/>
    <cellStyle name="SAPBEXstdData 15 3 3 3" xfId="18312" xr:uid="{EBF8FCED-C5EE-479C-AC92-D35EB92082CA}"/>
    <cellStyle name="SAPBEXstdData 15 3 3 4" xfId="23753" xr:uid="{F2D8ACF1-6E7E-48B0-8033-C22B146078C3}"/>
    <cellStyle name="SAPBEXstdData 15 3 4" xfId="8526" xr:uid="{135CDC6C-7079-481C-A44C-263726957D4B}"/>
    <cellStyle name="SAPBEXstdData 15 3 5" xfId="14188" xr:uid="{656890DD-D3F8-4F3F-982E-CB8DFBF948D3}"/>
    <cellStyle name="SAPBEXstdData 15 3 6" xfId="19708" xr:uid="{9BE4A0EA-F8D5-4622-8DB5-FBDC225ED9CD}"/>
    <cellStyle name="SAPBEXstdData 15 4" xfId="3913" xr:uid="{80B81CF6-704F-493E-BDA8-40485C2062FE}"/>
    <cellStyle name="SAPBEXstdData 15 4 2" xfId="10469" xr:uid="{C13F5C41-6CD1-4BB0-B995-3CDB4DD07D3F}"/>
    <cellStyle name="SAPBEXstdData 15 4 3" xfId="16083" xr:uid="{E16BF841-EC0A-4FB8-98BE-FA863CD2D5B6}"/>
    <cellStyle name="SAPBEXstdData 15 4 4" xfId="21560" xr:uid="{C7C61ABE-2F2E-42EA-8BFB-88FBD2072A4E}"/>
    <cellStyle name="SAPBEXstdData 15 5" xfId="6261" xr:uid="{F97F824E-AD89-48C5-9398-66EDCCEAC27F}"/>
    <cellStyle name="SAPBEXstdData 15 5 2" xfId="12744" xr:uid="{EB0A5BD1-0205-41EA-A069-3BA03DCC1B32}"/>
    <cellStyle name="SAPBEXstdData 15 5 3" xfId="18310" xr:uid="{82299819-6335-4B8C-A414-6E3E4CABAAE9}"/>
    <cellStyle name="SAPBEXstdData 15 5 4" xfId="23751" xr:uid="{EEA80F88-36DA-44FA-9837-618345A853EF}"/>
    <cellStyle name="SAPBEXstdData 15 6" xfId="8524" xr:uid="{BBFBCEBD-92D0-458F-AB4D-EFCFCE6EAE36}"/>
    <cellStyle name="SAPBEXstdData 15 7" xfId="14186" xr:uid="{D9A6078C-224F-4D07-B8ED-F3CD0FF51A76}"/>
    <cellStyle name="SAPBEXstdData 15 8" xfId="19706" xr:uid="{FE2D9474-F8CA-4E0E-8B0F-370F922C5301}"/>
    <cellStyle name="SAPBEXstdData 16" xfId="1907" xr:uid="{D102352F-2C41-4B94-935B-B45DE7A9E4B8}"/>
    <cellStyle name="SAPBEXstdData 16 2" xfId="1908" xr:uid="{D8EFE3B3-4AA6-4245-A8F8-80E92355CFEB}"/>
    <cellStyle name="SAPBEXstdData 16 2 2" xfId="3917" xr:uid="{CBB52A43-1F4A-457E-9191-6701A05D8AEC}"/>
    <cellStyle name="SAPBEXstdData 16 2 2 2" xfId="10473" xr:uid="{63917DEA-1730-4BAB-B04C-0F3005FDCE3F}"/>
    <cellStyle name="SAPBEXstdData 16 2 2 3" xfId="16087" xr:uid="{36FF42D6-8849-4882-BEA0-EA9ECCD7A596}"/>
    <cellStyle name="SAPBEXstdData 16 2 2 4" xfId="21564" xr:uid="{0F6CDFFE-9AE3-4FB6-82FF-E78FABBAA36B}"/>
    <cellStyle name="SAPBEXstdData 16 2 3" xfId="6265" xr:uid="{9577CDF8-A560-436C-893E-FB4A33F507C7}"/>
    <cellStyle name="SAPBEXstdData 16 2 3 2" xfId="12748" xr:uid="{247F25AE-D12E-406E-9CCD-A4E49EB69D78}"/>
    <cellStyle name="SAPBEXstdData 16 2 3 3" xfId="18314" xr:uid="{6BC5AC4B-A553-41C4-826D-11E88408FF1B}"/>
    <cellStyle name="SAPBEXstdData 16 2 3 4" xfId="23755" xr:uid="{7977E8EC-76D4-4B4A-B3CA-8EAD13745B4C}"/>
    <cellStyle name="SAPBEXstdData 16 2 4" xfId="8528" xr:uid="{1414F477-7E1D-4646-8D26-7E94898C8A0A}"/>
    <cellStyle name="SAPBEXstdData 16 2 5" xfId="14190" xr:uid="{9116CEC4-8D37-4F23-9232-980FFC387939}"/>
    <cellStyle name="SAPBEXstdData 16 2 6" xfId="19710" xr:uid="{192970E9-75C8-4BCE-A358-8F2402076842}"/>
    <cellStyle name="SAPBEXstdData 16 3" xfId="1909" xr:uid="{2C43D394-BB08-4DD2-839C-9B04412D59EC}"/>
    <cellStyle name="SAPBEXstdData 16 3 2" xfId="3918" xr:uid="{EC6290B5-D48C-4ED9-B7A5-2815C0034314}"/>
    <cellStyle name="SAPBEXstdData 16 3 2 2" xfId="10474" xr:uid="{D6967535-A5B3-4EA7-BD09-6E9529DF84DA}"/>
    <cellStyle name="SAPBEXstdData 16 3 2 3" xfId="16088" xr:uid="{70744AFE-ED4C-44B0-9B4E-6C5B0FC956B3}"/>
    <cellStyle name="SAPBEXstdData 16 3 2 4" xfId="21565" xr:uid="{A8FC8D11-4A67-4DA4-A172-172A02C84917}"/>
    <cellStyle name="SAPBEXstdData 16 3 3" xfId="6266" xr:uid="{0D303657-8F5E-4AEC-927A-47AEEC4CD736}"/>
    <cellStyle name="SAPBEXstdData 16 3 3 2" xfId="12749" xr:uid="{BC3079DD-2525-4EBC-A9F9-D58A5565F86C}"/>
    <cellStyle name="SAPBEXstdData 16 3 3 3" xfId="18315" xr:uid="{0E18CF87-899B-4C60-A936-58D9271FEEBB}"/>
    <cellStyle name="SAPBEXstdData 16 3 3 4" xfId="23756" xr:uid="{8ED3E13C-2037-431C-BC13-CE481396BF3E}"/>
    <cellStyle name="SAPBEXstdData 16 3 4" xfId="8529" xr:uid="{1D3BA325-2261-4226-9789-EA50168F49A9}"/>
    <cellStyle name="SAPBEXstdData 16 3 5" xfId="14191" xr:uid="{DFDB0F0B-D281-47CA-81CB-328F0EBDD0B4}"/>
    <cellStyle name="SAPBEXstdData 16 3 6" xfId="19711" xr:uid="{6A183DDB-7BF0-4D07-8E4A-233092C6CD5B}"/>
    <cellStyle name="SAPBEXstdData 16 4" xfId="3916" xr:uid="{2DCA3082-FAEA-4755-8B8D-C1D47666D70E}"/>
    <cellStyle name="SAPBEXstdData 16 4 2" xfId="10472" xr:uid="{46452231-52EF-4F69-BAEF-553A572EF1E4}"/>
    <cellStyle name="SAPBEXstdData 16 4 3" xfId="16086" xr:uid="{EA209D66-0A3C-46DE-B215-1C28D16C7A40}"/>
    <cellStyle name="SAPBEXstdData 16 4 4" xfId="21563" xr:uid="{B679239F-8427-4D02-ACB3-A31222AE958C}"/>
    <cellStyle name="SAPBEXstdData 16 5" xfId="6264" xr:uid="{27E1DA40-E1D0-43FF-9A85-6CAB00EB3953}"/>
    <cellStyle name="SAPBEXstdData 16 5 2" xfId="12747" xr:uid="{A790B357-EDD7-4A78-A01F-B962CC17FE7B}"/>
    <cellStyle name="SAPBEXstdData 16 5 3" xfId="18313" xr:uid="{3FEB01A1-ED03-44BD-AFAF-FAD53CC9B9FF}"/>
    <cellStyle name="SAPBEXstdData 16 5 4" xfId="23754" xr:uid="{8BF970E2-4C61-4C48-A6E3-51DDE158EE9F}"/>
    <cellStyle name="SAPBEXstdData 16 6" xfId="8527" xr:uid="{E6FAEE73-28E2-4C1F-8904-B289425FDBDA}"/>
    <cellStyle name="SAPBEXstdData 16 7" xfId="14189" xr:uid="{32BC72C3-3A3D-434A-B942-C40F124FFEDF}"/>
    <cellStyle name="SAPBEXstdData 16 8" xfId="19709" xr:uid="{57496A5F-0CE2-4039-82AD-45F19B938015}"/>
    <cellStyle name="SAPBEXstdData 17" xfId="1910" xr:uid="{EB5CE01E-ED7C-4A1C-AFC9-9A8848A74E4B}"/>
    <cellStyle name="SAPBEXstdData 17 2" xfId="3919" xr:uid="{F9406179-0DC8-49FD-8B7A-0B34B2D75E1D}"/>
    <cellStyle name="SAPBEXstdData 17 2 2" xfId="10475" xr:uid="{E555C67F-9005-414C-B770-D7A70B47445F}"/>
    <cellStyle name="SAPBEXstdData 17 2 3" xfId="16089" xr:uid="{6A283BA9-4A33-4980-9EC8-890E13E48622}"/>
    <cellStyle name="SAPBEXstdData 17 2 4" xfId="21566" xr:uid="{08002DE3-C2BE-4F9C-9C86-D073E3AADB28}"/>
    <cellStyle name="SAPBEXstdData 17 3" xfId="6267" xr:uid="{344D9FE5-63B2-4C4E-B6DB-24EB9905F8AD}"/>
    <cellStyle name="SAPBEXstdData 17 3 2" xfId="12750" xr:uid="{ADDA2033-588F-4645-B120-C1A959413194}"/>
    <cellStyle name="SAPBEXstdData 17 3 3" xfId="18316" xr:uid="{A2E014D9-EF39-489A-BAD7-1D3BCB88544D}"/>
    <cellStyle name="SAPBEXstdData 17 3 4" xfId="23757" xr:uid="{91F4B0CE-1BE1-4F34-8DE8-5BB65AB7174D}"/>
    <cellStyle name="SAPBEXstdData 17 4" xfId="8530" xr:uid="{955579C5-6D99-410F-BF8E-65966F5EC194}"/>
    <cellStyle name="SAPBEXstdData 17 5" xfId="14192" xr:uid="{9D1466CC-AE91-46D5-9F88-0F44D610CC5F}"/>
    <cellStyle name="SAPBEXstdData 17 6" xfId="19712" xr:uid="{F2A37B2E-643C-45F1-977B-9EB0960E23B1}"/>
    <cellStyle name="SAPBEXstdData 18" xfId="1911" xr:uid="{BCBB75D3-3D70-4179-9FE8-407C882CDBC8}"/>
    <cellStyle name="SAPBEXstdData 18 2" xfId="3920" xr:uid="{0FCFE6E1-4F5C-4C65-A17C-86263BA01EB2}"/>
    <cellStyle name="SAPBEXstdData 18 2 2" xfId="10476" xr:uid="{DEE04AB1-1245-4E26-80F3-612CCFE0FC7D}"/>
    <cellStyle name="SAPBEXstdData 18 2 3" xfId="16090" xr:uid="{7C4CF56C-BD58-456B-A067-DFE5134DA825}"/>
    <cellStyle name="SAPBEXstdData 18 2 4" xfId="21567" xr:uid="{815F9E04-2CD2-44B0-9177-ABD53B4BFBEC}"/>
    <cellStyle name="SAPBEXstdData 18 3" xfId="6268" xr:uid="{EFF07559-0B8D-40A1-958C-16E8EC003465}"/>
    <cellStyle name="SAPBEXstdData 18 3 2" xfId="12751" xr:uid="{22024C06-22AC-4CC0-B1B6-5FD932C30EF1}"/>
    <cellStyle name="SAPBEXstdData 18 3 3" xfId="18317" xr:uid="{5FD22A62-73B6-4D72-92CC-BF50755A0608}"/>
    <cellStyle name="SAPBEXstdData 18 3 4" xfId="23758" xr:uid="{3FDEF710-9F2C-4782-B7C9-AE4AF1EB75BC}"/>
    <cellStyle name="SAPBEXstdData 18 4" xfId="8531" xr:uid="{1D1860CF-9CFE-40B3-B4A3-D923D6F24265}"/>
    <cellStyle name="SAPBEXstdData 18 5" xfId="14193" xr:uid="{C685EAA6-ACD8-44FC-AEFF-A54E7C8BC6D7}"/>
    <cellStyle name="SAPBEXstdData 18 6" xfId="19713" xr:uid="{9960B223-B005-41C5-A658-D6E98E3532B4}"/>
    <cellStyle name="SAPBEXstdData 19" xfId="782" xr:uid="{3439A3C2-75A5-4C0E-92D2-DD0816BD2313}"/>
    <cellStyle name="SAPBEXstdData 19 2" xfId="7480" xr:uid="{306103B8-FF83-4E2B-A384-9B9FB07B6B07}"/>
    <cellStyle name="SAPBEXstdData 19 3" xfId="9707" xr:uid="{3154A450-7484-47D0-A16A-9AEF5C4A2621}"/>
    <cellStyle name="SAPBEXstdData 19 4" xfId="7354" xr:uid="{00636949-BC23-4629-846E-BD0B90240F05}"/>
    <cellStyle name="SAPBEXstdData 2" xfId="659" xr:uid="{33BB5B04-42C0-41E7-B7D0-E6E36BE423E8}"/>
    <cellStyle name="SAPBEXstdData 2 10" xfId="7099" xr:uid="{2A3F7C40-F528-4727-BCB0-3453C24964B2}"/>
    <cellStyle name="SAPBEXstdData 2 11" xfId="7516" xr:uid="{819EFA14-26EB-4FF4-B14E-C3B72EAA124F}"/>
    <cellStyle name="SAPBEXstdData 2 2" xfId="660" xr:uid="{D6378E6E-9A20-45B9-BA41-764751CF590E}"/>
    <cellStyle name="SAPBEXstdData 2 2 10" xfId="7517" xr:uid="{88A1D7CF-96B4-4D77-9158-B9835AA66FC4}"/>
    <cellStyle name="SAPBEXstdData 2 2 2" xfId="1914" xr:uid="{EB1FECD5-6469-4E72-B7E2-6C7679EA57F4}"/>
    <cellStyle name="SAPBEXstdData 2 2 2 2" xfId="1915" xr:uid="{9CD15046-6732-4951-92CE-99416CD2A116}"/>
    <cellStyle name="SAPBEXstdData 2 2 2 2 2" xfId="3924" xr:uid="{A681EBE1-5CCF-4FD0-99C1-BE7095C8005F}"/>
    <cellStyle name="SAPBEXstdData 2 2 2 2 2 2" xfId="10480" xr:uid="{9425D572-0CEC-4EFA-AF6E-A740BF4007A6}"/>
    <cellStyle name="SAPBEXstdData 2 2 2 2 2 3" xfId="16094" xr:uid="{A36A1759-4261-47B8-A162-925FCBC0B5A3}"/>
    <cellStyle name="SAPBEXstdData 2 2 2 2 2 4" xfId="21571" xr:uid="{5C853611-4666-4BB1-A6FD-AA01BF6A9E23}"/>
    <cellStyle name="SAPBEXstdData 2 2 2 2 3" xfId="6272" xr:uid="{EA6FFD2A-AB6C-47CA-9359-B036F269BAB8}"/>
    <cellStyle name="SAPBEXstdData 2 2 2 2 3 2" xfId="12755" xr:uid="{DE79928A-4EB7-4124-96BD-F0E90445987C}"/>
    <cellStyle name="SAPBEXstdData 2 2 2 2 3 3" xfId="18321" xr:uid="{E844ED52-72F2-4714-8E70-257B758ED456}"/>
    <cellStyle name="SAPBEXstdData 2 2 2 2 3 4" xfId="23762" xr:uid="{29697D03-C727-42BF-819D-478B7551A6C1}"/>
    <cellStyle name="SAPBEXstdData 2 2 2 2 4" xfId="8535" xr:uid="{054B9467-875B-4526-AB96-4B013D36A42A}"/>
    <cellStyle name="SAPBEXstdData 2 2 2 2 5" xfId="14197" xr:uid="{B6ED5F20-5FC5-485F-9E65-94819A28CD9D}"/>
    <cellStyle name="SAPBEXstdData 2 2 2 2 6" xfId="19717" xr:uid="{D027F00C-D3C5-417D-AA18-7D40CFF466D2}"/>
    <cellStyle name="SAPBEXstdData 2 2 2 3" xfId="1916" xr:uid="{4706F8E4-9504-4475-A4BC-9E1BE150B45B}"/>
    <cellStyle name="SAPBEXstdData 2 2 2 3 2" xfId="3925" xr:uid="{5244911C-A33B-4685-BB0E-68C04AADAF0E}"/>
    <cellStyle name="SAPBEXstdData 2 2 2 3 2 2" xfId="10481" xr:uid="{5C6BE059-571B-4659-940E-B222C2CA374B}"/>
    <cellStyle name="SAPBEXstdData 2 2 2 3 2 3" xfId="16095" xr:uid="{46F854F7-9A35-4A78-B0FF-768CF4A942BA}"/>
    <cellStyle name="SAPBEXstdData 2 2 2 3 2 4" xfId="21572" xr:uid="{1E3A203C-811B-493B-A6D0-69B8B15BA0E2}"/>
    <cellStyle name="SAPBEXstdData 2 2 2 3 3" xfId="6273" xr:uid="{95A01CED-4F7C-4974-B2A3-959CC7BB738A}"/>
    <cellStyle name="SAPBEXstdData 2 2 2 3 3 2" xfId="12756" xr:uid="{DAE72F53-2652-45DF-BAF9-61A04630F160}"/>
    <cellStyle name="SAPBEXstdData 2 2 2 3 3 3" xfId="18322" xr:uid="{604C2BA9-D7B5-42A6-8758-F22C6040C718}"/>
    <cellStyle name="SAPBEXstdData 2 2 2 3 3 4" xfId="23763" xr:uid="{B01E5ACA-DC1C-4C9F-93E6-63C135E8F8EC}"/>
    <cellStyle name="SAPBEXstdData 2 2 2 3 4" xfId="8536" xr:uid="{AD6C6D46-120E-47DB-B9D2-AC06AE253B29}"/>
    <cellStyle name="SAPBEXstdData 2 2 2 3 5" xfId="14198" xr:uid="{9AAB5105-0279-4675-BD0B-409B40A6BB8E}"/>
    <cellStyle name="SAPBEXstdData 2 2 2 3 6" xfId="19718" xr:uid="{1180781F-C5FE-4494-8096-F994C157F467}"/>
    <cellStyle name="SAPBEXstdData 2 2 2 4" xfId="3923" xr:uid="{D2224930-3298-46D9-801C-DAD0613A3C68}"/>
    <cellStyle name="SAPBEXstdData 2 2 2 4 2" xfId="10479" xr:uid="{492F2914-3204-47A9-B2C3-610D9AE8C980}"/>
    <cellStyle name="SAPBEXstdData 2 2 2 4 3" xfId="16093" xr:uid="{60610DA7-98ED-4975-8B00-80DC12BB995E}"/>
    <cellStyle name="SAPBEXstdData 2 2 2 4 4" xfId="21570" xr:uid="{2CF30F12-1A10-4BC6-832C-FB55C4B3BC81}"/>
    <cellStyle name="SAPBEXstdData 2 2 2 5" xfId="6271" xr:uid="{A12A56D4-FCCA-4E87-9592-329EB3649E3C}"/>
    <cellStyle name="SAPBEXstdData 2 2 2 5 2" xfId="12754" xr:uid="{ED60B282-2B9D-47B9-9F04-7F5A697BFCF4}"/>
    <cellStyle name="SAPBEXstdData 2 2 2 5 3" xfId="18320" xr:uid="{AFFAEB57-2BF4-4F75-BC88-CDE63C446280}"/>
    <cellStyle name="SAPBEXstdData 2 2 2 5 4" xfId="23761" xr:uid="{EA77583D-A89A-4A7C-AEBF-67B4C2B1325B}"/>
    <cellStyle name="SAPBEXstdData 2 2 2 6" xfId="8534" xr:uid="{B7F5D711-12DF-4E60-9131-FBB7B0697B83}"/>
    <cellStyle name="SAPBEXstdData 2 2 2 7" xfId="14196" xr:uid="{5CA14133-4557-4C68-9519-C28B0D1DBAA4}"/>
    <cellStyle name="SAPBEXstdData 2 2 2 8" xfId="19716" xr:uid="{B25A034F-06F8-4FDC-954A-5F49ABB726B5}"/>
    <cellStyle name="SAPBEXstdData 2 2 3" xfId="1917" xr:uid="{4119DF24-C67C-4718-829D-F927DFCE5C2F}"/>
    <cellStyle name="SAPBEXstdData 2 2 3 2" xfId="1918" xr:uid="{D79FF4E0-DA88-4088-83B2-11C2AB200F6F}"/>
    <cellStyle name="SAPBEXstdData 2 2 3 2 2" xfId="3927" xr:uid="{4F5CC5E5-E3FF-43B5-A1C6-FF172E1736E8}"/>
    <cellStyle name="SAPBEXstdData 2 2 3 2 2 2" xfId="10483" xr:uid="{A7301C50-4E43-466E-B519-16839E0A314D}"/>
    <cellStyle name="SAPBEXstdData 2 2 3 2 2 3" xfId="16097" xr:uid="{D45B198F-C5A6-4F2D-AB58-06F98EE21806}"/>
    <cellStyle name="SAPBEXstdData 2 2 3 2 2 4" xfId="21574" xr:uid="{222C7770-214F-4196-BEEC-C6AFAACBB761}"/>
    <cellStyle name="SAPBEXstdData 2 2 3 2 3" xfId="6275" xr:uid="{15034ABF-5C61-440B-A78F-610BC6ED5C4C}"/>
    <cellStyle name="SAPBEXstdData 2 2 3 2 3 2" xfId="12758" xr:uid="{C75462EE-EF7C-4015-A61A-E098097152BB}"/>
    <cellStyle name="SAPBEXstdData 2 2 3 2 3 3" xfId="18324" xr:uid="{90B6D0D4-2E2C-4EA4-AEDF-510FEC30F63D}"/>
    <cellStyle name="SAPBEXstdData 2 2 3 2 3 4" xfId="23765" xr:uid="{CEFB4C91-26F0-4D64-A120-EBE34233F006}"/>
    <cellStyle name="SAPBEXstdData 2 2 3 2 4" xfId="8538" xr:uid="{7DC48881-D0CD-4104-A923-561ACE434128}"/>
    <cellStyle name="SAPBEXstdData 2 2 3 2 5" xfId="14200" xr:uid="{E3D0D430-D73C-4D96-AFCB-71C517D3E0F0}"/>
    <cellStyle name="SAPBEXstdData 2 2 3 2 6" xfId="19720" xr:uid="{817B98ED-3045-457E-AB7F-7FBC35877264}"/>
    <cellStyle name="SAPBEXstdData 2 2 3 3" xfId="1919" xr:uid="{44220439-8ADB-4FCD-81CF-599C55CE344B}"/>
    <cellStyle name="SAPBEXstdData 2 2 3 3 2" xfId="3928" xr:uid="{441856C9-909C-4536-AF1F-5DAE475AD709}"/>
    <cellStyle name="SAPBEXstdData 2 2 3 3 2 2" xfId="10484" xr:uid="{6669FDE8-1DB1-4147-BF76-39C517915084}"/>
    <cellStyle name="SAPBEXstdData 2 2 3 3 2 3" xfId="16098" xr:uid="{9DDFBB05-7D7F-4231-A2FE-075FF0E6244C}"/>
    <cellStyle name="SAPBEXstdData 2 2 3 3 2 4" xfId="21575" xr:uid="{AD635F59-58AB-4517-896B-4BDCA8800913}"/>
    <cellStyle name="SAPBEXstdData 2 2 3 3 3" xfId="6276" xr:uid="{FC9B6146-4AEB-4F51-8A6F-63B76FFBD0F2}"/>
    <cellStyle name="SAPBEXstdData 2 2 3 3 3 2" xfId="12759" xr:uid="{96C9DC35-5684-4822-82E9-D57A2E635743}"/>
    <cellStyle name="SAPBEXstdData 2 2 3 3 3 3" xfId="18325" xr:uid="{E79F0FFC-9FCE-42CF-B206-2733D69DC4FF}"/>
    <cellStyle name="SAPBEXstdData 2 2 3 3 3 4" xfId="23766" xr:uid="{9C2B7FAB-9EAF-42AA-B15C-CD8B1057E291}"/>
    <cellStyle name="SAPBEXstdData 2 2 3 3 4" xfId="8539" xr:uid="{773872A8-09B5-4B07-8EB5-6DA470579047}"/>
    <cellStyle name="SAPBEXstdData 2 2 3 3 5" xfId="14201" xr:uid="{9B7F493A-FE82-4A0D-9FF7-FE680C4D9BF4}"/>
    <cellStyle name="SAPBEXstdData 2 2 3 3 6" xfId="19721" xr:uid="{46FB1319-6D3C-450C-841B-061E018D8B6E}"/>
    <cellStyle name="SAPBEXstdData 2 2 3 4" xfId="3926" xr:uid="{17C44FFF-8E54-4750-A0AB-992D92A59C6A}"/>
    <cellStyle name="SAPBEXstdData 2 2 3 4 2" xfId="10482" xr:uid="{9C1EB91A-A25C-415D-8B0E-A93B4C5662A2}"/>
    <cellStyle name="SAPBEXstdData 2 2 3 4 3" xfId="16096" xr:uid="{1C405BE3-637C-4EE6-AC25-14843A5FF906}"/>
    <cellStyle name="SAPBEXstdData 2 2 3 4 4" xfId="21573" xr:uid="{1D60080A-7453-4F76-A8A3-0D19AE0F93E9}"/>
    <cellStyle name="SAPBEXstdData 2 2 3 5" xfId="6274" xr:uid="{D647E7DA-4AF0-403E-94E7-509A15A1D37D}"/>
    <cellStyle name="SAPBEXstdData 2 2 3 5 2" xfId="12757" xr:uid="{0229AEE5-1FC3-44CF-93D2-7BA7A0A96881}"/>
    <cellStyle name="SAPBEXstdData 2 2 3 5 3" xfId="18323" xr:uid="{1375B980-F4C7-4D98-87C6-71D0E8C8A931}"/>
    <cellStyle name="SAPBEXstdData 2 2 3 5 4" xfId="23764" xr:uid="{0A104610-0B49-4864-8286-10B40579879B}"/>
    <cellStyle name="SAPBEXstdData 2 2 3 6" xfId="8537" xr:uid="{3529753C-3B83-4A30-B8CB-51896F6B68ED}"/>
    <cellStyle name="SAPBEXstdData 2 2 3 7" xfId="14199" xr:uid="{F97B3842-5214-47BB-9112-825AEF029F80}"/>
    <cellStyle name="SAPBEXstdData 2 2 3 8" xfId="19719" xr:uid="{F56DF29C-F1D4-4DD2-BE6F-97F5743108EF}"/>
    <cellStyle name="SAPBEXstdData 2 2 4" xfId="1920" xr:uid="{CEE72EA0-70ED-47DE-AB25-7E623E8A70CE}"/>
    <cellStyle name="SAPBEXstdData 2 2 4 2" xfId="3929" xr:uid="{AD187345-6B45-42DB-84E7-6674923687F7}"/>
    <cellStyle name="SAPBEXstdData 2 2 4 2 2" xfId="10485" xr:uid="{86095502-13B5-444F-BAE9-42CAC21D9932}"/>
    <cellStyle name="SAPBEXstdData 2 2 4 2 3" xfId="16099" xr:uid="{AFD33CFE-7636-4726-8D73-1AAC4FF0A4C0}"/>
    <cellStyle name="SAPBEXstdData 2 2 4 2 4" xfId="21576" xr:uid="{A728A25D-0493-43A6-81F8-3C0BFCECF485}"/>
    <cellStyle name="SAPBEXstdData 2 2 4 3" xfId="6277" xr:uid="{BBDA3F69-36E7-4E0C-B42C-CFAA4057499E}"/>
    <cellStyle name="SAPBEXstdData 2 2 4 3 2" xfId="12760" xr:uid="{35EABB6A-AFE4-4A41-B9CF-D24513264CC9}"/>
    <cellStyle name="SAPBEXstdData 2 2 4 3 3" xfId="18326" xr:uid="{C8BC8F8D-F170-4074-9341-DB7958229B4B}"/>
    <cellStyle name="SAPBEXstdData 2 2 4 3 4" xfId="23767" xr:uid="{EE8C875B-975B-4401-AEE7-44DC385B8F76}"/>
    <cellStyle name="SAPBEXstdData 2 2 4 4" xfId="8540" xr:uid="{B73B28DE-F352-403B-B70B-76AA172319D4}"/>
    <cellStyle name="SAPBEXstdData 2 2 4 5" xfId="14202" xr:uid="{67BD0032-B283-4008-B722-D14C373568DA}"/>
    <cellStyle name="SAPBEXstdData 2 2 4 6" xfId="19722" xr:uid="{14249FED-38FA-4DA0-A108-BE99CED1A18E}"/>
    <cellStyle name="SAPBEXstdData 2 2 5" xfId="1921" xr:uid="{7E7D1C55-9CBF-4DB1-8E29-75E643763350}"/>
    <cellStyle name="SAPBEXstdData 2 2 5 2" xfId="3930" xr:uid="{E76500B8-9334-4A53-84AA-831BB30BAA39}"/>
    <cellStyle name="SAPBEXstdData 2 2 5 2 2" xfId="10486" xr:uid="{B86BBF61-2B21-4680-B927-B56CD14474D5}"/>
    <cellStyle name="SAPBEXstdData 2 2 5 2 3" xfId="16100" xr:uid="{48703E25-E950-4F3D-A9F2-619F9DBCBC7A}"/>
    <cellStyle name="SAPBEXstdData 2 2 5 2 4" xfId="21577" xr:uid="{9D0295D6-9A9D-4E67-A70A-965016E3D5FF}"/>
    <cellStyle name="SAPBEXstdData 2 2 5 3" xfId="6278" xr:uid="{156F3E4B-A033-4108-9B54-823A2C155024}"/>
    <cellStyle name="SAPBEXstdData 2 2 5 3 2" xfId="12761" xr:uid="{7D18791C-E5F8-4810-B5A1-30F207D3F28A}"/>
    <cellStyle name="SAPBEXstdData 2 2 5 3 3" xfId="18327" xr:uid="{58C7DA1C-9610-4BC6-8996-0E8986C060B5}"/>
    <cellStyle name="SAPBEXstdData 2 2 5 3 4" xfId="23768" xr:uid="{6C8886B7-5D12-4B1E-8F72-AD69DE463518}"/>
    <cellStyle name="SAPBEXstdData 2 2 5 4" xfId="8541" xr:uid="{966438A7-A20A-49FD-8FC1-8F2588A220C0}"/>
    <cellStyle name="SAPBEXstdData 2 2 5 5" xfId="14203" xr:uid="{3F80B15C-5D11-4AA3-978E-D738C74B5F37}"/>
    <cellStyle name="SAPBEXstdData 2 2 5 6" xfId="19723" xr:uid="{A018A0BC-60BD-4A14-9FB9-FE8CA2E5B284}"/>
    <cellStyle name="SAPBEXstdData 2 2 6" xfId="1913" xr:uid="{5608F8BC-5626-4526-B9AF-E98CE532869C}"/>
    <cellStyle name="SAPBEXstdData 2 2 6 2" xfId="8533" xr:uid="{55A61829-6AB7-4918-8CF9-B14917947392}"/>
    <cellStyle name="SAPBEXstdData 2 2 6 3" xfId="14195" xr:uid="{796ADF58-A33F-4DC0-9FE7-CB8920828685}"/>
    <cellStyle name="SAPBEXstdData 2 2 6 4" xfId="19715" xr:uid="{3F818FA5-80B9-4F7B-8588-5FE8F9C08C40}"/>
    <cellStyle name="SAPBEXstdData 2 2 7" xfId="3922" xr:uid="{46BC4452-F570-49D9-845A-FC7F9E8342C3}"/>
    <cellStyle name="SAPBEXstdData 2 2 7 2" xfId="10478" xr:uid="{30AAA41A-07E1-4D5A-B5FB-5E147763EDDC}"/>
    <cellStyle name="SAPBEXstdData 2 2 7 3" xfId="16092" xr:uid="{13E25A4F-3FA0-4536-984E-718A191B2441}"/>
    <cellStyle name="SAPBEXstdData 2 2 7 4" xfId="21569" xr:uid="{AD868721-A074-4599-B277-0DAEF7D91F7E}"/>
    <cellStyle name="SAPBEXstdData 2 2 8" xfId="6270" xr:uid="{7E374AEF-8D38-4EEA-A3C5-70A7ECB7701C}"/>
    <cellStyle name="SAPBEXstdData 2 2 8 2" xfId="12753" xr:uid="{FE2FD1EA-AA56-4852-9824-3D978E87D100}"/>
    <cellStyle name="SAPBEXstdData 2 2 8 3" xfId="18319" xr:uid="{48E9DDFF-C63F-4D8E-BC67-040FCE99B0D6}"/>
    <cellStyle name="SAPBEXstdData 2 2 8 4" xfId="23760" xr:uid="{22894462-920A-4FFB-8585-10AA9D44C97C}"/>
    <cellStyle name="SAPBEXstdData 2 2 9" xfId="7286" xr:uid="{C75C47BF-2ACA-44F9-AD44-DACE4FEF3B2A}"/>
    <cellStyle name="SAPBEXstdData 2 3" xfId="661" xr:uid="{7878176F-3346-4FEC-83DE-065999190D1C}"/>
    <cellStyle name="SAPBEXstdData 2 3 2" xfId="1923" xr:uid="{16870E52-297C-4F01-9E8D-9167CDD30973}"/>
    <cellStyle name="SAPBEXstdData 2 3 2 2" xfId="3932" xr:uid="{9084C3C7-F2AF-4C76-AF51-4F782D6AB706}"/>
    <cellStyle name="SAPBEXstdData 2 3 2 2 2" xfId="10488" xr:uid="{B449B097-3E02-4508-95C1-D93BB2C260B9}"/>
    <cellStyle name="SAPBEXstdData 2 3 2 2 3" xfId="16102" xr:uid="{6ABD3825-502C-4F25-A0D0-960512BC654F}"/>
    <cellStyle name="SAPBEXstdData 2 3 2 2 4" xfId="21579" xr:uid="{70CA7157-6895-4254-B2E8-6C7FA4B28E24}"/>
    <cellStyle name="SAPBEXstdData 2 3 2 3" xfId="6280" xr:uid="{1D0E8DA5-DB08-41EF-A2CB-299CCE60EBEC}"/>
    <cellStyle name="SAPBEXstdData 2 3 2 3 2" xfId="12763" xr:uid="{21E859A7-B807-402F-A397-7B2DE190C8BF}"/>
    <cellStyle name="SAPBEXstdData 2 3 2 3 3" xfId="18329" xr:uid="{8C675878-4AD1-435F-93BB-262679676CB1}"/>
    <cellStyle name="SAPBEXstdData 2 3 2 3 4" xfId="23770" xr:uid="{03D6BF38-3BF0-46E0-A578-001A3A684A0E}"/>
    <cellStyle name="SAPBEXstdData 2 3 2 4" xfId="8543" xr:uid="{F9FA4D6C-1F70-44C7-8A15-4811BAA31780}"/>
    <cellStyle name="SAPBEXstdData 2 3 2 5" xfId="14205" xr:uid="{46E99DC3-FD88-451C-8279-9C2F0859DC21}"/>
    <cellStyle name="SAPBEXstdData 2 3 2 6" xfId="19725" xr:uid="{95582423-3076-4F73-8C47-3D1BB2B42651}"/>
    <cellStyle name="SAPBEXstdData 2 3 3" xfId="1924" xr:uid="{2AC9F846-961B-4AAE-A5AC-B02144A18077}"/>
    <cellStyle name="SAPBEXstdData 2 3 3 2" xfId="3933" xr:uid="{766089E4-B02A-4477-A2B0-A4BA884A1D82}"/>
    <cellStyle name="SAPBEXstdData 2 3 3 2 2" xfId="10489" xr:uid="{D239FE15-5D55-4F4C-90A0-E42DF9B48829}"/>
    <cellStyle name="SAPBEXstdData 2 3 3 2 3" xfId="16103" xr:uid="{E86B6753-FFCE-46B8-A1B0-85E31848032C}"/>
    <cellStyle name="SAPBEXstdData 2 3 3 2 4" xfId="21580" xr:uid="{B99E25F9-5AD2-442B-B6F5-3C57BBF03FF4}"/>
    <cellStyle name="SAPBEXstdData 2 3 3 3" xfId="6281" xr:uid="{A0D1378A-256A-4B3B-8B30-7FD44E2E6AE9}"/>
    <cellStyle name="SAPBEXstdData 2 3 3 3 2" xfId="12764" xr:uid="{1417FD4D-8F08-4684-A65C-42645FA46666}"/>
    <cellStyle name="SAPBEXstdData 2 3 3 3 3" xfId="18330" xr:uid="{20B540AA-216A-49C9-88C6-12962CBB84D3}"/>
    <cellStyle name="SAPBEXstdData 2 3 3 3 4" xfId="23771" xr:uid="{C933497B-0472-4412-8D67-FF0766BE867F}"/>
    <cellStyle name="SAPBEXstdData 2 3 3 4" xfId="8544" xr:uid="{693F8AE1-3330-45EE-8FC5-97F91CEBE55E}"/>
    <cellStyle name="SAPBEXstdData 2 3 3 5" xfId="14206" xr:uid="{A8C256A0-C46F-4AE2-B705-F09BAFAE5E38}"/>
    <cellStyle name="SAPBEXstdData 2 3 3 6" xfId="19726" xr:uid="{94941FEE-9334-42DD-B491-90E7407459FF}"/>
    <cellStyle name="SAPBEXstdData 2 3 4" xfId="1922" xr:uid="{903765F5-E6A0-41FD-A4AC-DF43BA43B3B1}"/>
    <cellStyle name="SAPBEXstdData 2 3 4 2" xfId="8542" xr:uid="{67D97952-EC05-40F4-A5CA-0A0D0F436767}"/>
    <cellStyle name="SAPBEXstdData 2 3 4 3" xfId="14204" xr:uid="{C1009304-C79A-4D7C-BD8F-DAA994C70E5B}"/>
    <cellStyle name="SAPBEXstdData 2 3 4 4" xfId="19724" xr:uid="{AD4D64F5-39DD-4F67-A2B3-AFF3AD30F621}"/>
    <cellStyle name="SAPBEXstdData 2 3 5" xfId="3931" xr:uid="{B7497C95-BDD8-4672-A910-45CA2EE9DB1E}"/>
    <cellStyle name="SAPBEXstdData 2 3 5 2" xfId="10487" xr:uid="{E625C7DD-5FBB-47E8-B1B9-D8A280BEBDFC}"/>
    <cellStyle name="SAPBEXstdData 2 3 5 3" xfId="16101" xr:uid="{D152217F-C8A2-417B-AE79-AA1DEDD3E578}"/>
    <cellStyle name="SAPBEXstdData 2 3 5 4" xfId="21578" xr:uid="{97597DB6-539D-4576-BC3B-FBDB58EC0C33}"/>
    <cellStyle name="SAPBEXstdData 2 3 6" xfId="6279" xr:uid="{C277DD96-7328-4C9D-83C6-445B85732851}"/>
    <cellStyle name="SAPBEXstdData 2 3 6 2" xfId="12762" xr:uid="{2EBE28C9-3153-4FE9-A736-933A87E2E297}"/>
    <cellStyle name="SAPBEXstdData 2 3 6 3" xfId="18328" xr:uid="{ABC5DB3A-6BAA-427C-A130-5B205DBD94E1}"/>
    <cellStyle name="SAPBEXstdData 2 3 6 4" xfId="23769" xr:uid="{62F0240D-6165-41AC-9F57-3455B9984EFB}"/>
    <cellStyle name="SAPBEXstdData 2 4" xfId="1925" xr:uid="{4F0CFDD0-53A9-452F-8E84-0017BE25AA17}"/>
    <cellStyle name="SAPBEXstdData 2 4 2" xfId="1926" xr:uid="{48549445-1AF0-4DC4-A153-E5AE106324DF}"/>
    <cellStyle name="SAPBEXstdData 2 4 2 2" xfId="3935" xr:uid="{DF21CCCF-4BCF-44E0-AF9A-09F3DB9EC152}"/>
    <cellStyle name="SAPBEXstdData 2 4 2 2 2" xfId="10491" xr:uid="{2C2FE309-356A-4D36-B497-2ABE009F5253}"/>
    <cellStyle name="SAPBEXstdData 2 4 2 2 3" xfId="16105" xr:uid="{019F539F-155B-4859-8C4C-8E9DE4AE456E}"/>
    <cellStyle name="SAPBEXstdData 2 4 2 2 4" xfId="21582" xr:uid="{13F007D1-4A6B-4292-95B7-1A4D3F522BFD}"/>
    <cellStyle name="SAPBEXstdData 2 4 2 3" xfId="6283" xr:uid="{D5A0000B-BE2B-495C-97EB-8857899F7743}"/>
    <cellStyle name="SAPBEXstdData 2 4 2 3 2" xfId="12766" xr:uid="{3D46BCC8-8CFF-4628-A5A5-E972E72F0EE6}"/>
    <cellStyle name="SAPBEXstdData 2 4 2 3 3" xfId="18332" xr:uid="{9C9F12FF-E4FE-4326-8168-A7B91DAC28E2}"/>
    <cellStyle name="SAPBEXstdData 2 4 2 3 4" xfId="23773" xr:uid="{79D2ED6E-A45E-4ABB-98B7-2FA8CE5956E3}"/>
    <cellStyle name="SAPBEXstdData 2 4 2 4" xfId="8546" xr:uid="{4F917B4C-D7B4-47EA-A618-75E9F3DABF0C}"/>
    <cellStyle name="SAPBEXstdData 2 4 2 5" xfId="14208" xr:uid="{3D9AF6D2-011F-4AE8-B77A-B4C22E72618F}"/>
    <cellStyle name="SAPBEXstdData 2 4 2 6" xfId="19728" xr:uid="{688F3AA7-7947-486C-9A19-1F6E4005E07B}"/>
    <cellStyle name="SAPBEXstdData 2 4 3" xfId="1927" xr:uid="{7199FE0F-8860-4FFE-90C7-38496B53613C}"/>
    <cellStyle name="SAPBEXstdData 2 4 3 2" xfId="3936" xr:uid="{FC835513-F226-460F-A22C-3C0FB76BB56D}"/>
    <cellStyle name="SAPBEXstdData 2 4 3 2 2" xfId="10492" xr:uid="{F40776D7-38C5-4D32-9A22-6E2A90FC6139}"/>
    <cellStyle name="SAPBEXstdData 2 4 3 2 3" xfId="16106" xr:uid="{47FBE44E-33C7-4351-B3F4-84586438471F}"/>
    <cellStyle name="SAPBEXstdData 2 4 3 2 4" xfId="21583" xr:uid="{2B7283E1-31BF-49D0-BAD1-C15D7C23D44B}"/>
    <cellStyle name="SAPBEXstdData 2 4 3 3" xfId="6284" xr:uid="{970DF0A6-B1CA-4CDE-B047-46ED647F0AB8}"/>
    <cellStyle name="SAPBEXstdData 2 4 3 3 2" xfId="12767" xr:uid="{B329AEBE-75B7-4555-AB47-D36ED4A85BEC}"/>
    <cellStyle name="SAPBEXstdData 2 4 3 3 3" xfId="18333" xr:uid="{BB03D5B2-1B62-4E0A-BA45-DAF803740C1D}"/>
    <cellStyle name="SAPBEXstdData 2 4 3 3 4" xfId="23774" xr:uid="{E8A2BDA5-2F59-4A70-9E4E-A7765DBA11BA}"/>
    <cellStyle name="SAPBEXstdData 2 4 3 4" xfId="8547" xr:uid="{968414D5-764C-42A4-B66D-6F2A54AE3D14}"/>
    <cellStyle name="SAPBEXstdData 2 4 3 5" xfId="14209" xr:uid="{836EC17B-37BC-4D67-AE33-749B7619C057}"/>
    <cellStyle name="SAPBEXstdData 2 4 3 6" xfId="19729" xr:uid="{9C73AD39-8CD7-4785-B6D1-5509020A4FDB}"/>
    <cellStyle name="SAPBEXstdData 2 4 4" xfId="3934" xr:uid="{A7F38588-3D5A-49E2-AFDD-DA84ECCDF56B}"/>
    <cellStyle name="SAPBEXstdData 2 4 4 2" xfId="10490" xr:uid="{876D9908-7B20-40C5-AC9D-F548DE0B3C38}"/>
    <cellStyle name="SAPBEXstdData 2 4 4 3" xfId="16104" xr:uid="{847B6E5C-F6B6-4DC2-B2C3-DF033A2544DE}"/>
    <cellStyle name="SAPBEXstdData 2 4 4 4" xfId="21581" xr:uid="{6F78493C-228A-45B5-8783-BF88C565FED1}"/>
    <cellStyle name="SAPBEXstdData 2 4 5" xfId="6282" xr:uid="{5790BEBB-1657-4C7D-B206-937C9D1D5F19}"/>
    <cellStyle name="SAPBEXstdData 2 4 5 2" xfId="12765" xr:uid="{797293A8-0466-43DD-816F-078EA614F7AB}"/>
    <cellStyle name="SAPBEXstdData 2 4 5 3" xfId="18331" xr:uid="{EBFD70A7-7AFB-4649-A5D7-99A2C70B68E3}"/>
    <cellStyle name="SAPBEXstdData 2 4 5 4" xfId="23772" xr:uid="{9494DDD0-A0FC-42AD-A490-0701826B5F38}"/>
    <cellStyle name="SAPBEXstdData 2 4 6" xfId="8545" xr:uid="{262F162A-A116-4FCF-A6AC-F1B62B98D788}"/>
    <cellStyle name="SAPBEXstdData 2 4 7" xfId="14207" xr:uid="{F8E6785D-CE82-42AD-8CF5-FF79CF7BB144}"/>
    <cellStyle name="SAPBEXstdData 2 4 8" xfId="19727" xr:uid="{C6538032-6C2E-494B-B8F6-8B9FEF0D4A28}"/>
    <cellStyle name="SAPBEXstdData 2 5" xfId="1928" xr:uid="{8C5EC61A-32B0-4FA4-AD1A-FC4995A3895C}"/>
    <cellStyle name="SAPBEXstdData 2 5 2" xfId="3937" xr:uid="{1FB8E6C6-F0A6-4C56-8D9D-F8E4215658CC}"/>
    <cellStyle name="SAPBEXstdData 2 5 2 2" xfId="10493" xr:uid="{9FD87E8A-E02E-41CA-86DB-E0DB0FCDE855}"/>
    <cellStyle name="SAPBEXstdData 2 5 2 3" xfId="16107" xr:uid="{FC2C1B0B-0FDB-4A0E-9486-26D23A4B6F2B}"/>
    <cellStyle name="SAPBEXstdData 2 5 2 4" xfId="21584" xr:uid="{16076EC0-CDFE-4B8C-B396-9E8736150467}"/>
    <cellStyle name="SAPBEXstdData 2 5 3" xfId="6285" xr:uid="{7C91C478-6EE0-4AF0-AD12-05D37D4B1198}"/>
    <cellStyle name="SAPBEXstdData 2 5 3 2" xfId="12768" xr:uid="{7D26CB76-D265-4D77-86C9-6C5A16605479}"/>
    <cellStyle name="SAPBEXstdData 2 5 3 3" xfId="18334" xr:uid="{A4D106FE-CA99-4E54-B346-D3054517D910}"/>
    <cellStyle name="SAPBEXstdData 2 5 3 4" xfId="23775" xr:uid="{5E415010-F0AF-437D-9214-94379A3CD445}"/>
    <cellStyle name="SAPBEXstdData 2 5 4" xfId="8548" xr:uid="{1A091180-F32A-4B45-9A47-93D511E15657}"/>
    <cellStyle name="SAPBEXstdData 2 5 5" xfId="14210" xr:uid="{5AA9B87F-00F0-4CC9-A02D-D09907F26B30}"/>
    <cellStyle name="SAPBEXstdData 2 5 6" xfId="19730" xr:uid="{1EDCE153-C21A-4AC0-85A3-39A975A0A4BE}"/>
    <cellStyle name="SAPBEXstdData 2 6" xfId="1929" xr:uid="{528A1277-E4F1-4221-ACCD-316AEF28E708}"/>
    <cellStyle name="SAPBEXstdData 2 6 2" xfId="3938" xr:uid="{F06A633B-C5E2-4D16-B1E8-E49D00C7B154}"/>
    <cellStyle name="SAPBEXstdData 2 6 2 2" xfId="10494" xr:uid="{BD90EB76-BFDA-4CAA-B811-DA84421E5B6F}"/>
    <cellStyle name="SAPBEXstdData 2 6 2 3" xfId="16108" xr:uid="{BFEA3FCF-2B9C-4D78-B646-6A8DA4E537DB}"/>
    <cellStyle name="SAPBEXstdData 2 6 2 4" xfId="21585" xr:uid="{096DFEB7-B896-4A07-B0DF-F8DBA9D3E3B1}"/>
    <cellStyle name="SAPBEXstdData 2 6 3" xfId="6286" xr:uid="{02DD13D3-0276-493A-AD70-5EE04D765931}"/>
    <cellStyle name="SAPBEXstdData 2 6 3 2" xfId="12769" xr:uid="{FD8A5E62-F413-4B09-BD5E-945F380A69F9}"/>
    <cellStyle name="SAPBEXstdData 2 6 3 3" xfId="18335" xr:uid="{77ED43D5-A66A-4F41-914D-FC650C43EFDF}"/>
    <cellStyle name="SAPBEXstdData 2 6 3 4" xfId="23776" xr:uid="{CC4D3950-1FB6-4123-98BF-4B2EB4455808}"/>
    <cellStyle name="SAPBEXstdData 2 6 4" xfId="8549" xr:uid="{FCB396C5-2688-4CC6-958E-99518CA4F618}"/>
    <cellStyle name="SAPBEXstdData 2 6 5" xfId="14211" xr:uid="{FC5C4279-4C1A-4DD7-ACFF-928D7037C522}"/>
    <cellStyle name="SAPBEXstdData 2 6 6" xfId="19731" xr:uid="{E6A6F0D8-AB70-4E65-9A24-61EA7F7DD518}"/>
    <cellStyle name="SAPBEXstdData 2 7" xfId="1912" xr:uid="{9FC61129-F7B1-49B6-B2AD-9185CCD9B7B4}"/>
    <cellStyle name="SAPBEXstdData 2 7 2" xfId="8532" xr:uid="{4FD3731F-2436-42B6-BBA7-5633A734E7CA}"/>
    <cellStyle name="SAPBEXstdData 2 7 3" xfId="14194" xr:uid="{5D53AE87-27FB-4845-AAD8-2E76CAC959CB}"/>
    <cellStyle name="SAPBEXstdData 2 7 4" xfId="19714" xr:uid="{AE18C1B1-55C9-49D6-82F5-9FDE7F793D49}"/>
    <cellStyle name="SAPBEXstdData 2 8" xfId="3921" xr:uid="{BAFDF02E-46E3-4803-BE98-F0BBEF42A874}"/>
    <cellStyle name="SAPBEXstdData 2 8 2" xfId="10477" xr:uid="{4EC80D7A-7CEB-4A3D-9330-10DE1DCEA707}"/>
    <cellStyle name="SAPBEXstdData 2 8 3" xfId="16091" xr:uid="{4EBAA622-E5FA-4435-A882-289202DF1BEE}"/>
    <cellStyle name="SAPBEXstdData 2 8 4" xfId="21568" xr:uid="{E162128C-5D0E-425D-8E64-FC2C09FDD530}"/>
    <cellStyle name="SAPBEXstdData 2 9" xfId="6269" xr:uid="{827C24CD-48C7-437D-BF9A-63B4AAE270F2}"/>
    <cellStyle name="SAPBEXstdData 2 9 2" xfId="12752" xr:uid="{8ADF7201-CA1E-4AD4-842F-6ACF950DF2E2}"/>
    <cellStyle name="SAPBEXstdData 2 9 3" xfId="18318" xr:uid="{E63B2767-B436-481D-B440-C5EE56AF403A}"/>
    <cellStyle name="SAPBEXstdData 2 9 4" xfId="23759" xr:uid="{BBDE4B58-8F55-4EAB-83AB-6557D6C31AAF}"/>
    <cellStyle name="SAPBEXstdData 20" xfId="1090" xr:uid="{DCDB243C-D960-4B8C-BB70-1D67793E6851}"/>
    <cellStyle name="SAPBEXstdData 20 2" xfId="7740" xr:uid="{A4AB67E5-1437-40BA-8806-BB40B003C4E0}"/>
    <cellStyle name="SAPBEXstdData 20 3" xfId="9674" xr:uid="{2E77E000-38BE-482B-8A22-03AA6C277ED4}"/>
    <cellStyle name="SAPBEXstdData 20 4" xfId="7398" xr:uid="{BA79B3AC-A37C-4772-A566-81D3FC27B1A9}"/>
    <cellStyle name="SAPBEXstdData 21" xfId="5307" xr:uid="{FE408C4F-A9A4-4EFE-A689-B6D520A3E2E2}"/>
    <cellStyle name="SAPBEXstdData 21 2" xfId="11855" xr:uid="{5E7C8407-35C9-4EC6-B40C-5A0855144D08}"/>
    <cellStyle name="SAPBEXstdData 21 3" xfId="17460" xr:uid="{45D5DB6D-16BA-48B8-98CE-AAAE65B80E52}"/>
    <cellStyle name="SAPBEXstdData 21 4" xfId="22934" xr:uid="{E1FCA291-AAA4-4328-92D8-9D4811D37B95}"/>
    <cellStyle name="SAPBEXstdData 22" xfId="5429" xr:uid="{D2B8BDD8-64E3-4E34-9955-F92017D250EE}"/>
    <cellStyle name="SAPBEXstdData 22 2" xfId="11932" xr:uid="{F56B6F98-9262-433C-9B86-BE83968AFF43}"/>
    <cellStyle name="SAPBEXstdData 22 3" xfId="17509" xr:uid="{0EB4F9DA-6DA8-4862-AFB0-BB6510A29A4D}"/>
    <cellStyle name="SAPBEXstdData 22 4" xfId="22950" xr:uid="{FCF64391-DF7F-4F59-A802-D49B0E7955FF}"/>
    <cellStyle name="SAPBEXstdData 23" xfId="5475" xr:uid="{1CF539A9-CB8C-4190-A796-224BC6400322}"/>
    <cellStyle name="SAPBEXstdData 23 2" xfId="11958" xr:uid="{CE37F2D6-CB9D-4BB4-8D32-A317139557A9}"/>
    <cellStyle name="SAPBEXstdData 23 3" xfId="17524" xr:uid="{0E28C16F-D578-416D-90AE-BB8999E05EBC}"/>
    <cellStyle name="SAPBEXstdData 23 4" xfId="22965" xr:uid="{5DA7BEA1-EF75-4B98-AB60-8D5EF9926E30}"/>
    <cellStyle name="SAPBEXstdData 3" xfId="662" xr:uid="{294C00C5-E56C-49B5-8470-8A76BC69E5C1}"/>
    <cellStyle name="SAPBEXstdData 3 2" xfId="1931" xr:uid="{8CBC9249-89A5-46BB-900C-EA5E00893045}"/>
    <cellStyle name="SAPBEXstdData 3 2 2" xfId="1932" xr:uid="{7DA010A2-4EC1-4A4E-94AC-B9ED0B6E06C8}"/>
    <cellStyle name="SAPBEXstdData 3 2 2 2" xfId="3941" xr:uid="{8F4AA8A6-B41E-40CA-A95B-F7866920DDF3}"/>
    <cellStyle name="SAPBEXstdData 3 2 2 2 2" xfId="10497" xr:uid="{70EC92F9-1ED4-44EC-802E-89A95B6202BC}"/>
    <cellStyle name="SAPBEXstdData 3 2 2 2 3" xfId="16111" xr:uid="{D829A9F2-E398-455C-8FB3-A8347FDA2344}"/>
    <cellStyle name="SAPBEXstdData 3 2 2 2 4" xfId="21588" xr:uid="{C6BDC872-E57C-4246-A6A7-144EFD5511E6}"/>
    <cellStyle name="SAPBEXstdData 3 2 2 3" xfId="6289" xr:uid="{222922C0-B912-4807-B754-C31550EEDADB}"/>
    <cellStyle name="SAPBEXstdData 3 2 2 3 2" xfId="12772" xr:uid="{85618302-359D-4D38-AA2E-81CC4845C2B4}"/>
    <cellStyle name="SAPBEXstdData 3 2 2 3 3" xfId="18338" xr:uid="{FF550E3E-CEC3-458C-897C-941E4FE6BB66}"/>
    <cellStyle name="SAPBEXstdData 3 2 2 3 4" xfId="23779" xr:uid="{CEEC82AB-62C9-427A-9741-066C4E5F08F9}"/>
    <cellStyle name="SAPBEXstdData 3 2 2 4" xfId="8552" xr:uid="{6A9D44B7-9532-473A-ACAD-71E1C0193D1F}"/>
    <cellStyle name="SAPBEXstdData 3 2 2 5" xfId="14214" xr:uid="{A9CDAE5E-8EA5-46D6-B1B2-FCAA7BEC5E86}"/>
    <cellStyle name="SAPBEXstdData 3 2 2 6" xfId="19734" xr:uid="{A381208A-6AF5-45E6-852F-58156C22D7F3}"/>
    <cellStyle name="SAPBEXstdData 3 2 3" xfId="1933" xr:uid="{003CD65C-36B5-416F-BBE1-75F9C9EDE59D}"/>
    <cellStyle name="SAPBEXstdData 3 2 3 2" xfId="3942" xr:uid="{FB4CAFF8-5923-454D-84D3-DBD89B94C1BF}"/>
    <cellStyle name="SAPBEXstdData 3 2 3 2 2" xfId="10498" xr:uid="{9C738992-7797-48F7-9567-AE2E8F05924A}"/>
    <cellStyle name="SAPBEXstdData 3 2 3 2 3" xfId="16112" xr:uid="{C7798770-CAB8-4316-86EF-E0018844CE7B}"/>
    <cellStyle name="SAPBEXstdData 3 2 3 2 4" xfId="21589" xr:uid="{15A25E46-C081-4098-817F-20BEB9818844}"/>
    <cellStyle name="SAPBEXstdData 3 2 3 3" xfId="6290" xr:uid="{922B0E17-15DE-4771-B788-DC8BA6F2F372}"/>
    <cellStyle name="SAPBEXstdData 3 2 3 3 2" xfId="12773" xr:uid="{1EB75ABC-5004-4E54-806F-C3F9837DCCB7}"/>
    <cellStyle name="SAPBEXstdData 3 2 3 3 3" xfId="18339" xr:uid="{CDB7E9EA-D11C-4991-8C27-A3E28286F1DB}"/>
    <cellStyle name="SAPBEXstdData 3 2 3 3 4" xfId="23780" xr:uid="{61700CEB-FB84-4B9D-8C0E-75D1E5D4BABE}"/>
    <cellStyle name="SAPBEXstdData 3 2 3 4" xfId="8553" xr:uid="{C8D16A83-6E41-4BD2-99DE-7B491CB95F0D}"/>
    <cellStyle name="SAPBEXstdData 3 2 3 5" xfId="14215" xr:uid="{AFF1E203-5C9C-4175-A3F1-0A3DB507368C}"/>
    <cellStyle name="SAPBEXstdData 3 2 3 6" xfId="19735" xr:uid="{C8EDBEF1-1621-4786-AB02-313562BC9DBE}"/>
    <cellStyle name="SAPBEXstdData 3 2 4" xfId="3940" xr:uid="{6A0D992F-1C51-497D-8B4F-52A188E1245F}"/>
    <cellStyle name="SAPBEXstdData 3 2 4 2" xfId="10496" xr:uid="{56D2FD81-1CE5-4D6C-98C4-3FF0267B9B64}"/>
    <cellStyle name="SAPBEXstdData 3 2 4 3" xfId="16110" xr:uid="{EC854A09-179C-47C9-947A-82F14C73FBB2}"/>
    <cellStyle name="SAPBEXstdData 3 2 4 4" xfId="21587" xr:uid="{7BF2BA84-0495-424F-8AB5-49883B1FE6F1}"/>
    <cellStyle name="SAPBEXstdData 3 2 5" xfId="6288" xr:uid="{9B66D933-62D9-4E95-9097-F7B7FD29AAA2}"/>
    <cellStyle name="SAPBEXstdData 3 2 5 2" xfId="12771" xr:uid="{45156E29-5634-413D-B181-5FDE91C323F0}"/>
    <cellStyle name="SAPBEXstdData 3 2 5 3" xfId="18337" xr:uid="{E98B1B07-DC97-41AF-8B2F-259EE44BEC68}"/>
    <cellStyle name="SAPBEXstdData 3 2 5 4" xfId="23778" xr:uid="{E90E7224-E22F-4B45-983F-355B6C346689}"/>
    <cellStyle name="SAPBEXstdData 3 2 6" xfId="8551" xr:uid="{057F1AD2-33B8-47B6-956A-C8E621F49CEF}"/>
    <cellStyle name="SAPBEXstdData 3 2 7" xfId="14213" xr:uid="{FA0FC8EE-D508-4429-BA4D-C2A0D7DE0D8A}"/>
    <cellStyle name="SAPBEXstdData 3 2 8" xfId="19733" xr:uid="{9C7B95CA-3EED-42A4-B661-6CC5A30BB764}"/>
    <cellStyle name="SAPBEXstdData 3 3" xfId="1934" xr:uid="{CF115096-3B92-4757-AD08-DD6658D4C855}"/>
    <cellStyle name="SAPBEXstdData 3 3 2" xfId="1935" xr:uid="{24758917-B52D-4D0F-A518-6D2A606539B0}"/>
    <cellStyle name="SAPBEXstdData 3 3 2 2" xfId="3944" xr:uid="{B4D88713-76D6-4BF4-8804-FB81559F0ADF}"/>
    <cellStyle name="SAPBEXstdData 3 3 2 2 2" xfId="10500" xr:uid="{143E9083-5C27-4C59-B38C-62CB6B1F39D9}"/>
    <cellStyle name="SAPBEXstdData 3 3 2 2 3" xfId="16114" xr:uid="{7D0722E6-81E3-4215-BA4C-26C43BA37731}"/>
    <cellStyle name="SAPBEXstdData 3 3 2 2 4" xfId="21591" xr:uid="{3ABD4A21-C7B7-4989-B20C-F8C911FC5B98}"/>
    <cellStyle name="SAPBEXstdData 3 3 2 3" xfId="6292" xr:uid="{0FB3595E-3999-43D3-A17A-83C63CE1DE48}"/>
    <cellStyle name="SAPBEXstdData 3 3 2 3 2" xfId="12775" xr:uid="{59AFF7F4-0EF3-4351-BD6A-613DD2325034}"/>
    <cellStyle name="SAPBEXstdData 3 3 2 3 3" xfId="18341" xr:uid="{4F7A7F04-6BAF-4B16-984C-022417C93C70}"/>
    <cellStyle name="SAPBEXstdData 3 3 2 3 4" xfId="23782" xr:uid="{D309C289-AB79-419F-A9FF-0D843349E84E}"/>
    <cellStyle name="SAPBEXstdData 3 3 2 4" xfId="8555" xr:uid="{EB7F7229-F225-4E88-A059-F7FDDB485DEA}"/>
    <cellStyle name="SAPBEXstdData 3 3 2 5" xfId="14217" xr:uid="{7CE86E7F-E6FC-4B79-8D00-F23A5B05A556}"/>
    <cellStyle name="SAPBEXstdData 3 3 2 6" xfId="19737" xr:uid="{ABD411D0-F599-44F3-8486-BBC7881F719E}"/>
    <cellStyle name="SAPBEXstdData 3 3 3" xfId="1936" xr:uid="{53C8A655-D9D7-4F00-831D-9FEF285CD2EC}"/>
    <cellStyle name="SAPBEXstdData 3 3 3 2" xfId="3945" xr:uid="{04A6345D-08EE-4B97-B47F-F3E9BEA3E2B5}"/>
    <cellStyle name="SAPBEXstdData 3 3 3 2 2" xfId="10501" xr:uid="{F618DB9E-FDB6-48BB-8FD1-1AF1EB705846}"/>
    <cellStyle name="SAPBEXstdData 3 3 3 2 3" xfId="16115" xr:uid="{FC6192D6-8659-4B7B-8E14-137393DA19B1}"/>
    <cellStyle name="SAPBEXstdData 3 3 3 2 4" xfId="21592" xr:uid="{7C126127-1322-4AD0-9C44-0163A9B49C88}"/>
    <cellStyle name="SAPBEXstdData 3 3 3 3" xfId="6293" xr:uid="{A509A3BB-310B-47BB-B5D9-CE3EDE4F9D5C}"/>
    <cellStyle name="SAPBEXstdData 3 3 3 3 2" xfId="12776" xr:uid="{5035E254-C581-4867-B7F4-254DBCA440C9}"/>
    <cellStyle name="SAPBEXstdData 3 3 3 3 3" xfId="18342" xr:uid="{C2B2F95B-36F1-4C42-8EF2-B637E4D64AB6}"/>
    <cellStyle name="SAPBEXstdData 3 3 3 3 4" xfId="23783" xr:uid="{BC6EEE1D-2BF5-40F1-B409-33DBF8E01692}"/>
    <cellStyle name="SAPBEXstdData 3 3 3 4" xfId="8556" xr:uid="{C14AE3E6-D0AB-4533-B6FB-D51DBB40FB51}"/>
    <cellStyle name="SAPBEXstdData 3 3 3 5" xfId="14218" xr:uid="{63FC4358-6550-4D1C-AA96-6D7A18ACC402}"/>
    <cellStyle name="SAPBEXstdData 3 3 3 6" xfId="19738" xr:uid="{43D57543-92C1-4F49-8608-B8EE90919208}"/>
    <cellStyle name="SAPBEXstdData 3 3 4" xfId="3943" xr:uid="{D296C4A5-1E29-43B8-B8BA-1A83A8A1C78B}"/>
    <cellStyle name="SAPBEXstdData 3 3 4 2" xfId="10499" xr:uid="{2AA0C0FC-6BBD-4DE0-8640-D53605013FC3}"/>
    <cellStyle name="SAPBEXstdData 3 3 4 3" xfId="16113" xr:uid="{89B9770E-6BAE-47F5-ABC2-A43CCED8D0E1}"/>
    <cellStyle name="SAPBEXstdData 3 3 4 4" xfId="21590" xr:uid="{A199BE0C-839E-4279-AFF2-15D8F8FEA57C}"/>
    <cellStyle name="SAPBEXstdData 3 3 5" xfId="6291" xr:uid="{B255918D-DC76-44DE-B36B-5F55C6ABDD1E}"/>
    <cellStyle name="SAPBEXstdData 3 3 5 2" xfId="12774" xr:uid="{456086B6-B01E-40DA-ACC8-FED13CE9F241}"/>
    <cellStyle name="SAPBEXstdData 3 3 5 3" xfId="18340" xr:uid="{4589F8D2-49D0-48E8-AF90-2FDF1DA869D6}"/>
    <cellStyle name="SAPBEXstdData 3 3 5 4" xfId="23781" xr:uid="{4E597018-12C2-40AB-A475-5789E47D6ACC}"/>
    <cellStyle name="SAPBEXstdData 3 3 6" xfId="8554" xr:uid="{408D1F3F-77AC-40EA-B047-11206A1680E8}"/>
    <cellStyle name="SAPBEXstdData 3 3 7" xfId="14216" xr:uid="{D103237A-DFE4-46E6-814A-3484C3459DD1}"/>
    <cellStyle name="SAPBEXstdData 3 3 8" xfId="19736" xr:uid="{85C5F735-B3A4-435B-8ADE-6B2C8D32A74E}"/>
    <cellStyle name="SAPBEXstdData 3 4" xfId="1937" xr:uid="{5F40C1D0-72B8-4BC6-B712-F4F7F0A02AC7}"/>
    <cellStyle name="SAPBEXstdData 3 4 2" xfId="3946" xr:uid="{E903FCE4-CECA-486C-BA27-FC2EE0B036BD}"/>
    <cellStyle name="SAPBEXstdData 3 4 2 2" xfId="10502" xr:uid="{D9C5B1A4-9F12-401F-AF7F-2131C40988E1}"/>
    <cellStyle name="SAPBEXstdData 3 4 2 3" xfId="16116" xr:uid="{6D20EF74-FB52-4DB0-837F-8503E0472420}"/>
    <cellStyle name="SAPBEXstdData 3 4 2 4" xfId="21593" xr:uid="{C9FC2AE7-F970-44B2-B213-97CA847178A6}"/>
    <cellStyle name="SAPBEXstdData 3 4 3" xfId="6294" xr:uid="{281161F2-E5B3-42AC-9524-84A41120D21A}"/>
    <cellStyle name="SAPBEXstdData 3 4 3 2" xfId="12777" xr:uid="{B16E5C9A-B23A-4B67-8935-BE5B74924A4F}"/>
    <cellStyle name="SAPBEXstdData 3 4 3 3" xfId="18343" xr:uid="{7DBFF7FA-920E-44CA-80B3-2F130A4E236C}"/>
    <cellStyle name="SAPBEXstdData 3 4 3 4" xfId="23784" xr:uid="{16E6B7BE-BF1E-49D8-9A33-1C5F1FC2070C}"/>
    <cellStyle name="SAPBEXstdData 3 4 4" xfId="8557" xr:uid="{CB5B8AAD-534D-4AD4-A3A8-6BC05D177593}"/>
    <cellStyle name="SAPBEXstdData 3 4 5" xfId="14219" xr:uid="{941AB3EF-CBA7-4BB6-8875-572F4C5C8866}"/>
    <cellStyle name="SAPBEXstdData 3 4 6" xfId="19739" xr:uid="{E34F505B-3191-4B4E-A1E6-10837087A9D2}"/>
    <cellStyle name="SAPBEXstdData 3 5" xfId="1938" xr:uid="{CD53EC5C-D1DF-43AD-A256-552EA8983D4B}"/>
    <cellStyle name="SAPBEXstdData 3 5 2" xfId="3947" xr:uid="{7C2200BF-03A0-45CA-B995-0C6528486AB1}"/>
    <cellStyle name="SAPBEXstdData 3 5 2 2" xfId="10503" xr:uid="{B3A10EBB-E6D4-4038-B409-5EC31E0644BF}"/>
    <cellStyle name="SAPBEXstdData 3 5 2 3" xfId="16117" xr:uid="{0DD25E89-07DC-456A-B3E6-CC9D04E12CE8}"/>
    <cellStyle name="SAPBEXstdData 3 5 2 4" xfId="21594" xr:uid="{F3BFCED8-A7F1-4003-81A2-F92A7A2C6981}"/>
    <cellStyle name="SAPBEXstdData 3 5 3" xfId="6295" xr:uid="{883C4607-2E62-4966-AD0F-F7A40E20FC33}"/>
    <cellStyle name="SAPBEXstdData 3 5 3 2" xfId="12778" xr:uid="{C336233B-4EC1-454F-9569-EBFC33DA14AE}"/>
    <cellStyle name="SAPBEXstdData 3 5 3 3" xfId="18344" xr:uid="{F118D68A-5525-482B-AC7F-F95326F70E79}"/>
    <cellStyle name="SAPBEXstdData 3 5 3 4" xfId="23785" xr:uid="{49866320-C226-4FE8-AE3A-E73EEDA56890}"/>
    <cellStyle name="SAPBEXstdData 3 5 4" xfId="8558" xr:uid="{CF6EEE7C-7104-4F37-97E8-160793CFCA1B}"/>
    <cellStyle name="SAPBEXstdData 3 5 5" xfId="14220" xr:uid="{65E9C8F3-CBE5-43F3-BFC2-0B09A9DF5FFA}"/>
    <cellStyle name="SAPBEXstdData 3 5 6" xfId="19740" xr:uid="{C19160D0-0CDE-4AEF-956D-F7750937599F}"/>
    <cellStyle name="SAPBEXstdData 3 6" xfId="1930" xr:uid="{2C0B75E2-FBE9-4488-90ED-BE1C45CEF9CC}"/>
    <cellStyle name="SAPBEXstdData 3 6 2" xfId="8550" xr:uid="{85B43835-AF3A-42F7-B4F4-5DAD9EEA1580}"/>
    <cellStyle name="SAPBEXstdData 3 6 3" xfId="14212" xr:uid="{F6E9A064-C9C2-48DF-9CEA-F9969AB34692}"/>
    <cellStyle name="SAPBEXstdData 3 6 4" xfId="19732" xr:uid="{871F2E83-2615-46CB-9046-AB7A8ECD3D7A}"/>
    <cellStyle name="SAPBEXstdData 3 7" xfId="3939" xr:uid="{BD4E35A4-B1AB-4277-9173-66C59F7E838A}"/>
    <cellStyle name="SAPBEXstdData 3 7 2" xfId="10495" xr:uid="{2E26349A-2A37-46ED-9DEA-2ADF7BDE4C13}"/>
    <cellStyle name="SAPBEXstdData 3 7 3" xfId="16109" xr:uid="{611E7A09-97C3-4C83-A1FE-4203D3DD03D6}"/>
    <cellStyle name="SAPBEXstdData 3 7 4" xfId="21586" xr:uid="{3A14B423-458C-48BC-BF7F-88D3B68E733D}"/>
    <cellStyle name="SAPBEXstdData 3 8" xfId="6287" xr:uid="{BFE642AC-B705-47A2-9E80-147C18FB0A6A}"/>
    <cellStyle name="SAPBEXstdData 3 8 2" xfId="12770" xr:uid="{395CFCDC-0B1D-4848-A34B-4F7E7A540DAC}"/>
    <cellStyle name="SAPBEXstdData 3 8 3" xfId="18336" xr:uid="{5CEB8FA0-FE3C-42FC-8BE7-9F81CF12E5FC}"/>
    <cellStyle name="SAPBEXstdData 3 8 4" xfId="23777" xr:uid="{ED4F1075-2DA6-4EB5-AA63-EF51F79DD61B}"/>
    <cellStyle name="SAPBEXstdData 4" xfId="663" xr:uid="{3CD41A71-F5E4-4D2C-8FC1-A7A3E0477B4F}"/>
    <cellStyle name="SAPBEXstdData 4 2" xfId="1940" xr:uid="{2B7BEE93-68DE-415C-A382-28E06A2DAB08}"/>
    <cellStyle name="SAPBEXstdData 4 2 2" xfId="1941" xr:uid="{8A7FA6AA-D01B-4082-B916-A599FE622664}"/>
    <cellStyle name="SAPBEXstdData 4 2 2 2" xfId="3950" xr:uid="{D1312FAC-8F1E-4397-BDC0-077D96478BC9}"/>
    <cellStyle name="SAPBEXstdData 4 2 2 2 2" xfId="10506" xr:uid="{0F2D6C89-5172-42F0-9187-B57096197D4A}"/>
    <cellStyle name="SAPBEXstdData 4 2 2 2 3" xfId="16120" xr:uid="{3F4654F2-A093-43E5-A2EF-35D4314604AC}"/>
    <cellStyle name="SAPBEXstdData 4 2 2 2 4" xfId="21597" xr:uid="{C0D36328-BE1F-499D-B704-3FD7EB6ACBC2}"/>
    <cellStyle name="SAPBEXstdData 4 2 2 3" xfId="6298" xr:uid="{6BD0DA68-975F-4FE3-B66D-CCDE1FA44788}"/>
    <cellStyle name="SAPBEXstdData 4 2 2 3 2" xfId="12781" xr:uid="{ACAAA877-F3AB-445E-A923-DB8BEE07C2A5}"/>
    <cellStyle name="SAPBEXstdData 4 2 2 3 3" xfId="18347" xr:uid="{B2C18454-4B6A-4898-ADD6-5A9A63A29F77}"/>
    <cellStyle name="SAPBEXstdData 4 2 2 3 4" xfId="23788" xr:uid="{21DEB56C-E304-4FC4-9E51-202B1A5B176B}"/>
    <cellStyle name="SAPBEXstdData 4 2 2 4" xfId="8561" xr:uid="{AA0B4213-9B58-455C-89F3-5A2E719A8FA1}"/>
    <cellStyle name="SAPBEXstdData 4 2 2 5" xfId="14223" xr:uid="{5A47FDFE-A9E4-47B4-AED5-5F9DA5C5AAC2}"/>
    <cellStyle name="SAPBEXstdData 4 2 2 6" xfId="19743" xr:uid="{C0F43E99-C3A3-4C9D-AB4C-0ADB73734FE4}"/>
    <cellStyle name="SAPBEXstdData 4 2 3" xfId="1942" xr:uid="{CC32BE50-5476-4DF2-B77B-E2F883ED9DFF}"/>
    <cellStyle name="SAPBEXstdData 4 2 3 2" xfId="3951" xr:uid="{785F6888-F3C7-45F8-80F0-C27AB6265255}"/>
    <cellStyle name="SAPBEXstdData 4 2 3 2 2" xfId="10507" xr:uid="{71BC60A5-974D-4C50-886B-931BA3389C9D}"/>
    <cellStyle name="SAPBEXstdData 4 2 3 2 3" xfId="16121" xr:uid="{C5F4F40E-9160-4C0D-932A-B9A5CA884E20}"/>
    <cellStyle name="SAPBEXstdData 4 2 3 2 4" xfId="21598" xr:uid="{EA4065F3-BBDC-4B4C-897A-BD6C44A8E53C}"/>
    <cellStyle name="SAPBEXstdData 4 2 3 3" xfId="6299" xr:uid="{29B5BE9F-262F-4580-8DD2-4EBEC8E8B8D0}"/>
    <cellStyle name="SAPBEXstdData 4 2 3 3 2" xfId="12782" xr:uid="{140A440F-7B66-474C-829D-FACAF844816C}"/>
    <cellStyle name="SAPBEXstdData 4 2 3 3 3" xfId="18348" xr:uid="{47FD21DB-64E0-44F5-9124-D62FC231A106}"/>
    <cellStyle name="SAPBEXstdData 4 2 3 3 4" xfId="23789" xr:uid="{80DDB0EF-FC04-478E-AF08-52C7D1BDA20F}"/>
    <cellStyle name="SAPBEXstdData 4 2 3 4" xfId="8562" xr:uid="{C1B4234C-F6D4-4B91-BA38-CF5CA2D49E65}"/>
    <cellStyle name="SAPBEXstdData 4 2 3 5" xfId="14224" xr:uid="{CF850369-820F-4496-B18B-B16A009B19D5}"/>
    <cellStyle name="SAPBEXstdData 4 2 3 6" xfId="19744" xr:uid="{9847A08B-2C22-4EAB-9264-FE2B70CAA223}"/>
    <cellStyle name="SAPBEXstdData 4 2 4" xfId="3949" xr:uid="{0B6F1297-EBA7-4A83-9009-CA1D3260A354}"/>
    <cellStyle name="SAPBEXstdData 4 2 4 2" xfId="10505" xr:uid="{6393F3EA-EC0A-42A6-9DF5-B10D618C5E0C}"/>
    <cellStyle name="SAPBEXstdData 4 2 4 3" xfId="16119" xr:uid="{9E49ED8B-B104-4EE2-B0EA-0223E5A79C72}"/>
    <cellStyle name="SAPBEXstdData 4 2 4 4" xfId="21596" xr:uid="{8A2F14B8-D3C8-4971-B599-5381226B4CD9}"/>
    <cellStyle name="SAPBEXstdData 4 2 5" xfId="6297" xr:uid="{9CC88525-11CF-4D37-BDDC-9DCDB3D4F1EE}"/>
    <cellStyle name="SAPBEXstdData 4 2 5 2" xfId="12780" xr:uid="{A54FDFE3-04D9-4AE7-A7CB-0B0B7016AC21}"/>
    <cellStyle name="SAPBEXstdData 4 2 5 3" xfId="18346" xr:uid="{83DACD0E-C53E-4C14-8B13-1D2F55F4C16E}"/>
    <cellStyle name="SAPBEXstdData 4 2 5 4" xfId="23787" xr:uid="{4D04C7CA-A0FD-4122-BF63-255ED88D66CD}"/>
    <cellStyle name="SAPBEXstdData 4 2 6" xfId="8560" xr:uid="{04552F41-55F8-4DC4-95AC-5BC788769C26}"/>
    <cellStyle name="SAPBEXstdData 4 2 7" xfId="14222" xr:uid="{812A3ED0-79B6-4472-B544-98DC9E3606F5}"/>
    <cellStyle name="SAPBEXstdData 4 2 8" xfId="19742" xr:uid="{C5685484-BA89-43D0-9F7F-8D495D7498AF}"/>
    <cellStyle name="SAPBEXstdData 4 3" xfId="1943" xr:uid="{4B8073D7-3838-4AEF-8C63-D5026A38FBEE}"/>
    <cellStyle name="SAPBEXstdData 4 3 2" xfId="1944" xr:uid="{C03800F1-F94E-467F-9C77-81FF9C641699}"/>
    <cellStyle name="SAPBEXstdData 4 3 2 2" xfId="3953" xr:uid="{5C0173A5-BE57-4074-8A0D-437EEE2B1B5B}"/>
    <cellStyle name="SAPBEXstdData 4 3 2 2 2" xfId="10509" xr:uid="{2D9BD04E-CC0F-4660-9C0D-D1183A0A4763}"/>
    <cellStyle name="SAPBEXstdData 4 3 2 2 3" xfId="16123" xr:uid="{EA2B3A77-2BF8-48DE-86E0-3D8443E8A48D}"/>
    <cellStyle name="SAPBEXstdData 4 3 2 2 4" xfId="21600" xr:uid="{685569F4-7EDD-4D21-A30F-EEB3DF652EA3}"/>
    <cellStyle name="SAPBEXstdData 4 3 2 3" xfId="6301" xr:uid="{98B47FD3-6A43-47FE-A50D-A0DB4ABC286F}"/>
    <cellStyle name="SAPBEXstdData 4 3 2 3 2" xfId="12784" xr:uid="{AD4199C3-D0B8-4A2B-8C1F-5F402DD88FD6}"/>
    <cellStyle name="SAPBEXstdData 4 3 2 3 3" xfId="18350" xr:uid="{833D6936-9CC9-435B-AC0D-E2CA8ECE6E39}"/>
    <cellStyle name="SAPBEXstdData 4 3 2 3 4" xfId="23791" xr:uid="{B618D62C-DCE3-4085-9833-E2811291089D}"/>
    <cellStyle name="SAPBEXstdData 4 3 2 4" xfId="8564" xr:uid="{79D9EA21-D400-43DB-A76A-B843D46DB573}"/>
    <cellStyle name="SAPBEXstdData 4 3 2 5" xfId="14226" xr:uid="{A8D86459-A4A0-4A1F-9DDF-B4C29B26EC2E}"/>
    <cellStyle name="SAPBEXstdData 4 3 2 6" xfId="19746" xr:uid="{9AC7C364-054B-4917-AC4B-484DB2B1E9FE}"/>
    <cellStyle name="SAPBEXstdData 4 3 3" xfId="1945" xr:uid="{E54C8E40-DB37-4A1D-A397-D432C8447611}"/>
    <cellStyle name="SAPBEXstdData 4 3 3 2" xfId="3954" xr:uid="{71353EB7-2F53-4769-894F-237D470B83D1}"/>
    <cellStyle name="SAPBEXstdData 4 3 3 2 2" xfId="10510" xr:uid="{6E2B8AB8-7221-4537-BBF6-9518D86333BB}"/>
    <cellStyle name="SAPBEXstdData 4 3 3 2 3" xfId="16124" xr:uid="{8E829CEA-FDB8-4AF0-88B7-3D69BCB459BA}"/>
    <cellStyle name="SAPBEXstdData 4 3 3 2 4" xfId="21601" xr:uid="{DAEDBC8C-97B6-4F0D-BAE8-F0C44EA7E646}"/>
    <cellStyle name="SAPBEXstdData 4 3 3 3" xfId="6302" xr:uid="{32420B24-4476-4FCE-9E1E-F91F4FE67FF0}"/>
    <cellStyle name="SAPBEXstdData 4 3 3 3 2" xfId="12785" xr:uid="{BCCCD607-79F8-41CA-B976-9B6EEE7E7C4B}"/>
    <cellStyle name="SAPBEXstdData 4 3 3 3 3" xfId="18351" xr:uid="{42768384-4A61-4C81-940A-95A3E8E0C90B}"/>
    <cellStyle name="SAPBEXstdData 4 3 3 3 4" xfId="23792" xr:uid="{42CC7E57-56CD-4DEF-A75B-7E5F83A1560E}"/>
    <cellStyle name="SAPBEXstdData 4 3 3 4" xfId="8565" xr:uid="{CC76A992-7B4A-49AA-AFD7-EE1E21673237}"/>
    <cellStyle name="SAPBEXstdData 4 3 3 5" xfId="14227" xr:uid="{35EA8EC9-2816-445F-830D-2E7101342101}"/>
    <cellStyle name="SAPBEXstdData 4 3 3 6" xfId="19747" xr:uid="{E6FB7913-3479-46E6-9948-18BD78058E09}"/>
    <cellStyle name="SAPBEXstdData 4 3 4" xfId="3952" xr:uid="{CD09FF65-0192-4F46-8212-DBB1FBD935EF}"/>
    <cellStyle name="SAPBEXstdData 4 3 4 2" xfId="10508" xr:uid="{27BCB872-545F-4BF0-AA4B-CDF686EBB65C}"/>
    <cellStyle name="SAPBEXstdData 4 3 4 3" xfId="16122" xr:uid="{C98CA32A-91F9-4810-988F-6F384CA9235D}"/>
    <cellStyle name="SAPBEXstdData 4 3 4 4" xfId="21599" xr:uid="{B1153FE6-CA85-4C8F-9DA3-27CB8CB44C7B}"/>
    <cellStyle name="SAPBEXstdData 4 3 5" xfId="6300" xr:uid="{82FD93C5-6581-4816-9513-8F2684F191A4}"/>
    <cellStyle name="SAPBEXstdData 4 3 5 2" xfId="12783" xr:uid="{E79FADF8-5AE0-42BC-8018-214EFA5459F1}"/>
    <cellStyle name="SAPBEXstdData 4 3 5 3" xfId="18349" xr:uid="{23C9D760-2A92-4527-A78B-8DC1A9CA69DD}"/>
    <cellStyle name="SAPBEXstdData 4 3 5 4" xfId="23790" xr:uid="{1443C404-16B7-4181-9BEF-55872079F48D}"/>
    <cellStyle name="SAPBEXstdData 4 3 6" xfId="8563" xr:uid="{8459B321-DF2F-42A1-BF82-DBE078D09FCD}"/>
    <cellStyle name="SAPBEXstdData 4 3 7" xfId="14225" xr:uid="{759B28DF-4909-4FC2-8118-23A059A6BD52}"/>
    <cellStyle name="SAPBEXstdData 4 3 8" xfId="19745" xr:uid="{F8738DD0-401B-41AE-AD99-C15DAE219F8F}"/>
    <cellStyle name="SAPBEXstdData 4 4" xfId="1946" xr:uid="{AEA6D048-32E3-42AF-B991-75388A705704}"/>
    <cellStyle name="SAPBEXstdData 4 4 2" xfId="1947" xr:uid="{BE894E09-2C62-424B-A126-F5812F57F9F9}"/>
    <cellStyle name="SAPBEXstdData 4 4 2 2" xfId="3956" xr:uid="{C00A81A5-DFB8-4BB0-B16B-1258A02DFBDA}"/>
    <cellStyle name="SAPBEXstdData 4 4 2 2 2" xfId="10512" xr:uid="{9F88929D-8697-4E39-8B3F-380E8EE1D4B8}"/>
    <cellStyle name="SAPBEXstdData 4 4 2 2 3" xfId="16126" xr:uid="{84F0F606-21E6-47E0-97A9-347001898815}"/>
    <cellStyle name="SAPBEXstdData 4 4 2 2 4" xfId="21603" xr:uid="{8BBD9455-C217-434F-8BF7-52F9ED23A622}"/>
    <cellStyle name="SAPBEXstdData 4 4 2 3" xfId="6304" xr:uid="{156DD4C9-58E5-4BB1-ACE5-D49EB7ECA440}"/>
    <cellStyle name="SAPBEXstdData 4 4 2 3 2" xfId="12787" xr:uid="{E514EA8A-353C-4FBA-BD67-95A9C603A96F}"/>
    <cellStyle name="SAPBEXstdData 4 4 2 3 3" xfId="18353" xr:uid="{161EC6B4-8727-4A7C-84CA-74B3234B47FB}"/>
    <cellStyle name="SAPBEXstdData 4 4 2 3 4" xfId="23794" xr:uid="{41824FF3-7211-4B1F-88B3-E7DCEF5C2D84}"/>
    <cellStyle name="SAPBEXstdData 4 4 2 4" xfId="8567" xr:uid="{CA64F175-0E09-4A93-8D1C-87905FCC2386}"/>
    <cellStyle name="SAPBEXstdData 4 4 2 5" xfId="14229" xr:uid="{E5EB5C50-5679-4B9B-8611-042B5D4C75A8}"/>
    <cellStyle name="SAPBEXstdData 4 4 2 6" xfId="19749" xr:uid="{22EC4E5C-183E-46C9-8FB5-C51FAB92F7C9}"/>
    <cellStyle name="SAPBEXstdData 4 4 3" xfId="1948" xr:uid="{A6A1FE3E-34D8-46C7-9A0A-8678E1E82DAE}"/>
    <cellStyle name="SAPBEXstdData 4 4 3 2" xfId="3957" xr:uid="{EA70CFEE-5023-4856-A73A-2B1F32CD4459}"/>
    <cellStyle name="SAPBEXstdData 4 4 3 2 2" xfId="10513" xr:uid="{3F96E53E-CE96-4CF3-B5B7-CCA8198C1E31}"/>
    <cellStyle name="SAPBEXstdData 4 4 3 2 3" xfId="16127" xr:uid="{A305B2A5-DD56-479C-A90E-76E47C0DA3D0}"/>
    <cellStyle name="SAPBEXstdData 4 4 3 2 4" xfId="21604" xr:uid="{4647ACB6-CB27-4413-BC73-6E80228EEABA}"/>
    <cellStyle name="SAPBEXstdData 4 4 3 3" xfId="6305" xr:uid="{28E854C8-EEE5-4897-BF79-8610D5508F2C}"/>
    <cellStyle name="SAPBEXstdData 4 4 3 3 2" xfId="12788" xr:uid="{16A67083-5B27-472D-9C91-FCC6C0EA8987}"/>
    <cellStyle name="SAPBEXstdData 4 4 3 3 3" xfId="18354" xr:uid="{59F9FEAF-F65A-455F-AB26-160D286D5156}"/>
    <cellStyle name="SAPBEXstdData 4 4 3 3 4" xfId="23795" xr:uid="{866D4A6F-03E3-4C65-9CDF-23A05BE7BC56}"/>
    <cellStyle name="SAPBEXstdData 4 4 3 4" xfId="8568" xr:uid="{0F2B9149-45B5-4F18-A237-C27CF3250B11}"/>
    <cellStyle name="SAPBEXstdData 4 4 3 5" xfId="14230" xr:uid="{8837D403-F3C8-4194-AAE3-54523C0F12A1}"/>
    <cellStyle name="SAPBEXstdData 4 4 3 6" xfId="19750" xr:uid="{855A13DE-AA1B-49A0-B6DA-7D7C319C6D3D}"/>
    <cellStyle name="SAPBEXstdData 4 4 4" xfId="3955" xr:uid="{D21A565F-28D5-4DCA-AF39-40BFBB41D5C7}"/>
    <cellStyle name="SAPBEXstdData 4 4 4 2" xfId="10511" xr:uid="{5D4D142E-5187-491A-B8B0-77C38B6F2E60}"/>
    <cellStyle name="SAPBEXstdData 4 4 4 3" xfId="16125" xr:uid="{2B95E10B-EEE6-4FB9-9EF5-3FCE8AE02092}"/>
    <cellStyle name="SAPBEXstdData 4 4 4 4" xfId="21602" xr:uid="{F080FD56-BB6B-44B5-BD0C-4A00D38403B6}"/>
    <cellStyle name="SAPBEXstdData 4 4 5" xfId="6303" xr:uid="{308AD993-5BC7-4E4E-92D7-00BF348F9880}"/>
    <cellStyle name="SAPBEXstdData 4 4 5 2" xfId="12786" xr:uid="{6C446A94-F7D8-4DE1-AB8E-B4DE7A531268}"/>
    <cellStyle name="SAPBEXstdData 4 4 5 3" xfId="18352" xr:uid="{703E33AC-FE70-4694-B525-F4AB4DB20A04}"/>
    <cellStyle name="SAPBEXstdData 4 4 5 4" xfId="23793" xr:uid="{44C89ED9-C15D-43EC-BC77-CA0E2F9F1923}"/>
    <cellStyle name="SAPBEXstdData 4 4 6" xfId="8566" xr:uid="{84C3CC43-9BFA-4ADE-89E9-5A0F3F8B529C}"/>
    <cellStyle name="SAPBEXstdData 4 4 7" xfId="14228" xr:uid="{4D5220BA-3945-4EC0-B15A-98E9B408578E}"/>
    <cellStyle name="SAPBEXstdData 4 4 8" xfId="19748" xr:uid="{30F7C5EE-3986-46F0-8F61-63A2D9449198}"/>
    <cellStyle name="SAPBEXstdData 4 5" xfId="1949" xr:uid="{E849651F-5303-4AFF-9A94-A1E41D6F767D}"/>
    <cellStyle name="SAPBEXstdData 4 5 2" xfId="3958" xr:uid="{D971488C-9DC1-4C13-B1D2-B20F7EEFD533}"/>
    <cellStyle name="SAPBEXstdData 4 5 2 2" xfId="10514" xr:uid="{783F8D96-AF97-4E1A-82E4-7610D6FADF3E}"/>
    <cellStyle name="SAPBEXstdData 4 5 2 3" xfId="16128" xr:uid="{4ABC3BAC-6105-4EC4-8B58-74D8C72CA91E}"/>
    <cellStyle name="SAPBEXstdData 4 5 2 4" xfId="21605" xr:uid="{856E8D00-A0B4-46D6-A1CE-CD74CBB1FE90}"/>
    <cellStyle name="SAPBEXstdData 4 5 3" xfId="6306" xr:uid="{95D34CFE-4261-403B-ADC5-605E323D8AB9}"/>
    <cellStyle name="SAPBEXstdData 4 5 3 2" xfId="12789" xr:uid="{6D2EBF4F-D811-48EA-A196-4DB23DC54A1D}"/>
    <cellStyle name="SAPBEXstdData 4 5 3 3" xfId="18355" xr:uid="{DED4C7A9-FAC5-499E-B9DA-B1FE8604CC9B}"/>
    <cellStyle name="SAPBEXstdData 4 5 3 4" xfId="23796" xr:uid="{F849A767-D970-44B7-82BD-D4B225E1789D}"/>
    <cellStyle name="SAPBEXstdData 4 5 4" xfId="8569" xr:uid="{5462FF05-2127-4B52-A230-905BF4728622}"/>
    <cellStyle name="SAPBEXstdData 4 5 5" xfId="14231" xr:uid="{38482F80-8AF2-48DA-9251-9EE3C77203B1}"/>
    <cellStyle name="SAPBEXstdData 4 5 6" xfId="19751" xr:uid="{2323C03C-2A10-438F-AEF3-02153AC29C3A}"/>
    <cellStyle name="SAPBEXstdData 4 6" xfId="1950" xr:uid="{52608DFA-875C-4560-85DD-A9DBAF70CB0A}"/>
    <cellStyle name="SAPBEXstdData 4 6 2" xfId="3959" xr:uid="{60F80E8B-6B62-411F-AE2C-75E7E3031F21}"/>
    <cellStyle name="SAPBEXstdData 4 6 2 2" xfId="10515" xr:uid="{7C264E9A-A6C7-4BB8-A2DB-9F37EBA663A6}"/>
    <cellStyle name="SAPBEXstdData 4 6 2 3" xfId="16129" xr:uid="{4A6B2B67-5AEA-4E8F-AEE2-117A40D38FDC}"/>
    <cellStyle name="SAPBEXstdData 4 6 2 4" xfId="21606" xr:uid="{CEDC4AC4-377B-46F9-98E1-05ECC3503DA9}"/>
    <cellStyle name="SAPBEXstdData 4 6 3" xfId="6307" xr:uid="{7F88A5A7-8ECC-482B-8D44-9B77DBD0B021}"/>
    <cellStyle name="SAPBEXstdData 4 6 3 2" xfId="12790" xr:uid="{5C8CF0AE-B23A-493A-B58C-6BB405C3CABF}"/>
    <cellStyle name="SAPBEXstdData 4 6 3 3" xfId="18356" xr:uid="{480DBC7B-BBE4-4EA3-86EF-FBF958B50AB8}"/>
    <cellStyle name="SAPBEXstdData 4 6 3 4" xfId="23797" xr:uid="{5A95D23C-D8BD-4D6A-A265-743F851A2ABA}"/>
    <cellStyle name="SAPBEXstdData 4 6 4" xfId="8570" xr:uid="{BA2838CC-16A3-4F65-BF77-F2BCD4FCA361}"/>
    <cellStyle name="SAPBEXstdData 4 6 5" xfId="14232" xr:uid="{008BD05E-6E81-44A0-8624-94E67D508861}"/>
    <cellStyle name="SAPBEXstdData 4 6 6" xfId="19752" xr:uid="{5642E5FC-75EF-4184-84E0-0AE29A73A5EA}"/>
    <cellStyle name="SAPBEXstdData 4 7" xfId="1939" xr:uid="{72BBCEB5-287A-4C17-8530-7351490F5B4A}"/>
    <cellStyle name="SAPBEXstdData 4 7 2" xfId="8559" xr:uid="{B19C3914-5EF3-4BB0-B7DB-C241A4282537}"/>
    <cellStyle name="SAPBEXstdData 4 7 3" xfId="14221" xr:uid="{08DCDA87-4990-48C0-AEF0-F69FAC7A2951}"/>
    <cellStyle name="SAPBEXstdData 4 7 4" xfId="19741" xr:uid="{58D56EBE-AE40-457D-805A-E3C32A245871}"/>
    <cellStyle name="SAPBEXstdData 4 8" xfId="3948" xr:uid="{22E4D931-67CF-49B6-8BBA-D1D30C49F8F1}"/>
    <cellStyle name="SAPBEXstdData 4 8 2" xfId="10504" xr:uid="{AF193A73-EB28-4B3B-91B2-2071A7E415C9}"/>
    <cellStyle name="SAPBEXstdData 4 8 3" xfId="16118" xr:uid="{A5588E69-240C-438C-82CD-C9D02906029E}"/>
    <cellStyle name="SAPBEXstdData 4 8 4" xfId="21595" xr:uid="{6CA287D3-FBCA-452B-9C6E-09DCFE7B7B76}"/>
    <cellStyle name="SAPBEXstdData 4 9" xfId="6296" xr:uid="{0AED26A4-B3E0-4A56-944B-79BFAAFA7A8B}"/>
    <cellStyle name="SAPBEXstdData 4 9 2" xfId="12779" xr:uid="{AAEA7B22-BADA-4E2B-A15A-C9A7292D21A3}"/>
    <cellStyle name="SAPBEXstdData 4 9 3" xfId="18345" xr:uid="{84FFD228-3157-4648-A3E0-F755634647E2}"/>
    <cellStyle name="SAPBEXstdData 4 9 4" xfId="23786" xr:uid="{2FA3596F-312C-48A9-BB21-F464176A204F}"/>
    <cellStyle name="SAPBEXstdData 5" xfId="1951" xr:uid="{F09B6DEC-A4A2-4B85-ADA8-DFBAF7F4BD02}"/>
    <cellStyle name="SAPBEXstdData 5 10" xfId="14233" xr:uid="{439BA373-B56F-42BE-9FB1-AE49D607300E}"/>
    <cellStyle name="SAPBEXstdData 5 11" xfId="19753" xr:uid="{09E91F26-6A44-40A9-8A36-001BBBA617ED}"/>
    <cellStyle name="SAPBEXstdData 5 2" xfId="1952" xr:uid="{55B0C8C2-3222-4D09-818D-79BBDB64C3D6}"/>
    <cellStyle name="SAPBEXstdData 5 2 2" xfId="1953" xr:uid="{4CD0A940-7F60-4B24-B768-D296AB478BF4}"/>
    <cellStyle name="SAPBEXstdData 5 2 2 2" xfId="3962" xr:uid="{2E8595CC-5A77-4CB8-82DE-54428027785B}"/>
    <cellStyle name="SAPBEXstdData 5 2 2 2 2" xfId="10518" xr:uid="{174E8CCE-7568-4E15-9E17-91BB4B1A8F81}"/>
    <cellStyle name="SAPBEXstdData 5 2 2 2 3" xfId="16132" xr:uid="{E5995C28-2E85-4D12-BD20-3DD844DD731B}"/>
    <cellStyle name="SAPBEXstdData 5 2 2 2 4" xfId="21609" xr:uid="{07E68903-AACD-46E4-86C4-09D45338AA03}"/>
    <cellStyle name="SAPBEXstdData 5 2 2 3" xfId="6310" xr:uid="{4C94F168-2DEB-43D2-A5E5-7B5E5C546821}"/>
    <cellStyle name="SAPBEXstdData 5 2 2 3 2" xfId="12793" xr:uid="{E41D8098-D981-4229-AFD3-AB99BB7C6051}"/>
    <cellStyle name="SAPBEXstdData 5 2 2 3 3" xfId="18359" xr:uid="{D7EB5741-0599-4E33-9A34-875435BD5CDA}"/>
    <cellStyle name="SAPBEXstdData 5 2 2 3 4" xfId="23800" xr:uid="{CA5B7F36-C4E8-4CBA-AD1E-167233DE9904}"/>
    <cellStyle name="SAPBEXstdData 5 2 2 4" xfId="8573" xr:uid="{D0DDA185-875B-4219-A8FD-EB2CDECAD761}"/>
    <cellStyle name="SAPBEXstdData 5 2 2 5" xfId="14235" xr:uid="{28910C60-7459-4E93-B878-3AEAF7721200}"/>
    <cellStyle name="SAPBEXstdData 5 2 2 6" xfId="19755" xr:uid="{D9EDA33A-B357-4C9A-8194-479CB80E8477}"/>
    <cellStyle name="SAPBEXstdData 5 2 3" xfId="1954" xr:uid="{83604741-7E79-40A2-A293-D253DEDC7F06}"/>
    <cellStyle name="SAPBEXstdData 5 2 3 2" xfId="3963" xr:uid="{87BB56E6-46B0-4832-9BAA-3FBC4DB62914}"/>
    <cellStyle name="SAPBEXstdData 5 2 3 2 2" xfId="10519" xr:uid="{33C58935-DE8A-4791-9634-C28D314D2EA9}"/>
    <cellStyle name="SAPBEXstdData 5 2 3 2 3" xfId="16133" xr:uid="{4F9E53DD-1C78-4B45-8B14-5901D5F9A635}"/>
    <cellStyle name="SAPBEXstdData 5 2 3 2 4" xfId="21610" xr:uid="{8A8A90EB-A051-4ED5-B35F-E5BE3364DF6C}"/>
    <cellStyle name="SAPBEXstdData 5 2 3 3" xfId="6311" xr:uid="{AD95356F-5C63-4C54-BF87-F0154727EC63}"/>
    <cellStyle name="SAPBEXstdData 5 2 3 3 2" xfId="12794" xr:uid="{AA2506C0-BF71-45F6-BDA4-17F3FB43DF38}"/>
    <cellStyle name="SAPBEXstdData 5 2 3 3 3" xfId="18360" xr:uid="{DB9B5C00-C474-46A8-9DAD-4F696FE07332}"/>
    <cellStyle name="SAPBEXstdData 5 2 3 3 4" xfId="23801" xr:uid="{E35A7091-FC3C-4244-8E94-04DA67D1052E}"/>
    <cellStyle name="SAPBEXstdData 5 2 3 4" xfId="8574" xr:uid="{650D4109-8B18-4E1A-89A7-7BBA7D3D40FA}"/>
    <cellStyle name="SAPBEXstdData 5 2 3 5" xfId="14236" xr:uid="{BB0AD344-0037-4787-9AAE-9044E929BB41}"/>
    <cellStyle name="SAPBEXstdData 5 2 3 6" xfId="19756" xr:uid="{C45FDDD6-EC72-46B5-83AB-0EFC20107FB4}"/>
    <cellStyle name="SAPBEXstdData 5 2 4" xfId="3961" xr:uid="{16EC084B-2EC3-44F8-A9DE-6CB07DCDDA02}"/>
    <cellStyle name="SAPBEXstdData 5 2 4 2" xfId="10517" xr:uid="{CA1DB43D-CA26-4A5B-B8B6-EF35AB554A8E}"/>
    <cellStyle name="SAPBEXstdData 5 2 4 3" xfId="16131" xr:uid="{5C68A4C8-435B-48BE-B326-4CB709D5FB83}"/>
    <cellStyle name="SAPBEXstdData 5 2 4 4" xfId="21608" xr:uid="{CDC51358-40CC-4AA8-A071-CCDEAE05FFB6}"/>
    <cellStyle name="SAPBEXstdData 5 2 5" xfId="6309" xr:uid="{6FF957ED-B9FA-423A-A843-DF76DC5C202F}"/>
    <cellStyle name="SAPBEXstdData 5 2 5 2" xfId="12792" xr:uid="{96522487-D1D6-4559-B9FD-D9E7B3A5E6DC}"/>
    <cellStyle name="SAPBEXstdData 5 2 5 3" xfId="18358" xr:uid="{E0C50287-EB0A-4C23-A971-5873EE1CACF4}"/>
    <cellStyle name="SAPBEXstdData 5 2 5 4" xfId="23799" xr:uid="{11ED3B30-D90F-4275-9C87-331E61C457AC}"/>
    <cellStyle name="SAPBEXstdData 5 2 6" xfId="8572" xr:uid="{9EBA2264-BC79-40FC-A439-0CC62541F0BD}"/>
    <cellStyle name="SAPBEXstdData 5 2 7" xfId="14234" xr:uid="{8B66E022-BE9F-49EB-81AD-4F1F1DFFB659}"/>
    <cellStyle name="SAPBEXstdData 5 2 8" xfId="19754" xr:uid="{F95BF009-6976-4B6D-8A8B-141CECE5206B}"/>
    <cellStyle name="SAPBEXstdData 5 3" xfId="1955" xr:uid="{76D54AC1-603C-4428-98FC-814538EE3426}"/>
    <cellStyle name="SAPBEXstdData 5 3 2" xfId="1956" xr:uid="{66A0D28C-3C40-4BD1-916C-41B2FE365361}"/>
    <cellStyle name="SAPBEXstdData 5 3 2 2" xfId="3965" xr:uid="{27BF9413-60E9-4973-8258-96416D894AD3}"/>
    <cellStyle name="SAPBEXstdData 5 3 2 2 2" xfId="10521" xr:uid="{A8F5EE6A-92C0-442A-BC4B-A4FA00442319}"/>
    <cellStyle name="SAPBEXstdData 5 3 2 2 3" xfId="16135" xr:uid="{FB56FE22-B45E-4E8E-A3E1-91745AD0E200}"/>
    <cellStyle name="SAPBEXstdData 5 3 2 2 4" xfId="21612" xr:uid="{104C597B-5E38-4150-81EB-AC8D9568BA07}"/>
    <cellStyle name="SAPBEXstdData 5 3 2 3" xfId="6313" xr:uid="{95747FCB-DD4F-4005-8969-58694C35D92C}"/>
    <cellStyle name="SAPBEXstdData 5 3 2 3 2" xfId="12796" xr:uid="{FC988A51-826D-4ED6-96F9-38CDD0FD3F96}"/>
    <cellStyle name="SAPBEXstdData 5 3 2 3 3" xfId="18362" xr:uid="{68AE64D2-4900-48A4-B7EF-714AE06D7ECA}"/>
    <cellStyle name="SAPBEXstdData 5 3 2 3 4" xfId="23803" xr:uid="{0A4E571A-ADCD-40B3-9416-42BF3083B278}"/>
    <cellStyle name="SAPBEXstdData 5 3 2 4" xfId="8576" xr:uid="{C23EB010-74AE-4591-9EDC-8CFB7C8105D2}"/>
    <cellStyle name="SAPBEXstdData 5 3 2 5" xfId="14238" xr:uid="{4343C204-DB20-4B52-96C8-810B57399EA9}"/>
    <cellStyle name="SAPBEXstdData 5 3 2 6" xfId="19758" xr:uid="{E355D75D-4BCB-415D-8ACD-1F967F6A535B}"/>
    <cellStyle name="SAPBEXstdData 5 3 3" xfId="1957" xr:uid="{F1A29577-C268-4496-B960-0A46E31B781C}"/>
    <cellStyle name="SAPBEXstdData 5 3 3 2" xfId="3966" xr:uid="{FA937EF5-2817-4E17-A654-BA8BEFC3C077}"/>
    <cellStyle name="SAPBEXstdData 5 3 3 2 2" xfId="10522" xr:uid="{80E13209-AA03-476E-A570-78B997F3F364}"/>
    <cellStyle name="SAPBEXstdData 5 3 3 2 3" xfId="16136" xr:uid="{272E85F0-D90E-4F86-ADC4-B014D8A317F9}"/>
    <cellStyle name="SAPBEXstdData 5 3 3 2 4" xfId="21613" xr:uid="{B39996EC-CB5B-4B8D-A338-6BC8CF6ECDE5}"/>
    <cellStyle name="SAPBEXstdData 5 3 3 3" xfId="6314" xr:uid="{A5AFFAF5-4153-41F5-BE32-98B961F81DF8}"/>
    <cellStyle name="SAPBEXstdData 5 3 3 3 2" xfId="12797" xr:uid="{992548C9-E004-4F09-B4A7-DCD17FB4063C}"/>
    <cellStyle name="SAPBEXstdData 5 3 3 3 3" xfId="18363" xr:uid="{4555BC36-A217-465E-9826-3D6002074378}"/>
    <cellStyle name="SAPBEXstdData 5 3 3 3 4" xfId="23804" xr:uid="{2377323E-5D98-46EA-A094-32767A7C6AC1}"/>
    <cellStyle name="SAPBEXstdData 5 3 3 4" xfId="8577" xr:uid="{A54DAB73-33B0-42D5-8EE6-632062F399F9}"/>
    <cellStyle name="SAPBEXstdData 5 3 3 5" xfId="14239" xr:uid="{22F8612A-2758-48A2-9F8F-CF8761C0A227}"/>
    <cellStyle name="SAPBEXstdData 5 3 3 6" xfId="19759" xr:uid="{0B4028B3-C4E4-4AEC-95AF-36BDAF52E64E}"/>
    <cellStyle name="SAPBEXstdData 5 3 4" xfId="3964" xr:uid="{5ACC335D-AECA-4D1F-8201-C952A5E50B35}"/>
    <cellStyle name="SAPBEXstdData 5 3 4 2" xfId="10520" xr:uid="{BFC7DF25-51C7-4905-B990-294773572D8D}"/>
    <cellStyle name="SAPBEXstdData 5 3 4 3" xfId="16134" xr:uid="{98C2F0E3-6D07-4D04-A935-53898E696726}"/>
    <cellStyle name="SAPBEXstdData 5 3 4 4" xfId="21611" xr:uid="{9191A606-B3D8-49CC-98CC-39FC79902A44}"/>
    <cellStyle name="SAPBEXstdData 5 3 5" xfId="6312" xr:uid="{97CA5C36-FC71-4250-BC94-EC254718CC66}"/>
    <cellStyle name="SAPBEXstdData 5 3 5 2" xfId="12795" xr:uid="{64A64729-C699-4818-ABF6-B9E6549DEE34}"/>
    <cellStyle name="SAPBEXstdData 5 3 5 3" xfId="18361" xr:uid="{249387E7-0E5C-4A3E-9328-D666A8DC86D0}"/>
    <cellStyle name="SAPBEXstdData 5 3 5 4" xfId="23802" xr:uid="{2712C4C8-A502-47AD-A2A4-C7F5BB2D84BC}"/>
    <cellStyle name="SAPBEXstdData 5 3 6" xfId="8575" xr:uid="{AB77687A-C451-4939-8601-BC50AF4E2AB6}"/>
    <cellStyle name="SAPBEXstdData 5 3 7" xfId="14237" xr:uid="{AC92513A-7B8A-4141-A408-A5C1FD244A9B}"/>
    <cellStyle name="SAPBEXstdData 5 3 8" xfId="19757" xr:uid="{65AD7A6E-5DDF-4208-967E-C103F5FC6548}"/>
    <cellStyle name="SAPBEXstdData 5 4" xfId="1958" xr:uid="{B7E498AA-4272-4441-A415-FFD58087ACCE}"/>
    <cellStyle name="SAPBEXstdData 5 4 2" xfId="1959" xr:uid="{7D8D312E-DB84-4371-BB89-0667893967D2}"/>
    <cellStyle name="SAPBEXstdData 5 4 2 2" xfId="3968" xr:uid="{D0AE9B0F-CB39-4005-AC32-8BE3518F6DB9}"/>
    <cellStyle name="SAPBEXstdData 5 4 2 2 2" xfId="10524" xr:uid="{F4FA406B-9B60-4EC9-BCE4-AB106037DF01}"/>
    <cellStyle name="SAPBEXstdData 5 4 2 2 3" xfId="16138" xr:uid="{CBC35A42-A749-4728-844E-DA946C143675}"/>
    <cellStyle name="SAPBEXstdData 5 4 2 2 4" xfId="21615" xr:uid="{5BF75A3E-6711-49AF-948D-A25C066C1E91}"/>
    <cellStyle name="SAPBEXstdData 5 4 2 3" xfId="6316" xr:uid="{1F7FB5B9-C1E3-44C3-9053-56A62FAC65FC}"/>
    <cellStyle name="SAPBEXstdData 5 4 2 3 2" xfId="12799" xr:uid="{2D13C5FD-CA65-4C32-8718-2A6331084C60}"/>
    <cellStyle name="SAPBEXstdData 5 4 2 3 3" xfId="18365" xr:uid="{5A51E3F9-539F-4C47-83FF-C9EB6CBD4BAD}"/>
    <cellStyle name="SAPBEXstdData 5 4 2 3 4" xfId="23806" xr:uid="{D9CF3E97-07FC-4F2E-A743-8285C79C1806}"/>
    <cellStyle name="SAPBEXstdData 5 4 2 4" xfId="8579" xr:uid="{AC4CB134-A167-45EB-99FE-97578970CD8D}"/>
    <cellStyle name="SAPBEXstdData 5 4 2 5" xfId="14241" xr:uid="{B50D676D-55A2-408B-9F9B-EAF9CE7CB7C2}"/>
    <cellStyle name="SAPBEXstdData 5 4 2 6" xfId="19761" xr:uid="{355C6113-E2D9-478C-8F7F-FEFDA153AF6D}"/>
    <cellStyle name="SAPBEXstdData 5 4 3" xfId="1960" xr:uid="{BD2B90B7-D614-49D8-9B20-F5908F71E4FF}"/>
    <cellStyle name="SAPBEXstdData 5 4 3 2" xfId="3969" xr:uid="{1B283542-CC6F-43C0-86CB-8E7E31CDDCB0}"/>
    <cellStyle name="SAPBEXstdData 5 4 3 2 2" xfId="10525" xr:uid="{3067768D-ADD3-4194-8E46-0AD307C514A3}"/>
    <cellStyle name="SAPBEXstdData 5 4 3 2 3" xfId="16139" xr:uid="{0E487E81-26E3-4DE5-A782-44297ABB7F1F}"/>
    <cellStyle name="SAPBEXstdData 5 4 3 2 4" xfId="21616" xr:uid="{478D2A32-6EF6-41DF-AAD9-A16E75718CF7}"/>
    <cellStyle name="SAPBEXstdData 5 4 3 3" xfId="6317" xr:uid="{97DF0E4F-C824-464C-8A2F-11C63D6732E1}"/>
    <cellStyle name="SAPBEXstdData 5 4 3 3 2" xfId="12800" xr:uid="{A20B9C97-C996-4910-8539-8F9C326810BE}"/>
    <cellStyle name="SAPBEXstdData 5 4 3 3 3" xfId="18366" xr:uid="{501DB8E3-5FFD-41B1-AAF3-DA089E5490C5}"/>
    <cellStyle name="SAPBEXstdData 5 4 3 3 4" xfId="23807" xr:uid="{68E7C5B2-1EDD-41FF-A1B6-F431BBE0380E}"/>
    <cellStyle name="SAPBEXstdData 5 4 3 4" xfId="8580" xr:uid="{676EC117-7AE5-4844-A0F3-401990726021}"/>
    <cellStyle name="SAPBEXstdData 5 4 3 5" xfId="14242" xr:uid="{F2B0F819-BF8B-457C-BF99-DB56973C7410}"/>
    <cellStyle name="SAPBEXstdData 5 4 3 6" xfId="19762" xr:uid="{FC850EAA-7004-41AE-A52A-464D1988FAB0}"/>
    <cellStyle name="SAPBEXstdData 5 4 4" xfId="3967" xr:uid="{53D25F79-2010-444B-91CF-5BB28C788065}"/>
    <cellStyle name="SAPBEXstdData 5 4 4 2" xfId="10523" xr:uid="{95FC7AFC-FDE5-48CF-8770-18726FFBAA1C}"/>
    <cellStyle name="SAPBEXstdData 5 4 4 3" xfId="16137" xr:uid="{D7FA2AF6-BB46-4708-B061-7EEEBBE77413}"/>
    <cellStyle name="SAPBEXstdData 5 4 4 4" xfId="21614" xr:uid="{5DFC1002-4D73-45D2-8471-BC6D6E60BB99}"/>
    <cellStyle name="SAPBEXstdData 5 4 5" xfId="6315" xr:uid="{43203A11-B281-49DE-A83C-DA210EFF347F}"/>
    <cellStyle name="SAPBEXstdData 5 4 5 2" xfId="12798" xr:uid="{E155DDF5-1232-47FB-851F-A2E811881E8A}"/>
    <cellStyle name="SAPBEXstdData 5 4 5 3" xfId="18364" xr:uid="{F7823414-57F4-4BA7-B05E-F3B46CEE2FAB}"/>
    <cellStyle name="SAPBEXstdData 5 4 5 4" xfId="23805" xr:uid="{3D6D3071-A531-4211-A569-36F12FA8757D}"/>
    <cellStyle name="SAPBEXstdData 5 4 6" xfId="8578" xr:uid="{3AF69007-E86A-4753-9E75-06A1BA73E472}"/>
    <cellStyle name="SAPBEXstdData 5 4 7" xfId="14240" xr:uid="{4CDE762B-8D2B-48D5-B820-3956FE6E9352}"/>
    <cellStyle name="SAPBEXstdData 5 4 8" xfId="19760" xr:uid="{2083A3F7-E2F6-456F-93AD-58732CA266FE}"/>
    <cellStyle name="SAPBEXstdData 5 5" xfId="1961" xr:uid="{6ED6A2CE-92FB-463F-BAFB-C629E25AA072}"/>
    <cellStyle name="SAPBEXstdData 5 5 2" xfId="3970" xr:uid="{5C0E3184-E927-4637-8F2D-070612CCF818}"/>
    <cellStyle name="SAPBEXstdData 5 5 2 2" xfId="10526" xr:uid="{870319F6-B258-493D-A5BF-AE88A17FBC8D}"/>
    <cellStyle name="SAPBEXstdData 5 5 2 3" xfId="16140" xr:uid="{304E9312-1166-4A27-B8C0-79B91880C918}"/>
    <cellStyle name="SAPBEXstdData 5 5 2 4" xfId="21617" xr:uid="{1639F24F-B615-4847-9F33-4D9FFBF947E9}"/>
    <cellStyle name="SAPBEXstdData 5 5 3" xfId="6318" xr:uid="{4F246B67-33D5-4939-8176-1CCA39508D93}"/>
    <cellStyle name="SAPBEXstdData 5 5 3 2" xfId="12801" xr:uid="{EFADBB5E-5F05-40AA-B98D-BAE6C3DAFBEE}"/>
    <cellStyle name="SAPBEXstdData 5 5 3 3" xfId="18367" xr:uid="{DC683CB2-DA8F-40ED-940C-F5D892B711B9}"/>
    <cellStyle name="SAPBEXstdData 5 5 3 4" xfId="23808" xr:uid="{F1B7D3DD-7D20-451B-99ED-19AAC792446A}"/>
    <cellStyle name="SAPBEXstdData 5 5 4" xfId="8581" xr:uid="{A8C986B3-1ED9-4B39-9D38-D4C5C35417FD}"/>
    <cellStyle name="SAPBEXstdData 5 5 5" xfId="14243" xr:uid="{C6B8E968-CDA1-4389-88D1-D1F57207A3D7}"/>
    <cellStyle name="SAPBEXstdData 5 5 6" xfId="19763" xr:uid="{FE39075F-9F60-477B-AE71-568EC4317397}"/>
    <cellStyle name="SAPBEXstdData 5 6" xfId="1962" xr:uid="{EF157D17-01BC-4916-833F-CEDC67877C9C}"/>
    <cellStyle name="SAPBEXstdData 5 6 2" xfId="3971" xr:uid="{F237EC63-9333-457D-877E-A9298581D424}"/>
    <cellStyle name="SAPBEXstdData 5 6 2 2" xfId="10527" xr:uid="{00DEA4B2-9F99-4BFB-802A-987C1622AAA1}"/>
    <cellStyle name="SAPBEXstdData 5 6 2 3" xfId="16141" xr:uid="{F96B63E1-0479-445B-B123-1452A44093F5}"/>
    <cellStyle name="SAPBEXstdData 5 6 2 4" xfId="21618" xr:uid="{2F0C9C7F-4946-4AB2-8F5A-0B6CB0F9BE3E}"/>
    <cellStyle name="SAPBEXstdData 5 6 3" xfId="6319" xr:uid="{B460FE4B-5746-4ABF-98B2-29534045DA72}"/>
    <cellStyle name="SAPBEXstdData 5 6 3 2" xfId="12802" xr:uid="{46A671DE-E04D-4E66-9B8A-D6CF5404D5B2}"/>
    <cellStyle name="SAPBEXstdData 5 6 3 3" xfId="18368" xr:uid="{258C18EB-C35D-4E65-8211-9FC8FD6CB14D}"/>
    <cellStyle name="SAPBEXstdData 5 6 3 4" xfId="23809" xr:uid="{E1105923-9465-45C8-84AB-936558ECB8FF}"/>
    <cellStyle name="SAPBEXstdData 5 6 4" xfId="8582" xr:uid="{DB25EB51-34C6-4A00-99CF-E2F34EF6104F}"/>
    <cellStyle name="SAPBEXstdData 5 6 5" xfId="14244" xr:uid="{9BCDCB28-58CD-445C-BB05-C3D919A27975}"/>
    <cellStyle name="SAPBEXstdData 5 6 6" xfId="19764" xr:uid="{9E562DC9-0F8B-4E98-A9FA-B4F60ACF604E}"/>
    <cellStyle name="SAPBEXstdData 5 7" xfId="3960" xr:uid="{CE306BC7-85E9-4C83-81C8-F0C8E7555B3B}"/>
    <cellStyle name="SAPBEXstdData 5 7 2" xfId="10516" xr:uid="{95155993-F4D2-4441-B430-D8296C4EC541}"/>
    <cellStyle name="SAPBEXstdData 5 7 3" xfId="16130" xr:uid="{B3971F9A-448E-489A-8070-B8BC2488B930}"/>
    <cellStyle name="SAPBEXstdData 5 7 4" xfId="21607" xr:uid="{FEEC4A34-D313-47AE-AF66-A204834E559C}"/>
    <cellStyle name="SAPBEXstdData 5 8" xfId="6308" xr:uid="{E00C8EC6-A80C-453A-8631-D4EF5AA60B97}"/>
    <cellStyle name="SAPBEXstdData 5 8 2" xfId="12791" xr:uid="{B319DBE2-68E9-46B9-96E2-E4D755346F89}"/>
    <cellStyle name="SAPBEXstdData 5 8 3" xfId="18357" xr:uid="{132A47B8-D15E-455A-8907-3EB8C2A35727}"/>
    <cellStyle name="SAPBEXstdData 5 8 4" xfId="23798" xr:uid="{ABF44D85-C040-45F7-9735-8E9319E67935}"/>
    <cellStyle name="SAPBEXstdData 5 9" xfId="8571" xr:uid="{69FB4974-1459-4018-9A8E-C4CC97132E96}"/>
    <cellStyle name="SAPBEXstdData 6" xfId="1963" xr:uid="{135811BD-75F8-44F3-A0EF-23B1705FF6C6}"/>
    <cellStyle name="SAPBEXstdData 6 10" xfId="14245" xr:uid="{983F59AC-BE44-4F4F-A3CA-CA69F11121EB}"/>
    <cellStyle name="SAPBEXstdData 6 11" xfId="19765" xr:uid="{8BE8E368-DC39-44F6-B10E-FF11AC8031C8}"/>
    <cellStyle name="SAPBEXstdData 6 2" xfId="1964" xr:uid="{7AB3AA04-DA51-45E1-B6E4-5A90D92E63D8}"/>
    <cellStyle name="SAPBEXstdData 6 2 2" xfId="1965" xr:uid="{2ACAB7E6-56A3-4978-A641-B9ACC8AC3385}"/>
    <cellStyle name="SAPBEXstdData 6 2 2 2" xfId="3974" xr:uid="{5B606433-D19D-47B4-833A-F66C5B593C24}"/>
    <cellStyle name="SAPBEXstdData 6 2 2 2 2" xfId="10530" xr:uid="{5A2CAF06-9094-41C2-A71C-F6BBC48A7B61}"/>
    <cellStyle name="SAPBEXstdData 6 2 2 2 3" xfId="16144" xr:uid="{F13169B3-B752-4C21-A067-BB315F634FC6}"/>
    <cellStyle name="SAPBEXstdData 6 2 2 2 4" xfId="21621" xr:uid="{66603960-32E0-4069-9786-FF3BFE1F88B5}"/>
    <cellStyle name="SAPBEXstdData 6 2 2 3" xfId="6322" xr:uid="{DD633076-10B0-4F49-91AB-86A417ED6867}"/>
    <cellStyle name="SAPBEXstdData 6 2 2 3 2" xfId="12805" xr:uid="{9D69FB15-3D24-40EF-B571-1A2C515B76CD}"/>
    <cellStyle name="SAPBEXstdData 6 2 2 3 3" xfId="18371" xr:uid="{965C1940-8FE5-4954-A215-1AB096D6A709}"/>
    <cellStyle name="SAPBEXstdData 6 2 2 3 4" xfId="23812" xr:uid="{5E76A201-7C06-461E-AFB1-6D3A5DD3C758}"/>
    <cellStyle name="SAPBEXstdData 6 2 2 4" xfId="8585" xr:uid="{44D250B4-3A83-47F1-B77A-F27BC8D8F13D}"/>
    <cellStyle name="SAPBEXstdData 6 2 2 5" xfId="14247" xr:uid="{D8D78742-B39E-465A-96E1-AD5444C50C61}"/>
    <cellStyle name="SAPBEXstdData 6 2 2 6" xfId="19767" xr:uid="{CE0F8BE3-8AA3-4849-AFA3-7C68091A4B45}"/>
    <cellStyle name="SAPBEXstdData 6 2 3" xfId="1966" xr:uid="{325E1680-7D0B-4E5D-80CC-B9FA5D0D239D}"/>
    <cellStyle name="SAPBEXstdData 6 2 3 2" xfId="3975" xr:uid="{DA1B9442-8A4D-459B-950C-F0F8AEA0236D}"/>
    <cellStyle name="SAPBEXstdData 6 2 3 2 2" xfId="10531" xr:uid="{FDEC06FB-39C6-4279-A113-CD3420891B10}"/>
    <cellStyle name="SAPBEXstdData 6 2 3 2 3" xfId="16145" xr:uid="{0F13990B-9B3F-44D7-B226-EB5C9C574AE1}"/>
    <cellStyle name="SAPBEXstdData 6 2 3 2 4" xfId="21622" xr:uid="{7DD9882F-5C86-4764-9F19-4E1928B631FE}"/>
    <cellStyle name="SAPBEXstdData 6 2 3 3" xfId="6323" xr:uid="{57FAC3D3-CF5F-4138-A575-6DEB6908C799}"/>
    <cellStyle name="SAPBEXstdData 6 2 3 3 2" xfId="12806" xr:uid="{79795756-B065-4B18-B9F3-36611CF99A1E}"/>
    <cellStyle name="SAPBEXstdData 6 2 3 3 3" xfId="18372" xr:uid="{83DF1310-FEAA-41AE-BAC9-5C0ACDFBC342}"/>
    <cellStyle name="SAPBEXstdData 6 2 3 3 4" xfId="23813" xr:uid="{976E6E70-4F41-4168-9F97-1C4E81C17E32}"/>
    <cellStyle name="SAPBEXstdData 6 2 3 4" xfId="8586" xr:uid="{D89943FA-E108-419C-A816-187D5699314E}"/>
    <cellStyle name="SAPBEXstdData 6 2 3 5" xfId="14248" xr:uid="{350485DF-AE5C-449B-A0FE-964B16B0FF36}"/>
    <cellStyle name="SAPBEXstdData 6 2 3 6" xfId="19768" xr:uid="{E0706217-55E4-4108-AAAE-C79B3D876518}"/>
    <cellStyle name="SAPBEXstdData 6 2 4" xfId="3973" xr:uid="{D079477B-6EF2-4DE7-8F86-7386DEFDFE34}"/>
    <cellStyle name="SAPBEXstdData 6 2 4 2" xfId="10529" xr:uid="{5E9E7D59-F331-41AF-9AAD-372262E4FC4B}"/>
    <cellStyle name="SAPBEXstdData 6 2 4 3" xfId="16143" xr:uid="{15072F5D-AF12-4095-9606-3331FD0324CF}"/>
    <cellStyle name="SAPBEXstdData 6 2 4 4" xfId="21620" xr:uid="{1185D4BE-D2FF-4925-B993-AA80248EB9CE}"/>
    <cellStyle name="SAPBEXstdData 6 2 5" xfId="6321" xr:uid="{D3F77B0D-D457-460B-83A3-FC16500033FE}"/>
    <cellStyle name="SAPBEXstdData 6 2 5 2" xfId="12804" xr:uid="{8A646089-7263-4735-83B9-B4E743450D50}"/>
    <cellStyle name="SAPBEXstdData 6 2 5 3" xfId="18370" xr:uid="{33051A4C-D233-40C7-BC84-5D21ADC3EBA6}"/>
    <cellStyle name="SAPBEXstdData 6 2 5 4" xfId="23811" xr:uid="{161E1961-0E48-497C-B133-12E87FD098CF}"/>
    <cellStyle name="SAPBEXstdData 6 2 6" xfId="8584" xr:uid="{062C26C7-BBEE-4560-BBFB-BE42B9409E99}"/>
    <cellStyle name="SAPBEXstdData 6 2 7" xfId="14246" xr:uid="{BE1ECC0C-DC36-4C9C-A0A9-67EEE0AD5725}"/>
    <cellStyle name="SAPBEXstdData 6 2 8" xfId="19766" xr:uid="{B1E747D8-9671-41EB-8E18-966623383B51}"/>
    <cellStyle name="SAPBEXstdData 6 3" xfId="1967" xr:uid="{953DE04D-774A-4EDA-8C0E-315A5B83FAEE}"/>
    <cellStyle name="SAPBEXstdData 6 3 2" xfId="1968" xr:uid="{7BC8C6F2-4936-4E5A-974A-3E4F02801201}"/>
    <cellStyle name="SAPBEXstdData 6 3 2 2" xfId="3977" xr:uid="{821A10FB-B873-471D-934F-06223A1A4A4E}"/>
    <cellStyle name="SAPBEXstdData 6 3 2 2 2" xfId="10533" xr:uid="{F5B1CBB3-ADEA-452A-A752-F839673A150F}"/>
    <cellStyle name="SAPBEXstdData 6 3 2 2 3" xfId="16147" xr:uid="{3DDB374F-55EB-4B5A-9BBD-9BB965AAD4F2}"/>
    <cellStyle name="SAPBEXstdData 6 3 2 2 4" xfId="21624" xr:uid="{03E3CF3F-9565-4FAD-A7C5-DF9CBA5E93F2}"/>
    <cellStyle name="SAPBEXstdData 6 3 2 3" xfId="6325" xr:uid="{8A0EC2A0-02E3-4F95-A654-333A32F65804}"/>
    <cellStyle name="SAPBEXstdData 6 3 2 3 2" xfId="12808" xr:uid="{10F29D15-9726-47E5-8B8D-70ED3378EDB7}"/>
    <cellStyle name="SAPBEXstdData 6 3 2 3 3" xfId="18374" xr:uid="{BC49BC3D-DF14-4550-B150-487EE888F28D}"/>
    <cellStyle name="SAPBEXstdData 6 3 2 3 4" xfId="23815" xr:uid="{2253C673-D7E1-4ADC-A351-2A80813F73EC}"/>
    <cellStyle name="SAPBEXstdData 6 3 2 4" xfId="8588" xr:uid="{DD78BABC-6B65-46F9-896A-FB073FBB916E}"/>
    <cellStyle name="SAPBEXstdData 6 3 2 5" xfId="14250" xr:uid="{6B38C715-148E-4EE0-B558-29A25B549D87}"/>
    <cellStyle name="SAPBEXstdData 6 3 2 6" xfId="19770" xr:uid="{3D477A9E-D03C-407E-8766-04DC097A9892}"/>
    <cellStyle name="SAPBEXstdData 6 3 3" xfId="1969" xr:uid="{CEAEA7A3-406C-48C4-85AE-0F7B0BD92F33}"/>
    <cellStyle name="SAPBEXstdData 6 3 3 2" xfId="3978" xr:uid="{F04A022B-3D7A-4089-AE25-E0DCADC23FFE}"/>
    <cellStyle name="SAPBEXstdData 6 3 3 2 2" xfId="10534" xr:uid="{AF8DB906-4B90-4B78-B834-CBA3FF9F97F9}"/>
    <cellStyle name="SAPBEXstdData 6 3 3 2 3" xfId="16148" xr:uid="{1EF5A3B4-4CA9-40FC-9F79-98D92AA9B5F4}"/>
    <cellStyle name="SAPBEXstdData 6 3 3 2 4" xfId="21625" xr:uid="{08889DCD-12B7-4554-AF1A-2B3784541D6E}"/>
    <cellStyle name="SAPBEXstdData 6 3 3 3" xfId="6326" xr:uid="{2FBCBAE1-8706-4F81-A55A-702BBBD60764}"/>
    <cellStyle name="SAPBEXstdData 6 3 3 3 2" xfId="12809" xr:uid="{BACA91E7-F17F-4C0B-B0F7-6C5701094BBC}"/>
    <cellStyle name="SAPBEXstdData 6 3 3 3 3" xfId="18375" xr:uid="{572ABACB-616E-4679-9CBD-E369306B1A9C}"/>
    <cellStyle name="SAPBEXstdData 6 3 3 3 4" xfId="23816" xr:uid="{72EEED6F-6427-4377-9154-61A68D8A35A2}"/>
    <cellStyle name="SAPBEXstdData 6 3 3 4" xfId="8589" xr:uid="{A8FE76DC-9FC6-42E3-8A2E-5C2B6BBF6F74}"/>
    <cellStyle name="SAPBEXstdData 6 3 3 5" xfId="14251" xr:uid="{C790E7DA-5091-40F0-A131-E7C8107104B8}"/>
    <cellStyle name="SAPBEXstdData 6 3 3 6" xfId="19771" xr:uid="{AD0F1DB3-C516-4FBF-A656-0972ED5F3FB5}"/>
    <cellStyle name="SAPBEXstdData 6 3 4" xfId="3976" xr:uid="{B04DD4CD-A4BC-48A7-999B-ACCBBC90CAE2}"/>
    <cellStyle name="SAPBEXstdData 6 3 4 2" xfId="10532" xr:uid="{BDF3495E-B58D-4964-B7C6-C23A6B15F65A}"/>
    <cellStyle name="SAPBEXstdData 6 3 4 3" xfId="16146" xr:uid="{B1FF1AE8-E703-4E94-910E-5B176C16919D}"/>
    <cellStyle name="SAPBEXstdData 6 3 4 4" xfId="21623" xr:uid="{B001AD93-FAB8-431F-B2D9-D2E8025F8DBB}"/>
    <cellStyle name="SAPBEXstdData 6 3 5" xfId="6324" xr:uid="{C3E09166-CA7B-4D54-9A27-399DB3B56416}"/>
    <cellStyle name="SAPBEXstdData 6 3 5 2" xfId="12807" xr:uid="{0F23725E-BCE8-49D8-B565-6744F1A0F29D}"/>
    <cellStyle name="SAPBEXstdData 6 3 5 3" xfId="18373" xr:uid="{EE543EAA-CF12-4FC7-B10A-85F288869AC4}"/>
    <cellStyle name="SAPBEXstdData 6 3 5 4" xfId="23814" xr:uid="{B0D3FA4D-549D-478A-8617-A117D4007A37}"/>
    <cellStyle name="SAPBEXstdData 6 3 6" xfId="8587" xr:uid="{BB36F535-36E7-46DB-B638-9288D37E7D02}"/>
    <cellStyle name="SAPBEXstdData 6 3 7" xfId="14249" xr:uid="{5BE411A1-FE24-4C4C-84AF-DB0F20A6F8C9}"/>
    <cellStyle name="SAPBEXstdData 6 3 8" xfId="19769" xr:uid="{E74E44ED-A605-4BAA-B26F-01B9E4ABC2FF}"/>
    <cellStyle name="SAPBEXstdData 6 4" xfId="1970" xr:uid="{0D3E1502-60B5-4B9E-9EF7-B5B1F7C7E68F}"/>
    <cellStyle name="SAPBEXstdData 6 4 2" xfId="1971" xr:uid="{00512973-D0AE-487F-B2C5-48472EB0B6A8}"/>
    <cellStyle name="SAPBEXstdData 6 4 2 2" xfId="3980" xr:uid="{DAADE69D-4E8F-4A2A-80C4-13B7496389B6}"/>
    <cellStyle name="SAPBEXstdData 6 4 2 2 2" xfId="10536" xr:uid="{8BA9F41A-F712-4CA8-9D02-61C7E06C9083}"/>
    <cellStyle name="SAPBEXstdData 6 4 2 2 3" xfId="16150" xr:uid="{F7902D49-5952-4E61-ABCF-8275C3AB262A}"/>
    <cellStyle name="SAPBEXstdData 6 4 2 2 4" xfId="21627" xr:uid="{4B6ADC3D-20B6-41C6-B1E8-5674CC9BA3CC}"/>
    <cellStyle name="SAPBEXstdData 6 4 2 3" xfId="6328" xr:uid="{7A48299A-3C7C-4744-B993-011B9FF08FCC}"/>
    <cellStyle name="SAPBEXstdData 6 4 2 3 2" xfId="12811" xr:uid="{5FA95FA5-43F4-40DA-858F-69494E7E66E2}"/>
    <cellStyle name="SAPBEXstdData 6 4 2 3 3" xfId="18377" xr:uid="{671A2FC2-D6B5-45FA-84AD-B9A731AE4DD1}"/>
    <cellStyle name="SAPBEXstdData 6 4 2 3 4" xfId="23818" xr:uid="{98196063-8C5B-4363-8825-F78C169E5F72}"/>
    <cellStyle name="SAPBEXstdData 6 4 2 4" xfId="8591" xr:uid="{6071EEDC-6958-418D-88CB-7535BB477B7F}"/>
    <cellStyle name="SAPBEXstdData 6 4 2 5" xfId="14253" xr:uid="{DEE86167-CB9D-44A8-9D04-302EEE4BA0FF}"/>
    <cellStyle name="SAPBEXstdData 6 4 2 6" xfId="19773" xr:uid="{07BACD42-D02B-4239-9963-7C6D633EA0A5}"/>
    <cellStyle name="SAPBEXstdData 6 4 3" xfId="1972" xr:uid="{86C17846-0D28-49BF-9F12-12319911A279}"/>
    <cellStyle name="SAPBEXstdData 6 4 3 2" xfId="3981" xr:uid="{F1CF7C43-6683-4F83-A593-3281753ECE98}"/>
    <cellStyle name="SAPBEXstdData 6 4 3 2 2" xfId="10537" xr:uid="{B4486A52-9F35-4D8B-8CD4-190AFC3F5B42}"/>
    <cellStyle name="SAPBEXstdData 6 4 3 2 3" xfId="16151" xr:uid="{D16A0D5D-E2C8-4CD2-BCAF-B6CB5D0DF157}"/>
    <cellStyle name="SAPBEXstdData 6 4 3 2 4" xfId="21628" xr:uid="{4A9C35CE-86BF-4CB0-8C36-DFA356813EB3}"/>
    <cellStyle name="SAPBEXstdData 6 4 3 3" xfId="6329" xr:uid="{6D742D08-04ED-496E-9E6B-984BB5E2F2C5}"/>
    <cellStyle name="SAPBEXstdData 6 4 3 3 2" xfId="12812" xr:uid="{59DE4D2F-5209-48E3-98F5-93949DF80FA5}"/>
    <cellStyle name="SAPBEXstdData 6 4 3 3 3" xfId="18378" xr:uid="{C1AA20E6-9E99-48CA-9959-BB4CD4855A0F}"/>
    <cellStyle name="SAPBEXstdData 6 4 3 3 4" xfId="23819" xr:uid="{F2FD7D5E-9E2C-498D-8ECD-73B51704AA40}"/>
    <cellStyle name="SAPBEXstdData 6 4 3 4" xfId="8592" xr:uid="{9F8537FD-1917-4C39-B427-5155E2D67C29}"/>
    <cellStyle name="SAPBEXstdData 6 4 3 5" xfId="14254" xr:uid="{4C6851FF-8D9E-44DF-A208-97CFC366003F}"/>
    <cellStyle name="SAPBEXstdData 6 4 3 6" xfId="19774" xr:uid="{AE68D53D-245D-48B4-8E3C-9CBF66C05FE2}"/>
    <cellStyle name="SAPBEXstdData 6 4 4" xfId="3979" xr:uid="{59153F8F-D489-4BA3-97AE-150387C3B204}"/>
    <cellStyle name="SAPBEXstdData 6 4 4 2" xfId="10535" xr:uid="{BCAED087-CA9F-46D3-8785-5FC5CFD4AA0B}"/>
    <cellStyle name="SAPBEXstdData 6 4 4 3" xfId="16149" xr:uid="{71DC1E8D-1484-4282-B754-A4A49E505A97}"/>
    <cellStyle name="SAPBEXstdData 6 4 4 4" xfId="21626" xr:uid="{77BC8C7D-FBC7-4714-AFEC-215D85EBF03C}"/>
    <cellStyle name="SAPBEXstdData 6 4 5" xfId="6327" xr:uid="{4A4C4669-AAC4-4D3C-9EC8-D32A16C32DEB}"/>
    <cellStyle name="SAPBEXstdData 6 4 5 2" xfId="12810" xr:uid="{1FF7A178-ADBF-44B0-AD19-9FDB11C283D5}"/>
    <cellStyle name="SAPBEXstdData 6 4 5 3" xfId="18376" xr:uid="{2379BB15-D64E-4F1E-94C7-3136E9495E22}"/>
    <cellStyle name="SAPBEXstdData 6 4 5 4" xfId="23817" xr:uid="{921E3FB3-2329-4497-8584-465433194DB5}"/>
    <cellStyle name="SAPBEXstdData 6 4 6" xfId="8590" xr:uid="{F7DE9424-D3FD-47B5-B293-78C4ED2F04C1}"/>
    <cellStyle name="SAPBEXstdData 6 4 7" xfId="14252" xr:uid="{26EDB1A2-44C6-4D81-927E-0B0653D9923C}"/>
    <cellStyle name="SAPBEXstdData 6 4 8" xfId="19772" xr:uid="{360B78FA-1CF4-4765-9BEA-9DA08F72F56B}"/>
    <cellStyle name="SAPBEXstdData 6 5" xfId="1973" xr:uid="{8E989F96-36E0-44F0-8C91-F25F060AF9BD}"/>
    <cellStyle name="SAPBEXstdData 6 5 2" xfId="3982" xr:uid="{00498A56-E0E2-4603-8DE7-68D03257FCB3}"/>
    <cellStyle name="SAPBEXstdData 6 5 2 2" xfId="10538" xr:uid="{DCD514AF-C17D-47E6-A40F-5A28F1596AD4}"/>
    <cellStyle name="SAPBEXstdData 6 5 2 3" xfId="16152" xr:uid="{B7A58591-7B72-442E-89BC-404B436EE16B}"/>
    <cellStyle name="SAPBEXstdData 6 5 2 4" xfId="21629" xr:uid="{49FE02B6-9A6A-42C7-A5AB-3FCA03A13808}"/>
    <cellStyle name="SAPBEXstdData 6 5 3" xfId="6330" xr:uid="{3E4BEDBE-8F20-4BCC-9AF0-EC568CEB8E02}"/>
    <cellStyle name="SAPBEXstdData 6 5 3 2" xfId="12813" xr:uid="{7670D4C4-DDDD-4E3F-94B2-A14F8BF16655}"/>
    <cellStyle name="SAPBEXstdData 6 5 3 3" xfId="18379" xr:uid="{8EED0F96-B8FD-42C3-A614-E6374B03925A}"/>
    <cellStyle name="SAPBEXstdData 6 5 3 4" xfId="23820" xr:uid="{A64C8663-B599-4192-A7A2-126292CB194A}"/>
    <cellStyle name="SAPBEXstdData 6 5 4" xfId="8593" xr:uid="{B12F558B-FDA6-4A8C-B2F3-B8DE1C1FF47F}"/>
    <cellStyle name="SAPBEXstdData 6 5 5" xfId="14255" xr:uid="{64148784-0A63-49F5-B876-A8B0639CC39C}"/>
    <cellStyle name="SAPBEXstdData 6 5 6" xfId="19775" xr:uid="{D26A72AC-D26B-4496-9087-5425F961FCC8}"/>
    <cellStyle name="SAPBEXstdData 6 6" xfId="1974" xr:uid="{BC8B4BA2-688D-402C-879C-6521E9DF934E}"/>
    <cellStyle name="SAPBEXstdData 6 6 2" xfId="3983" xr:uid="{C2921002-EE18-4EDA-B10D-584C864D8529}"/>
    <cellStyle name="SAPBEXstdData 6 6 2 2" xfId="10539" xr:uid="{ABA0796D-24B0-42FE-B8A8-01DFFFE6781B}"/>
    <cellStyle name="SAPBEXstdData 6 6 2 3" xfId="16153" xr:uid="{1FC76B66-4520-4947-9E34-707CBC3A7801}"/>
    <cellStyle name="SAPBEXstdData 6 6 2 4" xfId="21630" xr:uid="{4EA28E78-AF9F-4427-B8CC-79680EC70770}"/>
    <cellStyle name="SAPBEXstdData 6 6 3" xfId="6331" xr:uid="{ABB2C612-16B0-4A3E-BB76-D680D59E8293}"/>
    <cellStyle name="SAPBEXstdData 6 6 3 2" xfId="12814" xr:uid="{B6C383D2-001A-48EE-AD84-381B2D63D650}"/>
    <cellStyle name="SAPBEXstdData 6 6 3 3" xfId="18380" xr:uid="{8A8F6FA3-66A6-4381-96D8-7730840BB799}"/>
    <cellStyle name="SAPBEXstdData 6 6 3 4" xfId="23821" xr:uid="{03EFFD6B-D21C-4495-AF44-B8F9EE1A8051}"/>
    <cellStyle name="SAPBEXstdData 6 6 4" xfId="8594" xr:uid="{1FDE2D7C-5320-4863-B31B-E0DFDB532CF2}"/>
    <cellStyle name="SAPBEXstdData 6 6 5" xfId="14256" xr:uid="{AD105B0C-B92B-49B6-AFF5-D9657B058D52}"/>
    <cellStyle name="SAPBEXstdData 6 6 6" xfId="19776" xr:uid="{34C2261B-D7D8-4675-993C-811BA78B98A2}"/>
    <cellStyle name="SAPBEXstdData 6 7" xfId="3972" xr:uid="{FE8FA166-031C-421F-9005-8E83664F669C}"/>
    <cellStyle name="SAPBEXstdData 6 7 2" xfId="10528" xr:uid="{E5EF79B4-548C-46B7-AC72-1D8FC8D8456C}"/>
    <cellStyle name="SAPBEXstdData 6 7 3" xfId="16142" xr:uid="{BA9569A4-9E60-4783-A0F4-9A55F6140472}"/>
    <cellStyle name="SAPBEXstdData 6 7 4" xfId="21619" xr:uid="{60409771-08E8-435F-8866-E548DB31B8F2}"/>
    <cellStyle name="SAPBEXstdData 6 8" xfId="6320" xr:uid="{20DEEEF8-F7CE-4BDB-B65F-12E0C4839502}"/>
    <cellStyle name="SAPBEXstdData 6 8 2" xfId="12803" xr:uid="{94B5B01F-ADF4-4FE1-AFB1-C3840E709953}"/>
    <cellStyle name="SAPBEXstdData 6 8 3" xfId="18369" xr:uid="{1CC3E149-FCCD-4C7F-931E-1D3900BB8214}"/>
    <cellStyle name="SAPBEXstdData 6 8 4" xfId="23810" xr:uid="{0D724C9F-059D-4ACA-A313-97B631AD2505}"/>
    <cellStyle name="SAPBEXstdData 6 9" xfId="8583" xr:uid="{1F54083C-B217-453F-B63F-727700CBE9A9}"/>
    <cellStyle name="SAPBEXstdData 7" xfId="1975" xr:uid="{FB52A3A6-EC62-4550-AEE9-6126BB0258A7}"/>
    <cellStyle name="SAPBEXstdData 7 10" xfId="14257" xr:uid="{8D69F325-7FD5-4B1D-8436-80167437E2C4}"/>
    <cellStyle name="SAPBEXstdData 7 11" xfId="19777" xr:uid="{D99B2860-C4A1-43A2-A84A-E93BA320B872}"/>
    <cellStyle name="SAPBEXstdData 7 2" xfId="1976" xr:uid="{40D99B4F-605E-4E0C-9B21-8AB2985D6FD4}"/>
    <cellStyle name="SAPBEXstdData 7 2 2" xfId="1977" xr:uid="{B5DB7556-8BE4-4242-97BF-FB4DE4A62D17}"/>
    <cellStyle name="SAPBEXstdData 7 2 2 2" xfId="3986" xr:uid="{C7D86F51-1F47-4A39-A625-F9579B2F2B87}"/>
    <cellStyle name="SAPBEXstdData 7 2 2 2 2" xfId="10542" xr:uid="{75D21659-9511-4848-9E92-4EA363C22CC3}"/>
    <cellStyle name="SAPBEXstdData 7 2 2 2 3" xfId="16156" xr:uid="{B0E60C30-AAF1-4719-B4EC-76E64F00C3B5}"/>
    <cellStyle name="SAPBEXstdData 7 2 2 2 4" xfId="21633" xr:uid="{9B05E082-14D8-4EC8-8E27-7CFADF5E7485}"/>
    <cellStyle name="SAPBEXstdData 7 2 2 3" xfId="6334" xr:uid="{1E93D2AB-3F48-403E-ACE9-0B9B6917498D}"/>
    <cellStyle name="SAPBEXstdData 7 2 2 3 2" xfId="12817" xr:uid="{0493F232-089D-492D-B25D-5A6730D299E6}"/>
    <cellStyle name="SAPBEXstdData 7 2 2 3 3" xfId="18383" xr:uid="{4EA704B9-B27E-44FF-9515-61F0A15C0C47}"/>
    <cellStyle name="SAPBEXstdData 7 2 2 3 4" xfId="23824" xr:uid="{32C97CF4-53E6-4EE3-A56F-5FC6726B3E0A}"/>
    <cellStyle name="SAPBEXstdData 7 2 2 4" xfId="8597" xr:uid="{3D0F9408-AAC6-4C0F-A9B9-AC6958359CFD}"/>
    <cellStyle name="SAPBEXstdData 7 2 2 5" xfId="14259" xr:uid="{78A6656C-CAEC-45C0-84A4-E2DADB6E6EB0}"/>
    <cellStyle name="SAPBEXstdData 7 2 2 6" xfId="19779" xr:uid="{D72FD585-83A0-4E79-B887-A13DFD83B7A3}"/>
    <cellStyle name="SAPBEXstdData 7 2 3" xfId="1978" xr:uid="{A2ACA878-E6D8-4C4C-85EE-14DD47958D37}"/>
    <cellStyle name="SAPBEXstdData 7 2 3 2" xfId="3987" xr:uid="{4A1C9604-63E7-4F93-B091-BFE622E7BFCA}"/>
    <cellStyle name="SAPBEXstdData 7 2 3 2 2" xfId="10543" xr:uid="{ED40DF9F-ABFB-4726-AC00-BD7D0A633B7B}"/>
    <cellStyle name="SAPBEXstdData 7 2 3 2 3" xfId="16157" xr:uid="{090935C2-9149-46ED-B21B-DC088901920A}"/>
    <cellStyle name="SAPBEXstdData 7 2 3 2 4" xfId="21634" xr:uid="{04192C9E-9D65-4560-AB7F-91E5D4206D0F}"/>
    <cellStyle name="SAPBEXstdData 7 2 3 3" xfId="6335" xr:uid="{CEE06DE3-A6EF-4B75-9A33-6C0C1088BB73}"/>
    <cellStyle name="SAPBEXstdData 7 2 3 3 2" xfId="12818" xr:uid="{2B899496-E6B3-4EFB-9936-E39A9D0E7E1C}"/>
    <cellStyle name="SAPBEXstdData 7 2 3 3 3" xfId="18384" xr:uid="{A5C01134-18AB-4139-838C-2D569EB6BE36}"/>
    <cellStyle name="SAPBEXstdData 7 2 3 3 4" xfId="23825" xr:uid="{C961E94B-1277-4FC8-92D7-20E8780276F5}"/>
    <cellStyle name="SAPBEXstdData 7 2 3 4" xfId="8598" xr:uid="{4717A7FD-7600-464D-B0A9-44209F777E0C}"/>
    <cellStyle name="SAPBEXstdData 7 2 3 5" xfId="14260" xr:uid="{236CDF4E-0CED-4AF8-B235-60C7EB9180EB}"/>
    <cellStyle name="SAPBEXstdData 7 2 3 6" xfId="19780" xr:uid="{90010491-0334-4E7F-B47D-1A638132A12A}"/>
    <cellStyle name="SAPBEXstdData 7 2 4" xfId="3985" xr:uid="{E9E1732B-4321-456D-9409-F833D1C48293}"/>
    <cellStyle name="SAPBEXstdData 7 2 4 2" xfId="10541" xr:uid="{32ABCBB1-5120-49CB-990D-B40AB6DCD5E7}"/>
    <cellStyle name="SAPBEXstdData 7 2 4 3" xfId="16155" xr:uid="{74828F42-9F48-4BDF-AA3C-33B5C369E53E}"/>
    <cellStyle name="SAPBEXstdData 7 2 4 4" xfId="21632" xr:uid="{08B046C0-A1C8-4E6D-A9E8-2656411032C0}"/>
    <cellStyle name="SAPBEXstdData 7 2 5" xfId="6333" xr:uid="{477CCBA8-04D1-4FD4-BE63-7F3BA7203A5D}"/>
    <cellStyle name="SAPBEXstdData 7 2 5 2" xfId="12816" xr:uid="{33C9220E-CD99-42D3-9820-946685AAC745}"/>
    <cellStyle name="SAPBEXstdData 7 2 5 3" xfId="18382" xr:uid="{79D9769C-84F3-4D46-B085-11CF2FF62907}"/>
    <cellStyle name="SAPBEXstdData 7 2 5 4" xfId="23823" xr:uid="{116DC537-7405-49D3-99EC-E865C050138A}"/>
    <cellStyle name="SAPBEXstdData 7 2 6" xfId="8596" xr:uid="{A2426115-2E30-4815-A3A0-F3120D370305}"/>
    <cellStyle name="SAPBEXstdData 7 2 7" xfId="14258" xr:uid="{AFED79B1-D8AB-4E67-8E77-D0A932EA0D39}"/>
    <cellStyle name="SAPBEXstdData 7 2 8" xfId="19778" xr:uid="{FA8C0ED9-225B-4322-A352-9CDFF0B3E95D}"/>
    <cellStyle name="SAPBEXstdData 7 3" xfId="1979" xr:uid="{4A8281FA-7CF1-419F-9CAD-6F63C5F1625A}"/>
    <cellStyle name="SAPBEXstdData 7 3 2" xfId="1980" xr:uid="{EEEE405B-F232-4042-A906-26825CB7F0AC}"/>
    <cellStyle name="SAPBEXstdData 7 3 2 2" xfId="3989" xr:uid="{F8CF1920-EEBE-4488-809B-53C55318103F}"/>
    <cellStyle name="SAPBEXstdData 7 3 2 2 2" xfId="10545" xr:uid="{EF83E6CC-128C-487F-8A1F-626508320659}"/>
    <cellStyle name="SAPBEXstdData 7 3 2 2 3" xfId="16159" xr:uid="{FEF12AF1-86AC-45F8-A70E-5A7686809964}"/>
    <cellStyle name="SAPBEXstdData 7 3 2 2 4" xfId="21636" xr:uid="{7B255144-01D2-44B1-BB6E-7CD5594C11F5}"/>
    <cellStyle name="SAPBEXstdData 7 3 2 3" xfId="6337" xr:uid="{945D9273-FB3A-40D0-88F0-36558801D386}"/>
    <cellStyle name="SAPBEXstdData 7 3 2 3 2" xfId="12820" xr:uid="{183C4C7A-66BA-4EC5-BEE3-63FC30F41662}"/>
    <cellStyle name="SAPBEXstdData 7 3 2 3 3" xfId="18386" xr:uid="{C3187085-3BC0-471D-A0AE-7D2E23058227}"/>
    <cellStyle name="SAPBEXstdData 7 3 2 3 4" xfId="23827" xr:uid="{92EC4D6B-81A9-47CA-B8BD-4ED959292EAC}"/>
    <cellStyle name="SAPBEXstdData 7 3 2 4" xfId="8600" xr:uid="{7602D804-CB71-47A4-ACA4-D2572D0C5B94}"/>
    <cellStyle name="SAPBEXstdData 7 3 2 5" xfId="14262" xr:uid="{D9D90866-8834-4BD9-A048-FFCFDFA9B2F4}"/>
    <cellStyle name="SAPBEXstdData 7 3 2 6" xfId="19782" xr:uid="{09DFFEFA-7842-4F02-896D-71ADC0E540FC}"/>
    <cellStyle name="SAPBEXstdData 7 3 3" xfId="1981" xr:uid="{8B6B2FEE-DD2A-48AD-928F-0FEC11CD504D}"/>
    <cellStyle name="SAPBEXstdData 7 3 3 2" xfId="3990" xr:uid="{45939197-8475-48CD-AC82-E44182CE49AA}"/>
    <cellStyle name="SAPBEXstdData 7 3 3 2 2" xfId="10546" xr:uid="{A1830D9F-09E4-45A2-8177-F646FE3FA08A}"/>
    <cellStyle name="SAPBEXstdData 7 3 3 2 3" xfId="16160" xr:uid="{1DBB1CBC-39C2-40DB-A32C-6574E8148CF5}"/>
    <cellStyle name="SAPBEXstdData 7 3 3 2 4" xfId="21637" xr:uid="{8229F55D-CCBC-4298-ABEA-E18F8C181318}"/>
    <cellStyle name="SAPBEXstdData 7 3 3 3" xfId="6338" xr:uid="{4FE49A61-B9A7-4172-99FE-6E6EAA1D5E2F}"/>
    <cellStyle name="SAPBEXstdData 7 3 3 3 2" xfId="12821" xr:uid="{6E36A33D-6EDB-4BBD-896D-FAFAE84AFE5F}"/>
    <cellStyle name="SAPBEXstdData 7 3 3 3 3" xfId="18387" xr:uid="{62596894-4BFC-42D5-A44A-20538A7C4224}"/>
    <cellStyle name="SAPBEXstdData 7 3 3 3 4" xfId="23828" xr:uid="{4A4510CF-FB54-4EAB-8D6F-FC0B6BBF8FBC}"/>
    <cellStyle name="SAPBEXstdData 7 3 3 4" xfId="8601" xr:uid="{6DA58148-6A0C-4E24-9DCA-5B4A8FA1458B}"/>
    <cellStyle name="SAPBEXstdData 7 3 3 5" xfId="14263" xr:uid="{5A5CC0E1-8424-4485-BC31-CF94375FFAC0}"/>
    <cellStyle name="SAPBEXstdData 7 3 3 6" xfId="19783" xr:uid="{F4B45A42-28AF-45CF-B6A7-B5F7344521AE}"/>
    <cellStyle name="SAPBEXstdData 7 3 4" xfId="3988" xr:uid="{410F15A7-5E20-4704-B8B1-04AC6DA0250C}"/>
    <cellStyle name="SAPBEXstdData 7 3 4 2" xfId="10544" xr:uid="{E744F357-27D8-4A9E-B2A3-8F4B1EAE1D28}"/>
    <cellStyle name="SAPBEXstdData 7 3 4 3" xfId="16158" xr:uid="{46DCA896-3203-43F4-A3B9-6F880F5C5731}"/>
    <cellStyle name="SAPBEXstdData 7 3 4 4" xfId="21635" xr:uid="{35969294-E8F1-48ED-9FF0-D35FE1D750AD}"/>
    <cellStyle name="SAPBEXstdData 7 3 5" xfId="6336" xr:uid="{DD12EF1F-BD0C-4D48-A491-1D2D793DAB48}"/>
    <cellStyle name="SAPBEXstdData 7 3 5 2" xfId="12819" xr:uid="{0675F8ED-BE28-4BE4-A796-D8D21B3BE880}"/>
    <cellStyle name="SAPBEXstdData 7 3 5 3" xfId="18385" xr:uid="{50CC6520-E508-4C24-B3EC-8E2B43514FE5}"/>
    <cellStyle name="SAPBEXstdData 7 3 5 4" xfId="23826" xr:uid="{2CD86184-CC1D-40C1-BC5E-0298A4D75E44}"/>
    <cellStyle name="SAPBEXstdData 7 3 6" xfId="8599" xr:uid="{B39D610C-108D-4D3D-A96B-68C6CF7AA051}"/>
    <cellStyle name="SAPBEXstdData 7 3 7" xfId="14261" xr:uid="{92FA28B2-3378-4C07-A1C9-E5DB02B66B2C}"/>
    <cellStyle name="SAPBEXstdData 7 3 8" xfId="19781" xr:uid="{3BD18129-CEC2-432A-A79B-C42E5504AC37}"/>
    <cellStyle name="SAPBEXstdData 7 4" xfId="1982" xr:uid="{E11B6A1A-F6F7-465A-A077-FF28318EF70D}"/>
    <cellStyle name="SAPBEXstdData 7 4 2" xfId="1983" xr:uid="{8C322DB3-A760-41EE-9D53-15271E45C2B3}"/>
    <cellStyle name="SAPBEXstdData 7 4 2 2" xfId="3992" xr:uid="{9F10DF8B-B040-4C31-8AA2-93F20ED2D225}"/>
    <cellStyle name="SAPBEXstdData 7 4 2 2 2" xfId="10548" xr:uid="{318E0EDB-C90D-4D74-A4F2-9B3B90725326}"/>
    <cellStyle name="SAPBEXstdData 7 4 2 2 3" xfId="16162" xr:uid="{7D26E525-0802-4F02-866E-74FFE8136A66}"/>
    <cellStyle name="SAPBEXstdData 7 4 2 2 4" xfId="21639" xr:uid="{D6250CCF-275F-4626-93C9-7B49A1740A7E}"/>
    <cellStyle name="SAPBEXstdData 7 4 2 3" xfId="6340" xr:uid="{F45EE5D9-56C9-4F3A-9C81-3F08C04C8901}"/>
    <cellStyle name="SAPBEXstdData 7 4 2 3 2" xfId="12823" xr:uid="{3906C68A-238B-40E0-8185-64FD52FE26A6}"/>
    <cellStyle name="SAPBEXstdData 7 4 2 3 3" xfId="18389" xr:uid="{9966A0EB-88C7-46A6-A2C9-C934C2CDCF0B}"/>
    <cellStyle name="SAPBEXstdData 7 4 2 3 4" xfId="23830" xr:uid="{1DFF33E8-DF01-4F4F-8D95-54D282E1299A}"/>
    <cellStyle name="SAPBEXstdData 7 4 2 4" xfId="8603" xr:uid="{0EB86BCF-0C06-431C-910B-ACE1E57F42F4}"/>
    <cellStyle name="SAPBEXstdData 7 4 2 5" xfId="14265" xr:uid="{9F78E22A-CEC1-49EA-9B5A-8F6FFEF74734}"/>
    <cellStyle name="SAPBEXstdData 7 4 2 6" xfId="19785" xr:uid="{05A90A3E-1E55-4121-A73F-E3EC147FE5E0}"/>
    <cellStyle name="SAPBEXstdData 7 4 3" xfId="1984" xr:uid="{FF8E53B3-6E1F-499A-8200-5128508A5491}"/>
    <cellStyle name="SAPBEXstdData 7 4 3 2" xfId="3993" xr:uid="{27571F80-24D5-48B4-90A3-1BB81181F7AB}"/>
    <cellStyle name="SAPBEXstdData 7 4 3 2 2" xfId="10549" xr:uid="{18421F77-FCF9-4C61-B846-5D1966997F16}"/>
    <cellStyle name="SAPBEXstdData 7 4 3 2 3" xfId="16163" xr:uid="{33789542-8F99-4E83-A408-DB8EDE4C1221}"/>
    <cellStyle name="SAPBEXstdData 7 4 3 2 4" xfId="21640" xr:uid="{89372B60-AA81-4741-B59D-A6A30A97049B}"/>
    <cellStyle name="SAPBEXstdData 7 4 3 3" xfId="6341" xr:uid="{7709C811-BD3D-4CF0-8B80-39767BDFDC37}"/>
    <cellStyle name="SAPBEXstdData 7 4 3 3 2" xfId="12824" xr:uid="{539FE9C6-FF3D-42CA-926C-B576B6CF29C2}"/>
    <cellStyle name="SAPBEXstdData 7 4 3 3 3" xfId="18390" xr:uid="{A700947E-4374-4076-A783-901001E12206}"/>
    <cellStyle name="SAPBEXstdData 7 4 3 3 4" xfId="23831" xr:uid="{731E1C6F-C400-4FA0-A789-430A6DDBD316}"/>
    <cellStyle name="SAPBEXstdData 7 4 3 4" xfId="8604" xr:uid="{A4130AC2-AD9B-4BE7-AD7B-B02BDC055CCD}"/>
    <cellStyle name="SAPBEXstdData 7 4 3 5" xfId="14266" xr:uid="{CC4549F8-F8E9-4BB2-8D87-48C5CD6E4D81}"/>
    <cellStyle name="SAPBEXstdData 7 4 3 6" xfId="19786" xr:uid="{5C723D9B-25A4-4A3D-8123-3C003C823896}"/>
    <cellStyle name="SAPBEXstdData 7 4 4" xfId="3991" xr:uid="{A06FEE15-A76B-4F6F-829F-94A1595052AF}"/>
    <cellStyle name="SAPBEXstdData 7 4 4 2" xfId="10547" xr:uid="{A989A5C9-F1F1-4308-9F9D-E2967A6F65D9}"/>
    <cellStyle name="SAPBEXstdData 7 4 4 3" xfId="16161" xr:uid="{5017D95F-9994-429D-9636-488AD7FFF311}"/>
    <cellStyle name="SAPBEXstdData 7 4 4 4" xfId="21638" xr:uid="{CD2C76F0-8C49-4372-873D-33A4361F1794}"/>
    <cellStyle name="SAPBEXstdData 7 4 5" xfId="6339" xr:uid="{A668BE06-95D9-45EA-AC58-4019172C78E8}"/>
    <cellStyle name="SAPBEXstdData 7 4 5 2" xfId="12822" xr:uid="{28BE387F-1D24-43DB-8E48-72BE6BA3C0D5}"/>
    <cellStyle name="SAPBEXstdData 7 4 5 3" xfId="18388" xr:uid="{83A116C9-28C7-414F-AF87-F7D1D2254AF9}"/>
    <cellStyle name="SAPBEXstdData 7 4 5 4" xfId="23829" xr:uid="{F9695D1D-D132-4126-B4A0-0BE0CDA941B2}"/>
    <cellStyle name="SAPBEXstdData 7 4 6" xfId="8602" xr:uid="{379D382D-06A0-4A5D-ABBC-04C7C3B71784}"/>
    <cellStyle name="SAPBEXstdData 7 4 7" xfId="14264" xr:uid="{0F7FE953-BB97-4FB4-9C6A-E272B4C3F6BD}"/>
    <cellStyle name="SAPBEXstdData 7 4 8" xfId="19784" xr:uid="{A7C3992B-B05B-468A-BF52-5CD49249F5B4}"/>
    <cellStyle name="SAPBEXstdData 7 5" xfId="1985" xr:uid="{4733D27E-8533-4C4C-9136-A4E3F1DF9B1D}"/>
    <cellStyle name="SAPBEXstdData 7 5 2" xfId="3994" xr:uid="{EEAA4400-92B2-4E2D-BA23-4E47735729AB}"/>
    <cellStyle name="SAPBEXstdData 7 5 2 2" xfId="10550" xr:uid="{6EE740B8-C5E5-408A-B519-3968400B72D4}"/>
    <cellStyle name="SAPBEXstdData 7 5 2 3" xfId="16164" xr:uid="{D2FFA80D-FEA9-4C67-87F0-3EE17EF629E2}"/>
    <cellStyle name="SAPBEXstdData 7 5 2 4" xfId="21641" xr:uid="{3DE14615-B6D3-45A9-A0EA-999203375F8C}"/>
    <cellStyle name="SAPBEXstdData 7 5 3" xfId="6342" xr:uid="{CEABA437-F2F3-4140-9E6B-C5D5429DFE53}"/>
    <cellStyle name="SAPBEXstdData 7 5 3 2" xfId="12825" xr:uid="{1842177F-4C8C-4867-8C67-EEE2DC4C4BB1}"/>
    <cellStyle name="SAPBEXstdData 7 5 3 3" xfId="18391" xr:uid="{08B11856-9818-4217-B300-BA1004A57CE8}"/>
    <cellStyle name="SAPBEXstdData 7 5 3 4" xfId="23832" xr:uid="{5E98E86C-540C-454B-B257-4D89E10C02B7}"/>
    <cellStyle name="SAPBEXstdData 7 5 4" xfId="8605" xr:uid="{421FFAB3-AB94-4028-B6B9-1C79F814170C}"/>
    <cellStyle name="SAPBEXstdData 7 5 5" xfId="14267" xr:uid="{93341C0A-5EC6-47C6-BD74-9F807631830B}"/>
    <cellStyle name="SAPBEXstdData 7 5 6" xfId="19787" xr:uid="{1F5E4C17-A9A9-4BE9-A521-FB25EF9832C6}"/>
    <cellStyle name="SAPBEXstdData 7 6" xfId="1986" xr:uid="{21CE22F3-F38F-458C-A1F6-C440316513CD}"/>
    <cellStyle name="SAPBEXstdData 7 6 2" xfId="3995" xr:uid="{59C8CC99-E77E-453B-98F1-C80C5BED7753}"/>
    <cellStyle name="SAPBEXstdData 7 6 2 2" xfId="10551" xr:uid="{CF6AB7EC-7481-4C85-B46F-869EBC51CB80}"/>
    <cellStyle name="SAPBEXstdData 7 6 2 3" xfId="16165" xr:uid="{EFB6E459-22B7-47BE-B958-CD56BC54EE03}"/>
    <cellStyle name="SAPBEXstdData 7 6 2 4" xfId="21642" xr:uid="{0E353CC0-9AD6-4E11-A425-B629DFDD8F03}"/>
    <cellStyle name="SAPBEXstdData 7 6 3" xfId="6343" xr:uid="{0EB9B572-95C9-4A45-9F4E-DA6E46B2FECC}"/>
    <cellStyle name="SAPBEXstdData 7 6 3 2" xfId="12826" xr:uid="{FEB4FBD1-0A21-4FF7-8EDE-1516AA83C3A5}"/>
    <cellStyle name="SAPBEXstdData 7 6 3 3" xfId="18392" xr:uid="{0FB6E0A5-4640-4186-8B3D-52F56E034606}"/>
    <cellStyle name="SAPBEXstdData 7 6 3 4" xfId="23833" xr:uid="{4A543C31-B0A8-4C01-8344-6676FD2F4DD4}"/>
    <cellStyle name="SAPBEXstdData 7 6 4" xfId="8606" xr:uid="{9E03057E-E2D7-4068-82C8-3C5CBF432BA0}"/>
    <cellStyle name="SAPBEXstdData 7 6 5" xfId="14268" xr:uid="{C32E2B37-DACD-438B-BAFD-2312BB032945}"/>
    <cellStyle name="SAPBEXstdData 7 6 6" xfId="19788" xr:uid="{45AC12DD-589D-4BE7-9753-336991DB1D50}"/>
    <cellStyle name="SAPBEXstdData 7 7" xfId="3984" xr:uid="{B3E26236-68A6-41E0-B4B3-308E39427569}"/>
    <cellStyle name="SAPBEXstdData 7 7 2" xfId="10540" xr:uid="{96EC9D54-4A25-47EB-8421-9AA1CC2101D3}"/>
    <cellStyle name="SAPBEXstdData 7 7 3" xfId="16154" xr:uid="{DA6B3414-89C2-4983-8B06-282E143BD845}"/>
    <cellStyle name="SAPBEXstdData 7 7 4" xfId="21631" xr:uid="{DD280507-E5EE-45B5-B404-2D63C447AD67}"/>
    <cellStyle name="SAPBEXstdData 7 8" xfId="6332" xr:uid="{3DBC2266-FD3B-4145-B55B-155E0FD1D747}"/>
    <cellStyle name="SAPBEXstdData 7 8 2" xfId="12815" xr:uid="{10E1BEB4-3846-481F-BFC9-9BBE3A134BFE}"/>
    <cellStyle name="SAPBEXstdData 7 8 3" xfId="18381" xr:uid="{B6D6F33B-1701-48CF-96F6-D8B4FD40315A}"/>
    <cellStyle name="SAPBEXstdData 7 8 4" xfId="23822" xr:uid="{11ADB64B-EB6E-463D-A132-55DED5FD9A9A}"/>
    <cellStyle name="SAPBEXstdData 7 9" xfId="8595" xr:uid="{05F22E5A-8B96-41FD-8123-F4EE339CCC35}"/>
    <cellStyle name="SAPBEXstdData 8" xfId="1987" xr:uid="{AA6FB87B-555E-4C8C-AD1E-EAF2D5D6AD4D}"/>
    <cellStyle name="SAPBEXstdData 8 10" xfId="14269" xr:uid="{16197B21-8A79-4B5F-9AD5-EC401F25B4D5}"/>
    <cellStyle name="SAPBEXstdData 8 11" xfId="19789" xr:uid="{23361B84-B123-4F20-B363-62B6C04B0AC6}"/>
    <cellStyle name="SAPBEXstdData 8 2" xfId="1988" xr:uid="{7FB9B74A-D3FC-43FD-9E9D-C369F5A8B8D1}"/>
    <cellStyle name="SAPBEXstdData 8 2 2" xfId="1989" xr:uid="{C73D504F-42FE-410A-9587-65F01D7B9B4E}"/>
    <cellStyle name="SAPBEXstdData 8 2 2 2" xfId="3998" xr:uid="{5AB79696-A8C5-40A8-AC89-9B662AFC6CCD}"/>
    <cellStyle name="SAPBEXstdData 8 2 2 2 2" xfId="10554" xr:uid="{0E25EE97-D6D1-4EDD-8B87-92AF39024082}"/>
    <cellStyle name="SAPBEXstdData 8 2 2 2 3" xfId="16168" xr:uid="{BF4577A3-B6BA-465C-ADE3-BBFF3CE0708D}"/>
    <cellStyle name="SAPBEXstdData 8 2 2 2 4" xfId="21645" xr:uid="{D82BF0E5-E588-4285-BAA3-D6F2D3E4F78D}"/>
    <cellStyle name="SAPBEXstdData 8 2 2 3" xfId="6346" xr:uid="{45013661-C256-4DF6-857D-BBD863D25FCC}"/>
    <cellStyle name="SAPBEXstdData 8 2 2 3 2" xfId="12829" xr:uid="{40AFCD46-CCE4-4660-86AA-70205F97D3E5}"/>
    <cellStyle name="SAPBEXstdData 8 2 2 3 3" xfId="18395" xr:uid="{8D64E198-4053-4E40-A068-4C5BDE41AADC}"/>
    <cellStyle name="SAPBEXstdData 8 2 2 3 4" xfId="23836" xr:uid="{75AF5752-8A56-40B4-AE6E-1CB229BA3926}"/>
    <cellStyle name="SAPBEXstdData 8 2 2 4" xfId="8609" xr:uid="{F6A564D6-EA70-4906-BC8B-83C39943080F}"/>
    <cellStyle name="SAPBEXstdData 8 2 2 5" xfId="14271" xr:uid="{E4C1BD82-D033-4AAE-8F77-CA8DE3733EEC}"/>
    <cellStyle name="SAPBEXstdData 8 2 2 6" xfId="19791" xr:uid="{B304A69A-8311-486E-A05D-949FBD3FD243}"/>
    <cellStyle name="SAPBEXstdData 8 2 3" xfId="1990" xr:uid="{C88C190E-51A5-4F74-83FF-C999FE613971}"/>
    <cellStyle name="SAPBEXstdData 8 2 3 2" xfId="3999" xr:uid="{32033047-BE31-49E8-80BC-C0BA5D84108E}"/>
    <cellStyle name="SAPBEXstdData 8 2 3 2 2" xfId="10555" xr:uid="{A0522D8D-38EA-4F73-8D4B-1AE9B14FA43F}"/>
    <cellStyle name="SAPBEXstdData 8 2 3 2 3" xfId="16169" xr:uid="{054D10EB-4776-4009-908C-1FCE25BE816F}"/>
    <cellStyle name="SAPBEXstdData 8 2 3 2 4" xfId="21646" xr:uid="{49B7EB7F-BD2F-445C-889E-A1D9CCA5CED9}"/>
    <cellStyle name="SAPBEXstdData 8 2 3 3" xfId="6347" xr:uid="{7B25C12F-E374-4D68-AFCD-A55E7ABAA1AE}"/>
    <cellStyle name="SAPBEXstdData 8 2 3 3 2" xfId="12830" xr:uid="{B5E3BCD5-FC72-4B8E-AD46-EF245991C50A}"/>
    <cellStyle name="SAPBEXstdData 8 2 3 3 3" xfId="18396" xr:uid="{69D25906-8F4E-45F9-A463-AC7AC1E9527B}"/>
    <cellStyle name="SAPBEXstdData 8 2 3 3 4" xfId="23837" xr:uid="{2A8C4227-AE7B-4B7F-A93C-45C8B93F0BE5}"/>
    <cellStyle name="SAPBEXstdData 8 2 3 4" xfId="8610" xr:uid="{C22B73FB-4F85-4660-9089-CD56CC5CF924}"/>
    <cellStyle name="SAPBEXstdData 8 2 3 5" xfId="14272" xr:uid="{71100A7F-D746-4D24-B971-0B6E4D261589}"/>
    <cellStyle name="SAPBEXstdData 8 2 3 6" xfId="19792" xr:uid="{56397A12-8A6E-4538-92B1-B04B17100C03}"/>
    <cellStyle name="SAPBEXstdData 8 2 4" xfId="3997" xr:uid="{CBEB456B-0EB6-4067-9C38-43C2FD5B8B0D}"/>
    <cellStyle name="SAPBEXstdData 8 2 4 2" xfId="10553" xr:uid="{958547DF-768B-4F96-A04B-EEC9070595ED}"/>
    <cellStyle name="SAPBEXstdData 8 2 4 3" xfId="16167" xr:uid="{E85E573D-369B-49DC-BD5B-02D5E632716C}"/>
    <cellStyle name="SAPBEXstdData 8 2 4 4" xfId="21644" xr:uid="{C378D7AF-DF20-4F32-BDC9-887201D3BFFC}"/>
    <cellStyle name="SAPBEXstdData 8 2 5" xfId="6345" xr:uid="{747DBC71-E242-48D0-A9A6-FE19177810B1}"/>
    <cellStyle name="SAPBEXstdData 8 2 5 2" xfId="12828" xr:uid="{7D800455-EC50-425A-B4C7-385BD6C55555}"/>
    <cellStyle name="SAPBEXstdData 8 2 5 3" xfId="18394" xr:uid="{261D49D3-00E1-4A1F-B57F-CF14EDEBE51C}"/>
    <cellStyle name="SAPBEXstdData 8 2 5 4" xfId="23835" xr:uid="{7E98A8FB-9DEC-4771-8654-F2C2DB4C2946}"/>
    <cellStyle name="SAPBEXstdData 8 2 6" xfId="8608" xr:uid="{DC536F8D-F06E-4F19-9E98-4D90BD2BDDAE}"/>
    <cellStyle name="SAPBEXstdData 8 2 7" xfId="14270" xr:uid="{E2288062-CB92-43D8-B7D9-98B6CAC7CF56}"/>
    <cellStyle name="SAPBEXstdData 8 2 8" xfId="19790" xr:uid="{DB9B606C-5B99-4115-BA89-1CF525A87124}"/>
    <cellStyle name="SAPBEXstdData 8 3" xfId="1991" xr:uid="{55E0085D-B09B-43A3-ADB2-9FFA4540C6FB}"/>
    <cellStyle name="SAPBEXstdData 8 3 2" xfId="1992" xr:uid="{BBAE3D41-4C92-4CEB-92C2-05C599D86B6B}"/>
    <cellStyle name="SAPBEXstdData 8 3 2 2" xfId="4001" xr:uid="{FC63AC2F-1F71-4DC9-8905-7C777F160F68}"/>
    <cellStyle name="SAPBEXstdData 8 3 2 2 2" xfId="10557" xr:uid="{CC242FA2-FCA2-4384-B3C6-8D29D774BC52}"/>
    <cellStyle name="SAPBEXstdData 8 3 2 2 3" xfId="16171" xr:uid="{0EFBC97F-58FC-4A06-96B9-5C0082498C90}"/>
    <cellStyle name="SAPBEXstdData 8 3 2 2 4" xfId="21648" xr:uid="{14E4B3F8-F42F-484A-903A-211275EA3E85}"/>
    <cellStyle name="SAPBEXstdData 8 3 2 3" xfId="6349" xr:uid="{0150972F-36B8-4582-8111-DE6018E9C376}"/>
    <cellStyle name="SAPBEXstdData 8 3 2 3 2" xfId="12832" xr:uid="{1E0CE380-CDC9-4FFC-B88D-CB298444AF3C}"/>
    <cellStyle name="SAPBEXstdData 8 3 2 3 3" xfId="18398" xr:uid="{4B99209E-26FA-4058-A000-7994996584A7}"/>
    <cellStyle name="SAPBEXstdData 8 3 2 3 4" xfId="23839" xr:uid="{80837BE6-5781-4B8C-8D79-51D940553BE7}"/>
    <cellStyle name="SAPBEXstdData 8 3 2 4" xfId="8612" xr:uid="{7B02407A-F908-4A42-86F1-6BD2BBB00CD5}"/>
    <cellStyle name="SAPBEXstdData 8 3 2 5" xfId="14274" xr:uid="{6BEABCB6-7405-4B92-8189-5DFDF87F61A2}"/>
    <cellStyle name="SAPBEXstdData 8 3 2 6" xfId="19794" xr:uid="{6F3B485F-3603-4610-88B0-90226BB118A6}"/>
    <cellStyle name="SAPBEXstdData 8 3 3" xfId="1993" xr:uid="{9112325A-D4FB-4E29-8C4F-E72910EF69FB}"/>
    <cellStyle name="SAPBEXstdData 8 3 3 2" xfId="4002" xr:uid="{780C295F-1E3E-4030-B62D-6BDEA5EEFD1D}"/>
    <cellStyle name="SAPBEXstdData 8 3 3 2 2" xfId="10558" xr:uid="{7196D4AE-999F-4C9F-807A-17381D4BD584}"/>
    <cellStyle name="SAPBEXstdData 8 3 3 2 3" xfId="16172" xr:uid="{EF093DE7-970E-4D6A-B266-630003328DE4}"/>
    <cellStyle name="SAPBEXstdData 8 3 3 2 4" xfId="21649" xr:uid="{7D786EDE-C404-41F9-9898-0BCF8D6E9757}"/>
    <cellStyle name="SAPBEXstdData 8 3 3 3" xfId="6350" xr:uid="{BE36C3D6-E778-4733-AB42-1D41CE566729}"/>
    <cellStyle name="SAPBEXstdData 8 3 3 3 2" xfId="12833" xr:uid="{49D592EA-E19F-47BD-9E17-1F4961F40B5B}"/>
    <cellStyle name="SAPBEXstdData 8 3 3 3 3" xfId="18399" xr:uid="{CDEE9901-EAF9-4EC8-9869-51B33D33EA27}"/>
    <cellStyle name="SAPBEXstdData 8 3 3 3 4" xfId="23840" xr:uid="{67369BDA-8A91-4CD1-9F73-A5A78DAF9A7F}"/>
    <cellStyle name="SAPBEXstdData 8 3 3 4" xfId="8613" xr:uid="{4B45B57E-81A6-40BA-8618-A13B53955A22}"/>
    <cellStyle name="SAPBEXstdData 8 3 3 5" xfId="14275" xr:uid="{D11A94E1-C6DA-469B-85A4-8648A5003933}"/>
    <cellStyle name="SAPBEXstdData 8 3 3 6" xfId="19795" xr:uid="{EFE98F7B-6D66-4E33-A03A-7EEEEA559D0C}"/>
    <cellStyle name="SAPBEXstdData 8 3 4" xfId="4000" xr:uid="{0AA3DFA7-EEB9-4AC3-AF01-F13052A6FFFC}"/>
    <cellStyle name="SAPBEXstdData 8 3 4 2" xfId="10556" xr:uid="{C2D51B0A-F2DC-49E3-AA5A-1D15899F29EE}"/>
    <cellStyle name="SAPBEXstdData 8 3 4 3" xfId="16170" xr:uid="{1B39D743-9400-41F5-8F54-09CA42ADDA41}"/>
    <cellStyle name="SAPBEXstdData 8 3 4 4" xfId="21647" xr:uid="{56017D33-A4C2-4CAB-B8CD-8E92CF6ACB6A}"/>
    <cellStyle name="SAPBEXstdData 8 3 5" xfId="6348" xr:uid="{7F5AD541-934B-4BE8-8569-0DB4F3570C21}"/>
    <cellStyle name="SAPBEXstdData 8 3 5 2" xfId="12831" xr:uid="{E8537230-6FD3-4E0A-9C3B-343E402F9B8B}"/>
    <cellStyle name="SAPBEXstdData 8 3 5 3" xfId="18397" xr:uid="{68F9A53B-5E90-400B-8D71-0C488ABC2149}"/>
    <cellStyle name="SAPBEXstdData 8 3 5 4" xfId="23838" xr:uid="{BFCADD27-4E6F-4465-AF63-47032B29266F}"/>
    <cellStyle name="SAPBEXstdData 8 3 6" xfId="8611" xr:uid="{D7450A7E-0C12-4AB2-AAD3-06EB888E50FD}"/>
    <cellStyle name="SAPBEXstdData 8 3 7" xfId="14273" xr:uid="{4A6A40E4-AE39-4D2B-B463-A703734D000E}"/>
    <cellStyle name="SAPBEXstdData 8 3 8" xfId="19793" xr:uid="{9889BA2A-6312-4BDC-9E7F-BD0BB5BB9640}"/>
    <cellStyle name="SAPBEXstdData 8 4" xfId="1994" xr:uid="{7A2CFFB6-6E63-43E6-AB72-E58220CB1373}"/>
    <cellStyle name="SAPBEXstdData 8 4 2" xfId="1995" xr:uid="{2C95B12D-9F0A-4A42-813C-EB3725A78D64}"/>
    <cellStyle name="SAPBEXstdData 8 4 2 2" xfId="4004" xr:uid="{88BE7045-B392-4DD3-B656-CBB184C04D08}"/>
    <cellStyle name="SAPBEXstdData 8 4 2 2 2" xfId="10560" xr:uid="{93A8E8B5-6704-4952-95ED-B4A38ACB3E0C}"/>
    <cellStyle name="SAPBEXstdData 8 4 2 2 3" xfId="16174" xr:uid="{7BE83036-AFF1-4100-B61B-C68A084EB788}"/>
    <cellStyle name="SAPBEXstdData 8 4 2 2 4" xfId="21651" xr:uid="{B974B6F2-D91C-47F6-82FE-4B5284F2399B}"/>
    <cellStyle name="SAPBEXstdData 8 4 2 3" xfId="6352" xr:uid="{486A6905-7ED3-42A8-95DE-7A0BDA9CEDAA}"/>
    <cellStyle name="SAPBEXstdData 8 4 2 3 2" xfId="12835" xr:uid="{C0893CEE-9270-4855-A6FD-07E79449EBDF}"/>
    <cellStyle name="SAPBEXstdData 8 4 2 3 3" xfId="18401" xr:uid="{3ED10DE6-DEF7-48B3-8633-2DAEE3FA0CD3}"/>
    <cellStyle name="SAPBEXstdData 8 4 2 3 4" xfId="23842" xr:uid="{C6632C54-F508-435D-8D01-75A1D0A58A3A}"/>
    <cellStyle name="SAPBEXstdData 8 4 2 4" xfId="8615" xr:uid="{6C85E91C-1AA7-4773-BEEC-F2CD9ABF6B82}"/>
    <cellStyle name="SAPBEXstdData 8 4 2 5" xfId="14277" xr:uid="{AA33374D-EDBA-457E-A23C-1D15C796DAB3}"/>
    <cellStyle name="SAPBEXstdData 8 4 2 6" xfId="19797" xr:uid="{840CFD6C-E79F-4573-8628-440380B81A86}"/>
    <cellStyle name="SAPBEXstdData 8 4 3" xfId="1996" xr:uid="{BBE895A1-DA36-4655-B676-DD98880118AC}"/>
    <cellStyle name="SAPBEXstdData 8 4 3 2" xfId="4005" xr:uid="{AB55671F-AA2F-483C-BD42-21B1CB738F45}"/>
    <cellStyle name="SAPBEXstdData 8 4 3 2 2" xfId="10561" xr:uid="{1B7BA2A0-4893-471D-A547-4C9BE93D6816}"/>
    <cellStyle name="SAPBEXstdData 8 4 3 2 3" xfId="16175" xr:uid="{A94049C8-305C-4828-BD89-81912328AAEA}"/>
    <cellStyle name="SAPBEXstdData 8 4 3 2 4" xfId="21652" xr:uid="{AD02DA5D-E80F-4928-8BBC-28D467EBB506}"/>
    <cellStyle name="SAPBEXstdData 8 4 3 3" xfId="6353" xr:uid="{52EE2CE2-273A-48EE-9C33-BC38A5A95E9A}"/>
    <cellStyle name="SAPBEXstdData 8 4 3 3 2" xfId="12836" xr:uid="{B16DCFFC-3A83-4D13-9C04-391BAAB2BB5E}"/>
    <cellStyle name="SAPBEXstdData 8 4 3 3 3" xfId="18402" xr:uid="{626083BA-2247-4F7B-958B-54C0115DC39E}"/>
    <cellStyle name="SAPBEXstdData 8 4 3 3 4" xfId="23843" xr:uid="{6CFDF3C4-2D65-4604-AAB7-B195A14B7748}"/>
    <cellStyle name="SAPBEXstdData 8 4 3 4" xfId="8616" xr:uid="{CDAD21FA-9F6B-4066-A21B-54CD37298BBF}"/>
    <cellStyle name="SAPBEXstdData 8 4 3 5" xfId="14278" xr:uid="{C9C883AE-1CEA-4344-99FB-412E3366E0C0}"/>
    <cellStyle name="SAPBEXstdData 8 4 3 6" xfId="19798" xr:uid="{6001601C-9825-4E39-9A4C-19F4606B6CE3}"/>
    <cellStyle name="SAPBEXstdData 8 4 4" xfId="4003" xr:uid="{916F43E4-E11B-45A5-A1B1-8DB74014B5C1}"/>
    <cellStyle name="SAPBEXstdData 8 4 4 2" xfId="10559" xr:uid="{E02318A6-657F-4D72-B05A-D7CE16A9F1AD}"/>
    <cellStyle name="SAPBEXstdData 8 4 4 3" xfId="16173" xr:uid="{709FC706-E3EB-4635-9829-202D7F0E1942}"/>
    <cellStyle name="SAPBEXstdData 8 4 4 4" xfId="21650" xr:uid="{8A8768DD-9EEB-46A1-9AF5-7728AF7E7AE5}"/>
    <cellStyle name="SAPBEXstdData 8 4 5" xfId="6351" xr:uid="{84B08C08-4B49-4B6B-A9A7-CAC988947624}"/>
    <cellStyle name="SAPBEXstdData 8 4 5 2" xfId="12834" xr:uid="{11D33B49-0FC4-49A7-9087-399F4B33966A}"/>
    <cellStyle name="SAPBEXstdData 8 4 5 3" xfId="18400" xr:uid="{BCF1B158-EE55-4DC8-BCE7-BB3546A2C4B9}"/>
    <cellStyle name="SAPBEXstdData 8 4 5 4" xfId="23841" xr:uid="{ECAEAF9D-4797-42F7-B2ED-64A5335698F1}"/>
    <cellStyle name="SAPBEXstdData 8 4 6" xfId="8614" xr:uid="{3C8E76AD-6488-436E-A248-C0A4695E94F9}"/>
    <cellStyle name="SAPBEXstdData 8 4 7" xfId="14276" xr:uid="{DE113DBF-173F-49F1-A836-4E45CF35F37F}"/>
    <cellStyle name="SAPBEXstdData 8 4 8" xfId="19796" xr:uid="{84D3F272-8404-4D57-9E6A-C3AB27903DF9}"/>
    <cellStyle name="SAPBEXstdData 8 5" xfId="1997" xr:uid="{9583256E-547A-4D27-8911-141AEC7D419E}"/>
    <cellStyle name="SAPBEXstdData 8 5 2" xfId="4006" xr:uid="{3BB6D0BE-F343-4EEA-A791-828DEEA6C9A9}"/>
    <cellStyle name="SAPBEXstdData 8 5 2 2" xfId="10562" xr:uid="{6F5159D2-910F-4E42-8E00-77C30D13281B}"/>
    <cellStyle name="SAPBEXstdData 8 5 2 3" xfId="16176" xr:uid="{94DD3490-9199-457C-AFCC-7D42D57626AA}"/>
    <cellStyle name="SAPBEXstdData 8 5 2 4" xfId="21653" xr:uid="{67D54C49-84FF-4B87-9280-B06C4ACEF4BC}"/>
    <cellStyle name="SAPBEXstdData 8 5 3" xfId="6354" xr:uid="{F97C0285-555C-44CC-A544-C8EA46A664E1}"/>
    <cellStyle name="SAPBEXstdData 8 5 3 2" xfId="12837" xr:uid="{3FE876BF-AD73-4185-A833-532A086FB080}"/>
    <cellStyle name="SAPBEXstdData 8 5 3 3" xfId="18403" xr:uid="{BB43C9F4-EEFF-424E-9F1A-C27EB246E9E7}"/>
    <cellStyle name="SAPBEXstdData 8 5 3 4" xfId="23844" xr:uid="{05DE54F9-3C45-49CD-BFCC-09970A6EE924}"/>
    <cellStyle name="SAPBEXstdData 8 5 4" xfId="8617" xr:uid="{B48F8358-B0AC-4E49-A65C-0246AF933AEE}"/>
    <cellStyle name="SAPBEXstdData 8 5 5" xfId="14279" xr:uid="{99F800B4-DF52-4240-920D-7EE98E5A5AC2}"/>
    <cellStyle name="SAPBEXstdData 8 5 6" xfId="19799" xr:uid="{E922BFB7-CEA4-498E-BA52-C670B28A1E17}"/>
    <cellStyle name="SAPBEXstdData 8 6" xfId="1998" xr:uid="{C2F25061-05BD-437F-9141-EE255C2E8BCE}"/>
    <cellStyle name="SAPBEXstdData 8 6 2" xfId="4007" xr:uid="{BD35BAD7-18F7-4F0A-B2A0-49851BC4D72A}"/>
    <cellStyle name="SAPBEXstdData 8 6 2 2" xfId="10563" xr:uid="{AB0C7407-A247-4815-8CF9-C3D23FB19567}"/>
    <cellStyle name="SAPBEXstdData 8 6 2 3" xfId="16177" xr:uid="{52A68531-E1D1-4E92-8CD1-5D5290DBD23A}"/>
    <cellStyle name="SAPBEXstdData 8 6 2 4" xfId="21654" xr:uid="{842FF743-2BDB-492C-AD2D-9CB36342E380}"/>
    <cellStyle name="SAPBEXstdData 8 6 3" xfId="6355" xr:uid="{1C7D8461-F424-4F48-98E6-099A89EC7EFA}"/>
    <cellStyle name="SAPBEXstdData 8 6 3 2" xfId="12838" xr:uid="{2494C079-94F2-48A5-83C7-6A70BFD3C0ED}"/>
    <cellStyle name="SAPBEXstdData 8 6 3 3" xfId="18404" xr:uid="{EAB75BF8-1D30-417A-A95E-7195F40FC771}"/>
    <cellStyle name="SAPBEXstdData 8 6 3 4" xfId="23845" xr:uid="{4D44BB52-D501-413E-837B-599DCBD0CE03}"/>
    <cellStyle name="SAPBEXstdData 8 6 4" xfId="8618" xr:uid="{08F66AAB-9B0C-429D-B9D7-C736F978858F}"/>
    <cellStyle name="SAPBEXstdData 8 6 5" xfId="14280" xr:uid="{CF2F6A02-3648-4208-848F-BE8BEA845456}"/>
    <cellStyle name="SAPBEXstdData 8 6 6" xfId="19800" xr:uid="{A82FA107-79DD-48F0-B9FF-855A67923B10}"/>
    <cellStyle name="SAPBEXstdData 8 7" xfId="3996" xr:uid="{1223A318-0F14-4B90-8E51-E0DA158A0E11}"/>
    <cellStyle name="SAPBEXstdData 8 7 2" xfId="10552" xr:uid="{C727B662-B974-489C-A4B4-70D212153B82}"/>
    <cellStyle name="SAPBEXstdData 8 7 3" xfId="16166" xr:uid="{56D9AB58-229A-4C9D-904F-03DDDBFD6F5E}"/>
    <cellStyle name="SAPBEXstdData 8 7 4" xfId="21643" xr:uid="{01432C84-D9B3-4DC2-A815-520E91C8D078}"/>
    <cellStyle name="SAPBEXstdData 8 8" xfId="6344" xr:uid="{11FF523E-C13D-4D4F-8428-385C0601B076}"/>
    <cellStyle name="SAPBEXstdData 8 8 2" xfId="12827" xr:uid="{D3A1FAE0-1859-4B0B-82D8-D20608664BCA}"/>
    <cellStyle name="SAPBEXstdData 8 8 3" xfId="18393" xr:uid="{15A62D64-B38D-4D93-B71D-3AC23097DB1C}"/>
    <cellStyle name="SAPBEXstdData 8 8 4" xfId="23834" xr:uid="{E9AA1DD0-7301-4C3B-8AC6-3B0503A7980D}"/>
    <cellStyle name="SAPBEXstdData 8 9" xfId="8607" xr:uid="{0ED90DA5-08D3-4327-B035-3FC2E9C641E2}"/>
    <cellStyle name="SAPBEXstdData 9" xfId="1999" xr:uid="{5C70116E-F7CD-4454-ABEB-318AE122447C}"/>
    <cellStyle name="SAPBEXstdData 9 10" xfId="14281" xr:uid="{3038BD58-F91C-447D-97F3-4C02D4206FD8}"/>
    <cellStyle name="SAPBEXstdData 9 11" xfId="19801" xr:uid="{F9311600-5CE6-4A5C-8A7D-660941484EEA}"/>
    <cellStyle name="SAPBEXstdData 9 2" xfId="2000" xr:uid="{0B2E0631-F18D-4311-A41B-A53732523FF7}"/>
    <cellStyle name="SAPBEXstdData 9 2 2" xfId="2001" xr:uid="{CD196468-0FB9-40A8-B44F-F5A050523890}"/>
    <cellStyle name="SAPBEXstdData 9 2 2 2" xfId="4010" xr:uid="{E00D8B6B-DF84-4A40-9C21-518DE0E31982}"/>
    <cellStyle name="SAPBEXstdData 9 2 2 2 2" xfId="10566" xr:uid="{2D9E5482-EBA6-43AD-85AA-6979130CAD80}"/>
    <cellStyle name="SAPBEXstdData 9 2 2 2 3" xfId="16180" xr:uid="{78163DF4-8344-42DE-B732-1652169E72C2}"/>
    <cellStyle name="SAPBEXstdData 9 2 2 2 4" xfId="21657" xr:uid="{327D02C9-9F2C-46B3-8F35-2C84D4734DDC}"/>
    <cellStyle name="SAPBEXstdData 9 2 2 3" xfId="6358" xr:uid="{9DD81F14-693D-4DD3-9AC6-991E9C55D459}"/>
    <cellStyle name="SAPBEXstdData 9 2 2 3 2" xfId="12841" xr:uid="{B8398EF2-510B-4F7D-B9CF-BE00398671CC}"/>
    <cellStyle name="SAPBEXstdData 9 2 2 3 3" xfId="18407" xr:uid="{90595A8B-E03D-4FEB-8D69-DE97944E997A}"/>
    <cellStyle name="SAPBEXstdData 9 2 2 3 4" xfId="23848" xr:uid="{E00AB644-9CBD-4309-8732-46A2508E7579}"/>
    <cellStyle name="SAPBEXstdData 9 2 2 4" xfId="8621" xr:uid="{F5CB1F1B-3787-4BB5-894F-011784E5B9B8}"/>
    <cellStyle name="SAPBEXstdData 9 2 2 5" xfId="14283" xr:uid="{4123C70D-3FF7-44D9-A1AE-FB8F76A201C7}"/>
    <cellStyle name="SAPBEXstdData 9 2 2 6" xfId="19803" xr:uid="{7948A2BB-A9A6-425A-9830-C748AAE0B2FD}"/>
    <cellStyle name="SAPBEXstdData 9 2 3" xfId="2002" xr:uid="{F0688084-4229-4F53-B10C-8C16A8681060}"/>
    <cellStyle name="SAPBEXstdData 9 2 3 2" xfId="4011" xr:uid="{D506B488-E4BD-4F5C-BDAC-CE683F7D7EBF}"/>
    <cellStyle name="SAPBEXstdData 9 2 3 2 2" xfId="10567" xr:uid="{52807F46-E101-42D4-9CEF-6EE431C95CE4}"/>
    <cellStyle name="SAPBEXstdData 9 2 3 2 3" xfId="16181" xr:uid="{CCF0B639-D274-429F-BAA5-23A0943039CD}"/>
    <cellStyle name="SAPBEXstdData 9 2 3 2 4" xfId="21658" xr:uid="{EE4A625D-C8A7-429C-94EF-684106050AE7}"/>
    <cellStyle name="SAPBEXstdData 9 2 3 3" xfId="6359" xr:uid="{0647FC10-775E-4BB9-8D35-3AE1907D898E}"/>
    <cellStyle name="SAPBEXstdData 9 2 3 3 2" xfId="12842" xr:uid="{9360DD5C-A197-4D5F-AFFF-BCF61B3908EB}"/>
    <cellStyle name="SAPBEXstdData 9 2 3 3 3" xfId="18408" xr:uid="{41B57EB7-5397-456B-B10C-7E5170502885}"/>
    <cellStyle name="SAPBEXstdData 9 2 3 3 4" xfId="23849" xr:uid="{28039906-BC9C-46E9-80F2-5DB1289AABF4}"/>
    <cellStyle name="SAPBEXstdData 9 2 3 4" xfId="8622" xr:uid="{7CEFF79A-B28E-413F-BCFB-5596BF846465}"/>
    <cellStyle name="SAPBEXstdData 9 2 3 5" xfId="14284" xr:uid="{D9B6B561-4822-4CF8-9681-AA211EFA25B3}"/>
    <cellStyle name="SAPBEXstdData 9 2 3 6" xfId="19804" xr:uid="{C27C2C03-88E2-4944-A6FE-9570B7FCEF1D}"/>
    <cellStyle name="SAPBEXstdData 9 2 4" xfId="4009" xr:uid="{E56EA17E-CD9C-4908-A515-96401A18FCA3}"/>
    <cellStyle name="SAPBEXstdData 9 2 4 2" xfId="10565" xr:uid="{5509384A-8118-43C7-A826-197ADBD70E9C}"/>
    <cellStyle name="SAPBEXstdData 9 2 4 3" xfId="16179" xr:uid="{38E264ED-3C59-47EB-A45A-49D92CA7FDBA}"/>
    <cellStyle name="SAPBEXstdData 9 2 4 4" xfId="21656" xr:uid="{79BDD7A2-3458-47AF-9357-48139EBF4114}"/>
    <cellStyle name="SAPBEXstdData 9 2 5" xfId="6357" xr:uid="{889FDFAD-37C0-46D9-95D9-C7FA5EA1E869}"/>
    <cellStyle name="SAPBEXstdData 9 2 5 2" xfId="12840" xr:uid="{24D5A41D-E7D4-4ACC-B023-949E8F05AFCB}"/>
    <cellStyle name="SAPBEXstdData 9 2 5 3" xfId="18406" xr:uid="{0F82474E-1FF4-40D8-AF3A-2DA05272FB92}"/>
    <cellStyle name="SAPBEXstdData 9 2 5 4" xfId="23847" xr:uid="{6671B2A6-D41E-48FC-B51A-D08F4739AC19}"/>
    <cellStyle name="SAPBEXstdData 9 2 6" xfId="8620" xr:uid="{5128C91F-3037-4961-B9CA-71518DF419C3}"/>
    <cellStyle name="SAPBEXstdData 9 2 7" xfId="14282" xr:uid="{F8D10177-2815-4FE7-A879-006ED08138CC}"/>
    <cellStyle name="SAPBEXstdData 9 2 8" xfId="19802" xr:uid="{99A7436D-AA86-4D82-8144-DFCE4448E3F7}"/>
    <cellStyle name="SAPBEXstdData 9 3" xfId="2003" xr:uid="{5140B597-F3AE-475C-9071-BFFB1C869E26}"/>
    <cellStyle name="SAPBEXstdData 9 3 2" xfId="2004" xr:uid="{06A3D79A-2CD1-430F-BE8C-1193C1EC30CF}"/>
    <cellStyle name="SAPBEXstdData 9 3 2 2" xfId="4013" xr:uid="{B989640E-C03C-4821-8FAE-551FA69CBACD}"/>
    <cellStyle name="SAPBEXstdData 9 3 2 2 2" xfId="10569" xr:uid="{0EF63180-E235-48A0-98B7-40901C33E088}"/>
    <cellStyle name="SAPBEXstdData 9 3 2 2 3" xfId="16183" xr:uid="{E9E7FFC6-0DE4-4D46-931A-80745533B276}"/>
    <cellStyle name="SAPBEXstdData 9 3 2 2 4" xfId="21660" xr:uid="{24D08AD4-506E-43AA-8A18-E1E8E7E4A4E9}"/>
    <cellStyle name="SAPBEXstdData 9 3 2 3" xfId="6361" xr:uid="{B15A42DC-1D0D-464F-8DB9-0B7ECEFB3BB6}"/>
    <cellStyle name="SAPBEXstdData 9 3 2 3 2" xfId="12844" xr:uid="{8387EE8C-4502-46C3-B9FB-A1C78D402EDA}"/>
    <cellStyle name="SAPBEXstdData 9 3 2 3 3" xfId="18410" xr:uid="{6459E63F-9114-4B09-A25E-694FC49F6EFE}"/>
    <cellStyle name="SAPBEXstdData 9 3 2 3 4" xfId="23851" xr:uid="{8BE2B627-6EA0-4A3C-BC39-BAC2C30AC5A8}"/>
    <cellStyle name="SAPBEXstdData 9 3 2 4" xfId="8624" xr:uid="{404F94B4-2B43-4F4A-AB97-14EBB1E3B775}"/>
    <cellStyle name="SAPBEXstdData 9 3 2 5" xfId="14286" xr:uid="{FBF68AF5-DCD7-4E9D-9B4D-970AC165B418}"/>
    <cellStyle name="SAPBEXstdData 9 3 2 6" xfId="19806" xr:uid="{E4F6A7EE-D755-407F-ABAF-8E5B954623A0}"/>
    <cellStyle name="SAPBEXstdData 9 3 3" xfId="2005" xr:uid="{2B1734C6-E498-423D-96CF-57BC10578D7F}"/>
    <cellStyle name="SAPBEXstdData 9 3 3 2" xfId="4014" xr:uid="{204897B0-3FB4-4847-AA05-77788599FEF2}"/>
    <cellStyle name="SAPBEXstdData 9 3 3 2 2" xfId="10570" xr:uid="{BB309235-4B21-4E15-A2D5-23F4DD85F789}"/>
    <cellStyle name="SAPBEXstdData 9 3 3 2 3" xfId="16184" xr:uid="{E2F7FFE3-45D9-4FDF-9E1D-020770A6E5AF}"/>
    <cellStyle name="SAPBEXstdData 9 3 3 2 4" xfId="21661" xr:uid="{15C2F369-57B9-4706-9992-C4ECEB1F2C6D}"/>
    <cellStyle name="SAPBEXstdData 9 3 3 3" xfId="6362" xr:uid="{D9312440-E063-4CF6-9723-1334F2FB0E17}"/>
    <cellStyle name="SAPBEXstdData 9 3 3 3 2" xfId="12845" xr:uid="{FDA4CA12-B021-4E8B-9905-0E02E4853E31}"/>
    <cellStyle name="SAPBEXstdData 9 3 3 3 3" xfId="18411" xr:uid="{2B5A38A7-43AC-4359-8ED4-443227F991DE}"/>
    <cellStyle name="SAPBEXstdData 9 3 3 3 4" xfId="23852" xr:uid="{4B28B9BE-9F45-49B9-AB5D-3795C08308FF}"/>
    <cellStyle name="SAPBEXstdData 9 3 3 4" xfId="8625" xr:uid="{67A6EEE3-86D2-4CF8-844B-1CECAD21B4F5}"/>
    <cellStyle name="SAPBEXstdData 9 3 3 5" xfId="14287" xr:uid="{22A571DF-B655-48AA-8E46-E90BC66EC93A}"/>
    <cellStyle name="SAPBEXstdData 9 3 3 6" xfId="19807" xr:uid="{31D40EE2-FADA-4832-8949-48713849DEC4}"/>
    <cellStyle name="SAPBEXstdData 9 3 4" xfId="4012" xr:uid="{476D7ECC-FFB0-4E49-A540-D63A32BF9E73}"/>
    <cellStyle name="SAPBEXstdData 9 3 4 2" xfId="10568" xr:uid="{2596D319-0AA1-4FD3-8484-4F230A5B7069}"/>
    <cellStyle name="SAPBEXstdData 9 3 4 3" xfId="16182" xr:uid="{7C8D162C-E36B-4EDE-9C6D-BC92BA5F0B44}"/>
    <cellStyle name="SAPBEXstdData 9 3 4 4" xfId="21659" xr:uid="{4AB2FCE5-D526-4738-9D2F-58D7DCEEAF87}"/>
    <cellStyle name="SAPBEXstdData 9 3 5" xfId="6360" xr:uid="{773F6319-7B32-4518-B471-E74066EEBF0A}"/>
    <cellStyle name="SAPBEXstdData 9 3 5 2" xfId="12843" xr:uid="{2BF618D4-A930-4E93-B231-C1D14B6C1061}"/>
    <cellStyle name="SAPBEXstdData 9 3 5 3" xfId="18409" xr:uid="{16EBC9DC-6472-4AFE-91E8-BC4CD504C086}"/>
    <cellStyle name="SAPBEXstdData 9 3 5 4" xfId="23850" xr:uid="{E860FAA8-1B00-4769-B5D4-26E8DC8B75C3}"/>
    <cellStyle name="SAPBEXstdData 9 3 6" xfId="8623" xr:uid="{B304C6D8-B45F-4DE3-85FF-2D5E18D9B5D3}"/>
    <cellStyle name="SAPBEXstdData 9 3 7" xfId="14285" xr:uid="{E333EEFD-3A5D-43D5-8FB5-D0A668ED677F}"/>
    <cellStyle name="SAPBEXstdData 9 3 8" xfId="19805" xr:uid="{3BF1142D-A2C6-4B31-BC1A-D3209FDAD765}"/>
    <cellStyle name="SAPBEXstdData 9 4" xfId="2006" xr:uid="{5C0FA3F6-C97C-47C1-80B6-F0C1FA22AC06}"/>
    <cellStyle name="SAPBEXstdData 9 4 2" xfId="2007" xr:uid="{B8CA678A-4F15-4D79-8419-9D20C5180F6D}"/>
    <cellStyle name="SAPBEXstdData 9 4 2 2" xfId="4016" xr:uid="{BEABCEAB-CDE8-462C-B3BB-DBB879F63F08}"/>
    <cellStyle name="SAPBEXstdData 9 4 2 2 2" xfId="10572" xr:uid="{F2128219-3D25-4DE9-8DED-2F4B057E87F1}"/>
    <cellStyle name="SAPBEXstdData 9 4 2 2 3" xfId="16186" xr:uid="{BEF157C7-68FF-40FE-BACE-29050BCBF875}"/>
    <cellStyle name="SAPBEXstdData 9 4 2 2 4" xfId="21663" xr:uid="{CA409FC4-D7C2-4F4C-BB6C-D38992ED65F9}"/>
    <cellStyle name="SAPBEXstdData 9 4 2 3" xfId="6364" xr:uid="{2FBB251D-4FDE-4C35-A027-76F52FF9B451}"/>
    <cellStyle name="SAPBEXstdData 9 4 2 3 2" xfId="12847" xr:uid="{BA4FB786-B1F7-42ED-96E5-EF5D9628F8FE}"/>
    <cellStyle name="SAPBEXstdData 9 4 2 3 3" xfId="18413" xr:uid="{6DFDA756-A595-44B2-BF9E-276F32937AEF}"/>
    <cellStyle name="SAPBEXstdData 9 4 2 3 4" xfId="23854" xr:uid="{E2ECA01B-8E8E-454B-A7EB-2765A7A0D0BA}"/>
    <cellStyle name="SAPBEXstdData 9 4 2 4" xfId="8627" xr:uid="{29666C98-B8B0-4D2F-9C6C-7119CA65B3B3}"/>
    <cellStyle name="SAPBEXstdData 9 4 2 5" xfId="14289" xr:uid="{6307F15E-CB4E-4079-9CA9-EE6FC7134AC9}"/>
    <cellStyle name="SAPBEXstdData 9 4 2 6" xfId="19809" xr:uid="{FAD3CE22-E177-4A02-B3C5-539E298833AB}"/>
    <cellStyle name="SAPBEXstdData 9 4 3" xfId="2008" xr:uid="{65561ED7-A91B-41D8-AAA8-26690FF2BF91}"/>
    <cellStyle name="SAPBEXstdData 9 4 3 2" xfId="4017" xr:uid="{394614C1-2947-4FD5-8291-98A51E1A565C}"/>
    <cellStyle name="SAPBEXstdData 9 4 3 2 2" xfId="10573" xr:uid="{5EAE48A7-8EA1-477E-A733-2687B7DACDDD}"/>
    <cellStyle name="SAPBEXstdData 9 4 3 2 3" xfId="16187" xr:uid="{CC59BF24-2499-4478-A4B4-C097EC20361F}"/>
    <cellStyle name="SAPBEXstdData 9 4 3 2 4" xfId="21664" xr:uid="{B129F87C-064C-4210-9D91-9041D6CE82BE}"/>
    <cellStyle name="SAPBEXstdData 9 4 3 3" xfId="6365" xr:uid="{FCBCEB18-786B-4AE4-AA7C-20C0D254A8F4}"/>
    <cellStyle name="SAPBEXstdData 9 4 3 3 2" xfId="12848" xr:uid="{379F465D-9CD8-47AC-8D16-40133F054446}"/>
    <cellStyle name="SAPBEXstdData 9 4 3 3 3" xfId="18414" xr:uid="{2127ED7E-1CD2-4F26-9A89-61F6DC409572}"/>
    <cellStyle name="SAPBEXstdData 9 4 3 3 4" xfId="23855" xr:uid="{3F49A1F2-7A07-4ABC-868D-5CA27D9959BC}"/>
    <cellStyle name="SAPBEXstdData 9 4 3 4" xfId="8628" xr:uid="{3BB43E14-B6D9-4CC3-8118-88D7BCD77B43}"/>
    <cellStyle name="SAPBEXstdData 9 4 3 5" xfId="14290" xr:uid="{F2019D13-7B4D-4907-B894-A0A389368AA3}"/>
    <cellStyle name="SAPBEXstdData 9 4 3 6" xfId="19810" xr:uid="{1CAB3B44-AABC-4CEF-A463-D0A3082AC582}"/>
    <cellStyle name="SAPBEXstdData 9 4 4" xfId="4015" xr:uid="{377A6154-14DA-4791-B7B3-C1EA699281A3}"/>
    <cellStyle name="SAPBEXstdData 9 4 4 2" xfId="10571" xr:uid="{5DFE7E4F-3A2B-445E-9D7F-AD3BDEEAE9BD}"/>
    <cellStyle name="SAPBEXstdData 9 4 4 3" xfId="16185" xr:uid="{C73976B4-0614-4F32-8A29-D2B66C75C49C}"/>
    <cellStyle name="SAPBEXstdData 9 4 4 4" xfId="21662" xr:uid="{9F8468CD-D86F-4A30-8A41-035AAC615E2E}"/>
    <cellStyle name="SAPBEXstdData 9 4 5" xfId="6363" xr:uid="{413BA2C6-F951-48EE-88D6-A9828F08ADC2}"/>
    <cellStyle name="SAPBEXstdData 9 4 5 2" xfId="12846" xr:uid="{695CF2E9-68A9-45DD-A39D-5D25891E2257}"/>
    <cellStyle name="SAPBEXstdData 9 4 5 3" xfId="18412" xr:uid="{DB9F4111-19CB-47D0-A71D-51F75D857663}"/>
    <cellStyle name="SAPBEXstdData 9 4 5 4" xfId="23853" xr:uid="{D2E73D70-8ECD-4E4D-9176-186FEB52DA62}"/>
    <cellStyle name="SAPBEXstdData 9 4 6" xfId="8626" xr:uid="{7810F6AC-8269-4458-B107-64B27B4C0879}"/>
    <cellStyle name="SAPBEXstdData 9 4 7" xfId="14288" xr:uid="{6E499A55-4FD2-41C6-814E-5562B999A3ED}"/>
    <cellStyle name="SAPBEXstdData 9 4 8" xfId="19808" xr:uid="{C30C7D3E-8997-4090-9B4D-256363C6009C}"/>
    <cellStyle name="SAPBEXstdData 9 5" xfId="2009" xr:uid="{68D18CEF-33F3-492E-A224-38CB671C5CFC}"/>
    <cellStyle name="SAPBEXstdData 9 5 2" xfId="4018" xr:uid="{BFEFDF4C-60F2-4591-85F9-B64315255337}"/>
    <cellStyle name="SAPBEXstdData 9 5 2 2" xfId="10574" xr:uid="{3566CE63-AFA2-412C-BB89-BC10A560D205}"/>
    <cellStyle name="SAPBEXstdData 9 5 2 3" xfId="16188" xr:uid="{7B14E016-5258-4F30-BF9A-665308992936}"/>
    <cellStyle name="SAPBEXstdData 9 5 2 4" xfId="21665" xr:uid="{38C3A8C0-9E54-45AB-87D9-C09C3BE7B59F}"/>
    <cellStyle name="SAPBEXstdData 9 5 3" xfId="6366" xr:uid="{AFCC26FD-FDFB-4921-A26D-CB9B9D500504}"/>
    <cellStyle name="SAPBEXstdData 9 5 3 2" xfId="12849" xr:uid="{F6A36483-A70F-45FF-93C5-D9A850CF6D7B}"/>
    <cellStyle name="SAPBEXstdData 9 5 3 3" xfId="18415" xr:uid="{7F973790-4290-4DC6-93CA-5593427245E2}"/>
    <cellStyle name="SAPBEXstdData 9 5 3 4" xfId="23856" xr:uid="{A68948D4-F8D0-46E9-8CBC-D9F6F840A4E5}"/>
    <cellStyle name="SAPBEXstdData 9 5 4" xfId="8629" xr:uid="{36A027C7-2FDE-4E41-B94F-0A3C999FF30C}"/>
    <cellStyle name="SAPBEXstdData 9 5 5" xfId="14291" xr:uid="{656C9EF0-3FCF-4BBF-A065-9DBC5A735B3C}"/>
    <cellStyle name="SAPBEXstdData 9 5 6" xfId="19811" xr:uid="{FF31BC2B-4A99-4E00-98A7-AEF47477077B}"/>
    <cellStyle name="SAPBEXstdData 9 6" xfId="2010" xr:uid="{F68BFD67-454A-440A-962F-101AEE686163}"/>
    <cellStyle name="SAPBEXstdData 9 6 2" xfId="4019" xr:uid="{97C036BF-F6B2-4C02-8B42-412752F9E192}"/>
    <cellStyle name="SAPBEXstdData 9 6 2 2" xfId="10575" xr:uid="{2D935591-0D7C-4EE9-B4BF-B620DC061A09}"/>
    <cellStyle name="SAPBEXstdData 9 6 2 3" xfId="16189" xr:uid="{668B0DEB-B191-4980-8E73-C2920AEDA2FA}"/>
    <cellStyle name="SAPBEXstdData 9 6 2 4" xfId="21666" xr:uid="{70ACDAA8-75C3-4D2A-A128-823A6FD55976}"/>
    <cellStyle name="SAPBEXstdData 9 6 3" xfId="6367" xr:uid="{9AAE24B8-EB0D-4D44-A66A-6A3D2A834C88}"/>
    <cellStyle name="SAPBEXstdData 9 6 3 2" xfId="12850" xr:uid="{B77A9A61-D4E6-4411-9024-098157340123}"/>
    <cellStyle name="SAPBEXstdData 9 6 3 3" xfId="18416" xr:uid="{FAD1C8FA-CA65-4126-92E2-697C054D23CD}"/>
    <cellStyle name="SAPBEXstdData 9 6 3 4" xfId="23857" xr:uid="{88154500-FC86-4188-9528-181A8B1F431D}"/>
    <cellStyle name="SAPBEXstdData 9 6 4" xfId="8630" xr:uid="{47A1A1C7-2D86-4C10-AEB3-98ECFE155A03}"/>
    <cellStyle name="SAPBEXstdData 9 6 5" xfId="14292" xr:uid="{E6C35F16-E0C5-4533-A897-431B85217C95}"/>
    <cellStyle name="SAPBEXstdData 9 6 6" xfId="19812" xr:uid="{82E17B3D-E721-4D18-BB20-2BF69A8CED0A}"/>
    <cellStyle name="SAPBEXstdData 9 7" xfId="4008" xr:uid="{1BBD8025-C086-4479-A728-5F3241661E6F}"/>
    <cellStyle name="SAPBEXstdData 9 7 2" xfId="10564" xr:uid="{E4ADF813-F7D0-468B-B5D4-8C515ACE7C24}"/>
    <cellStyle name="SAPBEXstdData 9 7 3" xfId="16178" xr:uid="{50CBD6E9-8817-4545-9101-487722102EF3}"/>
    <cellStyle name="SAPBEXstdData 9 7 4" xfId="21655" xr:uid="{BC90D027-9B64-409B-9DBD-B05D24D82224}"/>
    <cellStyle name="SAPBEXstdData 9 8" xfId="6356" xr:uid="{470C79BF-BB7F-445C-A171-61718541014C}"/>
    <cellStyle name="SAPBEXstdData 9 8 2" xfId="12839" xr:uid="{DADDD70B-4F0E-44AF-994D-07D15050CCCB}"/>
    <cellStyle name="SAPBEXstdData 9 8 3" xfId="18405" xr:uid="{C3EEED61-6743-490B-940E-E3E47D1B7F13}"/>
    <cellStyle name="SAPBEXstdData 9 8 4" xfId="23846" xr:uid="{E3585CBF-A96E-4FA0-8AF6-B76CC8285BDA}"/>
    <cellStyle name="SAPBEXstdData 9 9" xfId="8619" xr:uid="{88514614-F198-4EC5-AC79-2BE27A53024D}"/>
    <cellStyle name="SAPBEXstdDataEmph" xfId="664" xr:uid="{3A2F105C-07B7-49CF-8B79-15CFA6A7FFF3}"/>
    <cellStyle name="SAPBEXstdDataEmph 2" xfId="665" xr:uid="{87333BB8-943A-44C0-922E-3B8162CE0712}"/>
    <cellStyle name="SAPBEXstdDataEmph 2 2" xfId="10928" xr:uid="{1C015C8E-D68F-4315-AC7A-89EC0D0D6812}"/>
    <cellStyle name="SAPBEXstdDataEmph 2 3" xfId="13541" xr:uid="{55E64AB4-8B24-46F3-A803-00F945A0707C}"/>
    <cellStyle name="SAPBEXstdDataEmph 3" xfId="121" xr:uid="{BCFB67A7-510E-4D7E-819B-76A8BA253FA9}"/>
    <cellStyle name="SAPBEXstdDataEmph 4" xfId="9681" xr:uid="{7A8F8641-78AF-4E5D-8933-45C6A7420D04}"/>
    <cellStyle name="SAPBEXstdItem" xfId="666" xr:uid="{29F514D7-FF62-402D-8D33-88BA963EFDC0}"/>
    <cellStyle name="SAPBEXstdItem 10" xfId="2011" xr:uid="{C20FCC7B-5F40-4208-A18F-62C3EBC8FCBE}"/>
    <cellStyle name="SAPBEXstdItem 10 10" xfId="14293" xr:uid="{C2DE1162-7F7F-4ADF-92D0-08ED575C54AD}"/>
    <cellStyle name="SAPBEXstdItem 10 11" xfId="19813" xr:uid="{8573440C-5624-4E94-9C1D-C8A353B94855}"/>
    <cellStyle name="SAPBEXstdItem 10 2" xfId="2012" xr:uid="{48DE075A-5C4B-4D69-8821-F6075B9F1DF4}"/>
    <cellStyle name="SAPBEXstdItem 10 2 2" xfId="2013" xr:uid="{9F7BB9D0-57BF-4792-953B-DF9168CB8F6C}"/>
    <cellStyle name="SAPBEXstdItem 10 2 2 2" xfId="4022" xr:uid="{E037C874-7796-4B60-8D78-E3038B9BF708}"/>
    <cellStyle name="SAPBEXstdItem 10 2 2 2 2" xfId="10578" xr:uid="{A6608A79-5446-45C8-8B0A-AF5478B45376}"/>
    <cellStyle name="SAPBEXstdItem 10 2 2 2 3" xfId="16192" xr:uid="{8977C34B-939C-435B-AA33-B076E0760106}"/>
    <cellStyle name="SAPBEXstdItem 10 2 2 2 4" xfId="21669" xr:uid="{40884365-69A9-4D36-BAD0-96990AB3376B}"/>
    <cellStyle name="SAPBEXstdItem 10 2 2 3" xfId="6370" xr:uid="{E4F84A4C-C077-491C-AF95-7A6C50EAA080}"/>
    <cellStyle name="SAPBEXstdItem 10 2 2 3 2" xfId="12853" xr:uid="{21EDC402-2485-4FED-8942-B69C4E57ACA3}"/>
    <cellStyle name="SAPBEXstdItem 10 2 2 3 3" xfId="18419" xr:uid="{1B5668C3-29B7-4BBC-B27E-920223DD1FE6}"/>
    <cellStyle name="SAPBEXstdItem 10 2 2 3 4" xfId="23860" xr:uid="{96C2A8B6-B327-41D3-AFDB-02A700A83116}"/>
    <cellStyle name="SAPBEXstdItem 10 2 2 4" xfId="8633" xr:uid="{98752328-C736-4067-872F-9276A7242230}"/>
    <cellStyle name="SAPBEXstdItem 10 2 2 5" xfId="14295" xr:uid="{EE592632-327A-419A-8B82-28C86E59E67B}"/>
    <cellStyle name="SAPBEXstdItem 10 2 2 6" xfId="19815" xr:uid="{0CE42E50-CE94-47CB-A943-C9AD74370FAC}"/>
    <cellStyle name="SAPBEXstdItem 10 2 3" xfId="2014" xr:uid="{AECBADB2-31D3-45CE-ADFF-ACD5A60A65D7}"/>
    <cellStyle name="SAPBEXstdItem 10 2 3 2" xfId="4023" xr:uid="{B20AC15E-598B-4791-924D-7A626A0CE0D9}"/>
    <cellStyle name="SAPBEXstdItem 10 2 3 2 2" xfId="10579" xr:uid="{D47C34CB-E70D-4179-928C-85BEA1C66CAA}"/>
    <cellStyle name="SAPBEXstdItem 10 2 3 2 3" xfId="16193" xr:uid="{44372BC1-D595-4455-8448-D8DBF5545A0D}"/>
    <cellStyle name="SAPBEXstdItem 10 2 3 2 4" xfId="21670" xr:uid="{2BC4A3D6-8A07-4198-8C4F-F54728E067CF}"/>
    <cellStyle name="SAPBEXstdItem 10 2 3 3" xfId="6371" xr:uid="{06422B94-FBEF-44F3-B50C-DEEB0831C703}"/>
    <cellStyle name="SAPBEXstdItem 10 2 3 3 2" xfId="12854" xr:uid="{1373EA46-0E0D-478B-9303-59C3AD22A523}"/>
    <cellStyle name="SAPBEXstdItem 10 2 3 3 3" xfId="18420" xr:uid="{E8E67DCB-3130-4C94-B387-4D0754643DDC}"/>
    <cellStyle name="SAPBEXstdItem 10 2 3 3 4" xfId="23861" xr:uid="{AA50B179-525C-4E7E-BD95-36AE51F2CD29}"/>
    <cellStyle name="SAPBEXstdItem 10 2 3 4" xfId="8634" xr:uid="{16FDF13E-A035-4D3A-9E15-BEE08B1CD9FF}"/>
    <cellStyle name="SAPBEXstdItem 10 2 3 5" xfId="14296" xr:uid="{4924667E-64BA-4141-A978-92A784B9A32E}"/>
    <cellStyle name="SAPBEXstdItem 10 2 3 6" xfId="19816" xr:uid="{C3053C14-4A80-488D-AD2D-DB76B78D4E00}"/>
    <cellStyle name="SAPBEXstdItem 10 2 4" xfId="4021" xr:uid="{E96E23C8-859E-40D9-ACF1-AD53B4446BD5}"/>
    <cellStyle name="SAPBEXstdItem 10 2 4 2" xfId="10577" xr:uid="{DEE56DC0-51A6-4127-9FB8-FE694FBC0841}"/>
    <cellStyle name="SAPBEXstdItem 10 2 4 3" xfId="16191" xr:uid="{C733C436-6DCE-40DE-9975-7230940B6D48}"/>
    <cellStyle name="SAPBEXstdItem 10 2 4 4" xfId="21668" xr:uid="{9EB61372-55A9-42D4-82AF-D4665D72ED08}"/>
    <cellStyle name="SAPBEXstdItem 10 2 5" xfId="6369" xr:uid="{409B4DBC-C696-498F-94CF-29C1D1AF0051}"/>
    <cellStyle name="SAPBEXstdItem 10 2 5 2" xfId="12852" xr:uid="{8F81D3B9-1821-4508-B4BB-BDC2476FD75B}"/>
    <cellStyle name="SAPBEXstdItem 10 2 5 3" xfId="18418" xr:uid="{A7DCDEB6-0C5E-451C-8559-9B085D7B7ABD}"/>
    <cellStyle name="SAPBEXstdItem 10 2 5 4" xfId="23859" xr:uid="{9CE9CFEF-7613-4CCF-A77F-D68308B0D1A0}"/>
    <cellStyle name="SAPBEXstdItem 10 2 6" xfId="8632" xr:uid="{906AF63E-2205-47B5-A977-7A2DDD3D4DFF}"/>
    <cellStyle name="SAPBEXstdItem 10 2 7" xfId="14294" xr:uid="{014D53C3-1B85-4C9E-8CE3-CB19CD616212}"/>
    <cellStyle name="SAPBEXstdItem 10 2 8" xfId="19814" xr:uid="{02EEC4FE-F59E-47EF-B64B-937459A5921C}"/>
    <cellStyle name="SAPBEXstdItem 10 3" xfId="2015" xr:uid="{CF5A4624-777C-486F-9F70-A6F1E33D65E1}"/>
    <cellStyle name="SAPBEXstdItem 10 3 2" xfId="2016" xr:uid="{A1C75E2A-8D2A-4565-96C4-314004E21F3F}"/>
    <cellStyle name="SAPBEXstdItem 10 3 2 2" xfId="4025" xr:uid="{1DF211CD-449A-4078-BF7E-8E9306ED1EF7}"/>
    <cellStyle name="SAPBEXstdItem 10 3 2 2 2" xfId="10581" xr:uid="{EFF6A13D-78AA-4B3A-B205-E7942037FABE}"/>
    <cellStyle name="SAPBEXstdItem 10 3 2 2 3" xfId="16195" xr:uid="{35DCC40D-E52B-4A7A-93B8-3DBEA1B3E7C8}"/>
    <cellStyle name="SAPBEXstdItem 10 3 2 2 4" xfId="21672" xr:uid="{B32F5A29-4441-4F04-BD4C-EC67120A7997}"/>
    <cellStyle name="SAPBEXstdItem 10 3 2 3" xfId="6373" xr:uid="{956A688F-6160-4E2F-A5C4-C5AF0C7E107B}"/>
    <cellStyle name="SAPBEXstdItem 10 3 2 3 2" xfId="12856" xr:uid="{31E04601-9956-4766-890B-06F999B4CB77}"/>
    <cellStyle name="SAPBEXstdItem 10 3 2 3 3" xfId="18422" xr:uid="{4E06BF99-CA15-4233-B9C0-E9BCB8741739}"/>
    <cellStyle name="SAPBEXstdItem 10 3 2 3 4" xfId="23863" xr:uid="{41FC5896-2E3F-41FA-9572-A5C026961B54}"/>
    <cellStyle name="SAPBEXstdItem 10 3 2 4" xfId="8636" xr:uid="{6A053548-0FCF-4F36-97E1-C906E4A93DDF}"/>
    <cellStyle name="SAPBEXstdItem 10 3 2 5" xfId="14298" xr:uid="{E353B6D4-6CA2-4466-B29B-6B809390DE99}"/>
    <cellStyle name="SAPBEXstdItem 10 3 2 6" xfId="19818" xr:uid="{7F628E1D-E167-4801-BB61-B2FA521AFBE6}"/>
    <cellStyle name="SAPBEXstdItem 10 3 3" xfId="2017" xr:uid="{1A71BAEE-523F-4511-B4B6-3BD17B51BAF4}"/>
    <cellStyle name="SAPBEXstdItem 10 3 3 2" xfId="4026" xr:uid="{005C6831-CA38-4302-A9AC-7D5D15C02A6C}"/>
    <cellStyle name="SAPBEXstdItem 10 3 3 2 2" xfId="10582" xr:uid="{7D967525-C611-4014-87D1-1F908421B709}"/>
    <cellStyle name="SAPBEXstdItem 10 3 3 2 3" xfId="16196" xr:uid="{A832C345-702D-4B5E-8DAE-0A3C14AB10B1}"/>
    <cellStyle name="SAPBEXstdItem 10 3 3 2 4" xfId="21673" xr:uid="{229E01B3-0F38-4D3F-8241-A8571E25E59D}"/>
    <cellStyle name="SAPBEXstdItem 10 3 3 3" xfId="6374" xr:uid="{EC327E25-3BA3-443B-B363-B5D486450CB7}"/>
    <cellStyle name="SAPBEXstdItem 10 3 3 3 2" xfId="12857" xr:uid="{3D83D2F2-BCE8-49A1-A08A-FD6798436415}"/>
    <cellStyle name="SAPBEXstdItem 10 3 3 3 3" xfId="18423" xr:uid="{B5629943-0F0F-4BF4-BB51-ED470617094A}"/>
    <cellStyle name="SAPBEXstdItem 10 3 3 3 4" xfId="23864" xr:uid="{3B60916A-EEA2-4ACA-9659-BBE2D6D0E0DF}"/>
    <cellStyle name="SAPBEXstdItem 10 3 3 4" xfId="8637" xr:uid="{12D6F063-BC89-41A8-9E9A-5DBA236431E5}"/>
    <cellStyle name="SAPBEXstdItem 10 3 3 5" xfId="14299" xr:uid="{8BD0E7A6-C952-4C20-87D3-612C487B55F7}"/>
    <cellStyle name="SAPBEXstdItem 10 3 3 6" xfId="19819" xr:uid="{225B61D2-84EE-4398-A54C-BD0BCE42195A}"/>
    <cellStyle name="SAPBEXstdItem 10 3 4" xfId="4024" xr:uid="{9D2C09E3-EC46-4113-915A-1CC35624EF0D}"/>
    <cellStyle name="SAPBEXstdItem 10 3 4 2" xfId="10580" xr:uid="{93F190D9-2F3A-495A-9E6C-6FA90653451D}"/>
    <cellStyle name="SAPBEXstdItem 10 3 4 3" xfId="16194" xr:uid="{C0AFEE9E-192D-482B-9976-A613BE60C58A}"/>
    <cellStyle name="SAPBEXstdItem 10 3 4 4" xfId="21671" xr:uid="{2634A38B-1267-4FEF-B3F2-66ED90445549}"/>
    <cellStyle name="SAPBEXstdItem 10 3 5" xfId="6372" xr:uid="{DD0800EB-88E3-4F47-A9E0-828E8A128EE6}"/>
    <cellStyle name="SAPBEXstdItem 10 3 5 2" xfId="12855" xr:uid="{9CCFDB75-0E0B-490F-A0B6-9D0C53E7D512}"/>
    <cellStyle name="SAPBEXstdItem 10 3 5 3" xfId="18421" xr:uid="{5B00400A-EDD9-4513-8838-F2D8F12E6585}"/>
    <cellStyle name="SAPBEXstdItem 10 3 5 4" xfId="23862" xr:uid="{16C47B5B-152A-4553-8B32-10FD791EA453}"/>
    <cellStyle name="SAPBEXstdItem 10 3 6" xfId="8635" xr:uid="{E84A649D-22B4-4DB0-8D13-2C7ED6295FD6}"/>
    <cellStyle name="SAPBEXstdItem 10 3 7" xfId="14297" xr:uid="{2801F6BC-B029-40B0-B78C-8F801DB479E2}"/>
    <cellStyle name="SAPBEXstdItem 10 3 8" xfId="19817" xr:uid="{DB88CC5F-F0B5-4993-9F16-D00BA9A848C6}"/>
    <cellStyle name="SAPBEXstdItem 10 4" xfId="2018" xr:uid="{FAD738CA-0A5F-4785-BD6E-E0D3CC4D4DB1}"/>
    <cellStyle name="SAPBEXstdItem 10 4 2" xfId="2019" xr:uid="{AF8F6B32-8531-49A3-86B1-912BEC218D00}"/>
    <cellStyle name="SAPBEXstdItem 10 4 2 2" xfId="4028" xr:uid="{FDE042BC-CA82-4605-87BE-AAC73EA74F78}"/>
    <cellStyle name="SAPBEXstdItem 10 4 2 2 2" xfId="10584" xr:uid="{B32604F6-8FC1-489E-A0E3-D46329FCAAE7}"/>
    <cellStyle name="SAPBEXstdItem 10 4 2 2 3" xfId="16198" xr:uid="{42E62D9B-2768-427D-AEFF-9C3B09316042}"/>
    <cellStyle name="SAPBEXstdItem 10 4 2 2 4" xfId="21675" xr:uid="{11EF38A8-FD42-462D-BAB5-D5D39FB34AF0}"/>
    <cellStyle name="SAPBEXstdItem 10 4 2 3" xfId="6376" xr:uid="{B7362CE3-7ED6-422F-AA39-09F5E6106549}"/>
    <cellStyle name="SAPBEXstdItem 10 4 2 3 2" xfId="12859" xr:uid="{0B409D16-5836-4434-B6DD-921A460D54E3}"/>
    <cellStyle name="SAPBEXstdItem 10 4 2 3 3" xfId="18425" xr:uid="{5D17420A-42CB-49A7-A682-FECA44A38FE0}"/>
    <cellStyle name="SAPBEXstdItem 10 4 2 3 4" xfId="23866" xr:uid="{0479D342-0E89-4A08-A73F-A48D8D838415}"/>
    <cellStyle name="SAPBEXstdItem 10 4 2 4" xfId="8639" xr:uid="{4E394278-24A4-4706-975A-CE111C880C96}"/>
    <cellStyle name="SAPBEXstdItem 10 4 2 5" xfId="14301" xr:uid="{E2AF2FD7-9D0A-4992-8AB0-CAE2AC8D9FE6}"/>
    <cellStyle name="SAPBEXstdItem 10 4 2 6" xfId="19821" xr:uid="{745FD589-46BE-45AF-9E64-6C1ACFB1935C}"/>
    <cellStyle name="SAPBEXstdItem 10 4 3" xfId="2020" xr:uid="{D5AA288E-A8F3-41C7-8F2D-641028FCFED6}"/>
    <cellStyle name="SAPBEXstdItem 10 4 3 2" xfId="4029" xr:uid="{922C4FC9-6804-4410-AA85-CB59D1B468F7}"/>
    <cellStyle name="SAPBEXstdItem 10 4 3 2 2" xfId="10585" xr:uid="{B4791856-803F-41BC-B69F-B2D37B5431E6}"/>
    <cellStyle name="SAPBEXstdItem 10 4 3 2 3" xfId="16199" xr:uid="{1EF0F213-E3B5-4F57-9263-BAE2928B2DA7}"/>
    <cellStyle name="SAPBEXstdItem 10 4 3 2 4" xfId="21676" xr:uid="{8753464C-3913-4086-9271-558A1BAEAD18}"/>
    <cellStyle name="SAPBEXstdItem 10 4 3 3" xfId="6377" xr:uid="{0B8C5995-40C7-41B0-BD6A-075BFC81C8FE}"/>
    <cellStyle name="SAPBEXstdItem 10 4 3 3 2" xfId="12860" xr:uid="{91D565E0-86AD-4CB0-9AF4-17DDE6463055}"/>
    <cellStyle name="SAPBEXstdItem 10 4 3 3 3" xfId="18426" xr:uid="{E18868DB-E9A3-479B-BA15-ED6FDCCE9AE2}"/>
    <cellStyle name="SAPBEXstdItem 10 4 3 3 4" xfId="23867" xr:uid="{C5CEC34A-E01B-4B2B-9A68-180942E847AC}"/>
    <cellStyle name="SAPBEXstdItem 10 4 3 4" xfId="8640" xr:uid="{68EC57A7-B1F7-42D3-AFCD-DBF73114597A}"/>
    <cellStyle name="SAPBEXstdItem 10 4 3 5" xfId="14302" xr:uid="{73CD32D7-73DC-4DD7-B5A1-B399005EC8C7}"/>
    <cellStyle name="SAPBEXstdItem 10 4 3 6" xfId="19822" xr:uid="{8BDB8CD5-BD92-44A6-BBDD-420559FC6030}"/>
    <cellStyle name="SAPBEXstdItem 10 4 4" xfId="4027" xr:uid="{2B38C519-2A5C-4AF4-B45A-02B0F6D083D1}"/>
    <cellStyle name="SAPBEXstdItem 10 4 4 2" xfId="10583" xr:uid="{86BB1066-776B-47E6-97A5-60D2534B9FC7}"/>
    <cellStyle name="SAPBEXstdItem 10 4 4 3" xfId="16197" xr:uid="{3258ADA3-0D11-4FA0-A645-AB1225B19A96}"/>
    <cellStyle name="SAPBEXstdItem 10 4 4 4" xfId="21674" xr:uid="{8624F598-0732-4A80-819D-DE3A8C3DF11D}"/>
    <cellStyle name="SAPBEXstdItem 10 4 5" xfId="6375" xr:uid="{7638B631-2014-4EBC-9330-60358D15727A}"/>
    <cellStyle name="SAPBEXstdItem 10 4 5 2" xfId="12858" xr:uid="{13877087-E2B1-4405-9F41-4848964E1240}"/>
    <cellStyle name="SAPBEXstdItem 10 4 5 3" xfId="18424" xr:uid="{8E337B6C-C43A-4976-9761-C0FDE3DE7D11}"/>
    <cellStyle name="SAPBEXstdItem 10 4 5 4" xfId="23865" xr:uid="{B93C8786-92E6-4528-A8AD-E09D0D476532}"/>
    <cellStyle name="SAPBEXstdItem 10 4 6" xfId="8638" xr:uid="{488338ED-FAE6-4B0D-B452-5F7B92F84344}"/>
    <cellStyle name="SAPBEXstdItem 10 4 7" xfId="14300" xr:uid="{E59B7A79-D696-4BF7-8468-77916927A5AC}"/>
    <cellStyle name="SAPBEXstdItem 10 4 8" xfId="19820" xr:uid="{C03F5364-2D5C-4604-B80D-0B75C9EFAB27}"/>
    <cellStyle name="SAPBEXstdItem 10 5" xfId="2021" xr:uid="{023788F0-FD80-4987-A9A5-6F3A9F02AEFB}"/>
    <cellStyle name="SAPBEXstdItem 10 5 2" xfId="4030" xr:uid="{C2E68799-AEC1-4DC3-A41E-2E18B4E8D651}"/>
    <cellStyle name="SAPBEXstdItem 10 5 2 2" xfId="10586" xr:uid="{AE98F18B-13DD-4E62-9DF6-C2456636BD1E}"/>
    <cellStyle name="SAPBEXstdItem 10 5 2 3" xfId="16200" xr:uid="{0E3EE3F9-A404-43D8-9F63-1479647D6DF4}"/>
    <cellStyle name="SAPBEXstdItem 10 5 2 4" xfId="21677" xr:uid="{107B381F-9111-468D-8DB7-6B3848E8ED02}"/>
    <cellStyle name="SAPBEXstdItem 10 5 3" xfId="6378" xr:uid="{594E0E99-9FD3-4DE7-BE7B-CB90A369F968}"/>
    <cellStyle name="SAPBEXstdItem 10 5 3 2" xfId="12861" xr:uid="{F746B331-0A6E-46C9-984D-5F7A130FFFB8}"/>
    <cellStyle name="SAPBEXstdItem 10 5 3 3" xfId="18427" xr:uid="{B52D659D-8A77-4D90-9E4A-8C70DDA8EA87}"/>
    <cellStyle name="SAPBEXstdItem 10 5 3 4" xfId="23868" xr:uid="{275926D1-DC1B-405C-B440-3B20C2A79BC3}"/>
    <cellStyle name="SAPBEXstdItem 10 5 4" xfId="8641" xr:uid="{0A6B9FAF-1E36-4D6A-8A65-B9F5DB4EB8EE}"/>
    <cellStyle name="SAPBEXstdItem 10 5 5" xfId="14303" xr:uid="{0BCC5263-C37D-449F-A244-0BB567416128}"/>
    <cellStyle name="SAPBEXstdItem 10 5 6" xfId="19823" xr:uid="{91FFC186-3F85-4E56-B5C2-E7A3007C9677}"/>
    <cellStyle name="SAPBEXstdItem 10 6" xfId="2022" xr:uid="{9C64BCA7-FA5C-4D7C-9E53-F4493EE20FFE}"/>
    <cellStyle name="SAPBEXstdItem 10 6 2" xfId="4031" xr:uid="{39333F11-DC5B-4899-8F9B-B11B5CA09B45}"/>
    <cellStyle name="SAPBEXstdItem 10 6 2 2" xfId="10587" xr:uid="{770AF1B6-D629-480A-B909-DB4E4729DD27}"/>
    <cellStyle name="SAPBEXstdItem 10 6 2 3" xfId="16201" xr:uid="{0DAC258D-492A-4D69-A455-B7A65456F87B}"/>
    <cellStyle name="SAPBEXstdItem 10 6 2 4" xfId="21678" xr:uid="{78293521-40B8-4B6A-9AF3-190047DB3190}"/>
    <cellStyle name="SAPBEXstdItem 10 6 3" xfId="6379" xr:uid="{DA246196-17E9-40D9-9E6F-0A9277068ACF}"/>
    <cellStyle name="SAPBEXstdItem 10 6 3 2" xfId="12862" xr:uid="{D0E196CB-C65D-4C9B-89A8-10EB457623A5}"/>
    <cellStyle name="SAPBEXstdItem 10 6 3 3" xfId="18428" xr:uid="{333B9682-6306-4FA9-A405-6A013235A413}"/>
    <cellStyle name="SAPBEXstdItem 10 6 3 4" xfId="23869" xr:uid="{88A991F2-9708-4078-A26D-619D19B271CD}"/>
    <cellStyle name="SAPBEXstdItem 10 6 4" xfId="8642" xr:uid="{5ADF4503-FF50-41D0-875C-67D435E8AB68}"/>
    <cellStyle name="SAPBEXstdItem 10 6 5" xfId="14304" xr:uid="{4FECBB38-DE09-42CF-AB94-141D18797A26}"/>
    <cellStyle name="SAPBEXstdItem 10 6 6" xfId="19824" xr:uid="{83B54DAC-6A1A-42E2-951C-4790222FDC6F}"/>
    <cellStyle name="SAPBEXstdItem 10 7" xfId="4020" xr:uid="{01712C25-E4CA-46A5-A252-AA6386336715}"/>
    <cellStyle name="SAPBEXstdItem 10 7 2" xfId="10576" xr:uid="{5837EB5E-241A-4137-A77D-9DF6E2DF7D0F}"/>
    <cellStyle name="SAPBEXstdItem 10 7 3" xfId="16190" xr:uid="{0960113A-5C03-435E-9278-556D7EE5B7A7}"/>
    <cellStyle name="SAPBEXstdItem 10 7 4" xfId="21667" xr:uid="{E63026B9-D58E-4462-B51C-9C323C07AF1C}"/>
    <cellStyle name="SAPBEXstdItem 10 8" xfId="6368" xr:uid="{46242125-6475-498E-89CE-7F79ECD68590}"/>
    <cellStyle name="SAPBEXstdItem 10 8 2" xfId="12851" xr:uid="{79651249-94D7-4142-8733-51C649B6AAB8}"/>
    <cellStyle name="SAPBEXstdItem 10 8 3" xfId="18417" xr:uid="{A6698C82-784C-49F6-9F0C-6BD0EC462F51}"/>
    <cellStyle name="SAPBEXstdItem 10 8 4" xfId="23858" xr:uid="{8BB19137-1BE0-4D7E-99D7-E40C497BA380}"/>
    <cellStyle name="SAPBEXstdItem 10 9" xfId="8631" xr:uid="{11D579F6-882C-4418-95B8-59627D613B69}"/>
    <cellStyle name="SAPBEXstdItem 11" xfId="2023" xr:uid="{E779B64D-F71F-4520-9096-448005E22B2C}"/>
    <cellStyle name="SAPBEXstdItem 11 10" xfId="14305" xr:uid="{D1CDA380-F15B-40BA-89CC-4F0E04C08A18}"/>
    <cellStyle name="SAPBEXstdItem 11 11" xfId="19825" xr:uid="{AD3A451F-F5DF-48A9-A7B9-489709990A7C}"/>
    <cellStyle name="SAPBEXstdItem 11 2" xfId="2024" xr:uid="{53A0A9C6-545E-49BC-9C71-347CB06F7D72}"/>
    <cellStyle name="SAPBEXstdItem 11 2 2" xfId="2025" xr:uid="{9B038D03-EF7E-4968-ACB5-B8DCE25994F5}"/>
    <cellStyle name="SAPBEXstdItem 11 2 2 2" xfId="4034" xr:uid="{DE7A2A04-B1C1-4B9A-AE5E-BFA80DC5E7DB}"/>
    <cellStyle name="SAPBEXstdItem 11 2 2 2 2" xfId="10590" xr:uid="{C4FC1C81-BD7D-4B35-B197-408640CFB465}"/>
    <cellStyle name="SAPBEXstdItem 11 2 2 2 3" xfId="16204" xr:uid="{0E029E4E-B1CA-4F7F-83CE-F663F8164541}"/>
    <cellStyle name="SAPBEXstdItem 11 2 2 2 4" xfId="21681" xr:uid="{EF4D1EC4-A7F7-4298-8F8C-CA9D819EA3FA}"/>
    <cellStyle name="SAPBEXstdItem 11 2 2 3" xfId="6382" xr:uid="{CBAE8C0E-AFE8-47CE-A7D5-D985BC64BFFA}"/>
    <cellStyle name="SAPBEXstdItem 11 2 2 3 2" xfId="12865" xr:uid="{D82449CF-BA49-4D49-AEBF-436E833B61AE}"/>
    <cellStyle name="SAPBEXstdItem 11 2 2 3 3" xfId="18431" xr:uid="{B8A13FAC-E467-4386-B5B6-81E9C8544A82}"/>
    <cellStyle name="SAPBEXstdItem 11 2 2 3 4" xfId="23872" xr:uid="{E7AC51FE-9960-492E-901A-A1893C0399C3}"/>
    <cellStyle name="SAPBEXstdItem 11 2 2 4" xfId="8645" xr:uid="{90EE418A-3C17-4EBD-B1FB-6C809F0DAEDD}"/>
    <cellStyle name="SAPBEXstdItem 11 2 2 5" xfId="14307" xr:uid="{88BCC910-6580-47DB-A481-7F0B016E88C1}"/>
    <cellStyle name="SAPBEXstdItem 11 2 2 6" xfId="19827" xr:uid="{F40AB62B-1B56-43D7-9419-790DE2E85C9C}"/>
    <cellStyle name="SAPBEXstdItem 11 2 3" xfId="2026" xr:uid="{76A815EC-663E-4A10-A9BE-24D5186EBCD5}"/>
    <cellStyle name="SAPBEXstdItem 11 2 3 2" xfId="4035" xr:uid="{1C9185F2-B565-4E78-B46A-EAE81EF0776E}"/>
    <cellStyle name="SAPBEXstdItem 11 2 3 2 2" xfId="10591" xr:uid="{7BE8F0B1-3630-4508-8E11-E823D2A96EDF}"/>
    <cellStyle name="SAPBEXstdItem 11 2 3 2 3" xfId="16205" xr:uid="{13111C94-8370-4700-B2CF-D94474C7BF13}"/>
    <cellStyle name="SAPBEXstdItem 11 2 3 2 4" xfId="21682" xr:uid="{C3BB0CEF-4A25-4BC6-A41C-E0FE9C3ED594}"/>
    <cellStyle name="SAPBEXstdItem 11 2 3 3" xfId="6383" xr:uid="{01710541-F40D-48D9-8A84-42DCDA7DDA6B}"/>
    <cellStyle name="SAPBEXstdItem 11 2 3 3 2" xfId="12866" xr:uid="{96803160-EE66-4BA0-9D7D-58AA7AE9DA22}"/>
    <cellStyle name="SAPBEXstdItem 11 2 3 3 3" xfId="18432" xr:uid="{BA53FBFE-409D-432C-A180-450FD78F9C72}"/>
    <cellStyle name="SAPBEXstdItem 11 2 3 3 4" xfId="23873" xr:uid="{ADCF9597-E5BE-435C-9B01-3570A65B6E51}"/>
    <cellStyle name="SAPBEXstdItem 11 2 3 4" xfId="8646" xr:uid="{E1E47BCB-9FB6-4BEF-AB0A-BD66BD164624}"/>
    <cellStyle name="SAPBEXstdItem 11 2 3 5" xfId="14308" xr:uid="{55C94884-44E9-40DE-AA6A-BC21D3309BD4}"/>
    <cellStyle name="SAPBEXstdItem 11 2 3 6" xfId="19828" xr:uid="{2E814766-F074-445B-B649-43BE54E67E3D}"/>
    <cellStyle name="SAPBEXstdItem 11 2 4" xfId="4033" xr:uid="{7FC4B537-05C3-434A-9F8E-5EA9C6641321}"/>
    <cellStyle name="SAPBEXstdItem 11 2 4 2" xfId="10589" xr:uid="{E40DEB04-CF85-406E-9A58-E27668611CB4}"/>
    <cellStyle name="SAPBEXstdItem 11 2 4 3" xfId="16203" xr:uid="{2403449A-06A9-4288-B8F8-29951260075D}"/>
    <cellStyle name="SAPBEXstdItem 11 2 4 4" xfId="21680" xr:uid="{B885AB37-E73A-4A6E-A8D7-5826B538312E}"/>
    <cellStyle name="SAPBEXstdItem 11 2 5" xfId="6381" xr:uid="{40B3A73C-050E-4499-8FE1-0EE2DC569F77}"/>
    <cellStyle name="SAPBEXstdItem 11 2 5 2" xfId="12864" xr:uid="{2233DC12-0237-456F-A5F8-13031387AE96}"/>
    <cellStyle name="SAPBEXstdItem 11 2 5 3" xfId="18430" xr:uid="{89FD2855-17C3-4673-BD4D-EBAEB8795804}"/>
    <cellStyle name="SAPBEXstdItem 11 2 5 4" xfId="23871" xr:uid="{ACD60603-0990-4846-90E8-873318EE29CB}"/>
    <cellStyle name="SAPBEXstdItem 11 2 6" xfId="8644" xr:uid="{8A11AEB6-CA32-4E3D-975E-5F5CB311B329}"/>
    <cellStyle name="SAPBEXstdItem 11 2 7" xfId="14306" xr:uid="{920476F2-BFA8-4D8C-A220-AF77E25B2D67}"/>
    <cellStyle name="SAPBEXstdItem 11 2 8" xfId="19826" xr:uid="{4564F06F-5F5C-48BB-8E66-9743FD21B8F7}"/>
    <cellStyle name="SAPBEXstdItem 11 3" xfId="2027" xr:uid="{6B52641E-4ABD-41F0-9718-316293558D3E}"/>
    <cellStyle name="SAPBEXstdItem 11 3 2" xfId="2028" xr:uid="{38A35523-7828-402D-8F05-EC983FBD412C}"/>
    <cellStyle name="SAPBEXstdItem 11 3 2 2" xfId="4037" xr:uid="{EC6A037B-6034-482D-9B78-DC2EB9D1971C}"/>
    <cellStyle name="SAPBEXstdItem 11 3 2 2 2" xfId="10593" xr:uid="{DF79FE97-AC27-4D84-876B-B76D5110A72A}"/>
    <cellStyle name="SAPBEXstdItem 11 3 2 2 3" xfId="16207" xr:uid="{780CD066-F83A-4745-9407-BC01A84719A6}"/>
    <cellStyle name="SAPBEXstdItem 11 3 2 2 4" xfId="21684" xr:uid="{9690C8AD-DD41-4267-91BC-419F899A0C39}"/>
    <cellStyle name="SAPBEXstdItem 11 3 2 3" xfId="6385" xr:uid="{623AEE45-1FFD-4278-9A4E-0D7AA7DAD116}"/>
    <cellStyle name="SAPBEXstdItem 11 3 2 3 2" xfId="12868" xr:uid="{CFD06C0A-CB45-4A20-972D-786D5752A182}"/>
    <cellStyle name="SAPBEXstdItem 11 3 2 3 3" xfId="18434" xr:uid="{67DE3180-1192-4ED7-9EDD-602BA892E0FB}"/>
    <cellStyle name="SAPBEXstdItem 11 3 2 3 4" xfId="23875" xr:uid="{B7D97248-4AB8-4A12-BE97-395C30E8BDF4}"/>
    <cellStyle name="SAPBEXstdItem 11 3 2 4" xfId="8648" xr:uid="{B4732BB3-8E1E-45AE-8A10-ADE879E7FE1F}"/>
    <cellStyle name="SAPBEXstdItem 11 3 2 5" xfId="14310" xr:uid="{ED3F9247-CD7A-4620-BA50-54E1F1A22286}"/>
    <cellStyle name="SAPBEXstdItem 11 3 2 6" xfId="19830" xr:uid="{AAC31442-3BB3-44D4-AAAA-89DCB1E8CCC6}"/>
    <cellStyle name="SAPBEXstdItem 11 3 3" xfId="2029" xr:uid="{58BD99A3-D993-454C-A1C0-94B61DB1928E}"/>
    <cellStyle name="SAPBEXstdItem 11 3 3 2" xfId="4038" xr:uid="{588E65C7-3EAC-4EBB-9745-F644EFCC20C9}"/>
    <cellStyle name="SAPBEXstdItem 11 3 3 2 2" xfId="10594" xr:uid="{8829BC9C-F18D-41DD-A72E-9683D2EC0BF1}"/>
    <cellStyle name="SAPBEXstdItem 11 3 3 2 3" xfId="16208" xr:uid="{11E000FB-6081-4739-AAE0-E833D3AE5DF2}"/>
    <cellStyle name="SAPBEXstdItem 11 3 3 2 4" xfId="21685" xr:uid="{B34762F7-C3C6-4E61-B13F-99C8ED77A19F}"/>
    <cellStyle name="SAPBEXstdItem 11 3 3 3" xfId="6386" xr:uid="{64BD097A-7901-4C28-800E-85CB3725BE49}"/>
    <cellStyle name="SAPBEXstdItem 11 3 3 3 2" xfId="12869" xr:uid="{61C12690-5224-4DCD-8BC2-36E1ECFB528A}"/>
    <cellStyle name="SAPBEXstdItem 11 3 3 3 3" xfId="18435" xr:uid="{E90300C2-EE6A-48AB-B410-ACB7DB4A848A}"/>
    <cellStyle name="SAPBEXstdItem 11 3 3 3 4" xfId="23876" xr:uid="{896310E7-7AAA-47AB-8D83-F00A3483ADB6}"/>
    <cellStyle name="SAPBEXstdItem 11 3 3 4" xfId="8649" xr:uid="{736D68FF-0B17-4D03-8868-CD856F14D90C}"/>
    <cellStyle name="SAPBEXstdItem 11 3 3 5" xfId="14311" xr:uid="{A13B2E60-0B8C-439B-94A4-35D288D1EBFD}"/>
    <cellStyle name="SAPBEXstdItem 11 3 3 6" xfId="19831" xr:uid="{39D887B4-166F-4213-B003-D035DC897053}"/>
    <cellStyle name="SAPBEXstdItem 11 3 4" xfId="4036" xr:uid="{98C0095D-2A40-42D4-8073-71E3E5BBC208}"/>
    <cellStyle name="SAPBEXstdItem 11 3 4 2" xfId="10592" xr:uid="{22D1BD35-AE0D-43BE-BF52-D25BAA3D9AB7}"/>
    <cellStyle name="SAPBEXstdItem 11 3 4 3" xfId="16206" xr:uid="{E72C7D8A-EC5F-4D19-844C-D6AE776AA878}"/>
    <cellStyle name="SAPBEXstdItem 11 3 4 4" xfId="21683" xr:uid="{3406FA02-4C32-4E29-AACA-56ED2B209F97}"/>
    <cellStyle name="SAPBEXstdItem 11 3 5" xfId="6384" xr:uid="{C753B6A5-3796-479A-9BE1-E1D01606F972}"/>
    <cellStyle name="SAPBEXstdItem 11 3 5 2" xfId="12867" xr:uid="{CC20B49E-BEA3-401F-AD65-E227DC5461A5}"/>
    <cellStyle name="SAPBEXstdItem 11 3 5 3" xfId="18433" xr:uid="{D65054F4-D87E-4917-A8EA-805EF280B45D}"/>
    <cellStyle name="SAPBEXstdItem 11 3 5 4" xfId="23874" xr:uid="{B612FF6F-4E4B-4178-BA0A-6DC49227F098}"/>
    <cellStyle name="SAPBEXstdItem 11 3 6" xfId="8647" xr:uid="{DD4A7A1D-95DD-4C75-BF56-3AA4293B8E40}"/>
    <cellStyle name="SAPBEXstdItem 11 3 7" xfId="14309" xr:uid="{256FFBC1-7B33-45F4-94EE-1E9196E45558}"/>
    <cellStyle name="SAPBEXstdItem 11 3 8" xfId="19829" xr:uid="{30C74966-7522-4841-BE58-1E0B44571FFA}"/>
    <cellStyle name="SAPBEXstdItem 11 4" xfId="2030" xr:uid="{FF3385BC-DCAC-4E9A-BD9D-E8B1ADB282E8}"/>
    <cellStyle name="SAPBEXstdItem 11 4 2" xfId="2031" xr:uid="{312BCD23-E17D-4C87-9158-7A2C76C1F0C1}"/>
    <cellStyle name="SAPBEXstdItem 11 4 2 2" xfId="4040" xr:uid="{70772ED5-33B1-4A56-AAAA-6713489415FB}"/>
    <cellStyle name="SAPBEXstdItem 11 4 2 2 2" xfId="10596" xr:uid="{43E97636-A07A-4AB5-B86C-D210CC76029E}"/>
    <cellStyle name="SAPBEXstdItem 11 4 2 2 3" xfId="16210" xr:uid="{C33B8950-74A2-4DD4-B2F1-BCD4C8AB313F}"/>
    <cellStyle name="SAPBEXstdItem 11 4 2 2 4" xfId="21687" xr:uid="{D458514A-577E-4105-8364-B9A811E79E9C}"/>
    <cellStyle name="SAPBEXstdItem 11 4 2 3" xfId="6388" xr:uid="{C550A8F2-1B14-4735-93F9-576E4770E0AD}"/>
    <cellStyle name="SAPBEXstdItem 11 4 2 3 2" xfId="12871" xr:uid="{AE38F3ED-0CA0-4C1A-B0AE-1D312F221E99}"/>
    <cellStyle name="SAPBEXstdItem 11 4 2 3 3" xfId="18437" xr:uid="{313587B1-8926-417E-A33E-917ADB6C1DA4}"/>
    <cellStyle name="SAPBEXstdItem 11 4 2 3 4" xfId="23878" xr:uid="{29927EC7-B43E-4727-AE1B-6CBDD267087D}"/>
    <cellStyle name="SAPBEXstdItem 11 4 2 4" xfId="8651" xr:uid="{A8338084-469B-439E-8AD9-18243904895A}"/>
    <cellStyle name="SAPBEXstdItem 11 4 2 5" xfId="14313" xr:uid="{7EED8A40-CD1D-44EF-B2A1-15E39E425EC9}"/>
    <cellStyle name="SAPBEXstdItem 11 4 2 6" xfId="19833" xr:uid="{BFFC08E8-F52E-402D-B463-F884BDE5B382}"/>
    <cellStyle name="SAPBEXstdItem 11 4 3" xfId="2032" xr:uid="{7C45AB82-93AA-4FA0-89D0-98A027632A27}"/>
    <cellStyle name="SAPBEXstdItem 11 4 3 2" xfId="4041" xr:uid="{10AC4A29-B0BC-4844-8A8B-1A262A4E82D7}"/>
    <cellStyle name="SAPBEXstdItem 11 4 3 2 2" xfId="10597" xr:uid="{0AEDFA46-E41E-4FDD-B8E7-D14F11E32654}"/>
    <cellStyle name="SAPBEXstdItem 11 4 3 2 3" xfId="16211" xr:uid="{E9807593-4D64-4E97-AABC-893E15D4FBFD}"/>
    <cellStyle name="SAPBEXstdItem 11 4 3 2 4" xfId="21688" xr:uid="{A8E5D2CD-3ABA-4BCB-8F68-E8BEAB2D13A9}"/>
    <cellStyle name="SAPBEXstdItem 11 4 3 3" xfId="6389" xr:uid="{D163100E-27B6-4A26-9023-EB7843F1226E}"/>
    <cellStyle name="SAPBEXstdItem 11 4 3 3 2" xfId="12872" xr:uid="{853C21E0-7F1D-491B-B3E7-2558D37B2C80}"/>
    <cellStyle name="SAPBEXstdItem 11 4 3 3 3" xfId="18438" xr:uid="{24F4AF58-BBC7-404E-8229-40346189405E}"/>
    <cellStyle name="SAPBEXstdItem 11 4 3 3 4" xfId="23879" xr:uid="{1040347A-3FEF-4527-A8DD-66BCD76D0170}"/>
    <cellStyle name="SAPBEXstdItem 11 4 3 4" xfId="8652" xr:uid="{457CE4A3-7799-4BF2-87B2-7147972CBFE4}"/>
    <cellStyle name="SAPBEXstdItem 11 4 3 5" xfId="14314" xr:uid="{78322EA2-88A1-47E5-BB83-594288ACEBB6}"/>
    <cellStyle name="SAPBEXstdItem 11 4 3 6" xfId="19834" xr:uid="{6690927B-F559-4210-9A71-9E2B735B1BDA}"/>
    <cellStyle name="SAPBEXstdItem 11 4 4" xfId="4039" xr:uid="{0ACAEC9C-F8E4-4526-B686-A12D16937760}"/>
    <cellStyle name="SAPBEXstdItem 11 4 4 2" xfId="10595" xr:uid="{CE222060-E0CD-44E6-9599-8EEA40C75197}"/>
    <cellStyle name="SAPBEXstdItem 11 4 4 3" xfId="16209" xr:uid="{6A59B651-6480-4687-ACD5-BC739ADD09EC}"/>
    <cellStyle name="SAPBEXstdItem 11 4 4 4" xfId="21686" xr:uid="{908BCE65-386C-4231-889C-89134A1A3582}"/>
    <cellStyle name="SAPBEXstdItem 11 4 5" xfId="6387" xr:uid="{FADD8F24-395C-4F10-9250-A2498F2AD1F5}"/>
    <cellStyle name="SAPBEXstdItem 11 4 5 2" xfId="12870" xr:uid="{D0018735-C3BE-417A-9ED6-98E1D92AA470}"/>
    <cellStyle name="SAPBEXstdItem 11 4 5 3" xfId="18436" xr:uid="{5EA55A24-0D17-4084-BDE3-ACCEC5B46995}"/>
    <cellStyle name="SAPBEXstdItem 11 4 5 4" xfId="23877" xr:uid="{C9891F9E-F918-48C8-86F6-64C2A95E9DD8}"/>
    <cellStyle name="SAPBEXstdItem 11 4 6" xfId="8650" xr:uid="{57DD3C59-D76A-4ADB-8E50-2DEA7B6A9965}"/>
    <cellStyle name="SAPBEXstdItem 11 4 7" xfId="14312" xr:uid="{F0E3A11D-1BBF-47C7-BD20-FCB26C23F496}"/>
    <cellStyle name="SAPBEXstdItem 11 4 8" xfId="19832" xr:uid="{A748DA76-AE7F-40A5-98E0-E145B28717EA}"/>
    <cellStyle name="SAPBEXstdItem 11 5" xfId="2033" xr:uid="{D9AFECE9-3887-4275-ABD1-DBCB46BDCA19}"/>
    <cellStyle name="SAPBEXstdItem 11 5 2" xfId="4042" xr:uid="{A718E97D-8F63-4438-B13C-AD7EF8A933C2}"/>
    <cellStyle name="SAPBEXstdItem 11 5 2 2" xfId="10598" xr:uid="{B9EBC5AD-8DBB-4FCC-BDD6-F9B9DBB66CD7}"/>
    <cellStyle name="SAPBEXstdItem 11 5 2 3" xfId="16212" xr:uid="{1383DC19-B75C-4E4B-BD2A-9914FA1D69BA}"/>
    <cellStyle name="SAPBEXstdItem 11 5 2 4" xfId="21689" xr:uid="{7D1362F4-C7FB-4848-B946-2A87C34A1FBB}"/>
    <cellStyle name="SAPBEXstdItem 11 5 3" xfId="6390" xr:uid="{DAB513E6-B12F-4151-A74D-6A7570FBAA2F}"/>
    <cellStyle name="SAPBEXstdItem 11 5 3 2" xfId="12873" xr:uid="{A13C0208-BF18-4321-81DC-9D13BE99EE2F}"/>
    <cellStyle name="SAPBEXstdItem 11 5 3 3" xfId="18439" xr:uid="{5621D471-C3E5-4752-8726-8610A7144F6C}"/>
    <cellStyle name="SAPBEXstdItem 11 5 3 4" xfId="23880" xr:uid="{CA38E72F-A700-4672-8DC0-A52DF55036B3}"/>
    <cellStyle name="SAPBEXstdItem 11 5 4" xfId="8653" xr:uid="{80A390D9-E82A-41BE-AB8B-E3C0B31AE802}"/>
    <cellStyle name="SAPBEXstdItem 11 5 5" xfId="14315" xr:uid="{A6A96316-3EB8-4E35-BD50-AE1EA13156FB}"/>
    <cellStyle name="SAPBEXstdItem 11 5 6" xfId="19835" xr:uid="{CD9D261A-2A51-412A-9FDA-618706C74796}"/>
    <cellStyle name="SAPBEXstdItem 11 6" xfId="2034" xr:uid="{2EDB7DD3-DC66-40DE-8D38-8624F986E512}"/>
    <cellStyle name="SAPBEXstdItem 11 6 2" xfId="4043" xr:uid="{ACDA1845-8C82-4833-A904-BCF1FB8B51DB}"/>
    <cellStyle name="SAPBEXstdItem 11 6 2 2" xfId="10599" xr:uid="{CFF13D22-861D-4F86-AA0F-A612F00BBE9C}"/>
    <cellStyle name="SAPBEXstdItem 11 6 2 3" xfId="16213" xr:uid="{ABAAFA2E-463C-4B2C-8A0E-B403B061696B}"/>
    <cellStyle name="SAPBEXstdItem 11 6 2 4" xfId="21690" xr:uid="{46474855-7FA3-4569-8420-B5ED6F8690D4}"/>
    <cellStyle name="SAPBEXstdItem 11 6 3" xfId="6391" xr:uid="{A59CEE14-E852-46E0-9285-3B55FC46AE52}"/>
    <cellStyle name="SAPBEXstdItem 11 6 3 2" xfId="12874" xr:uid="{648AFCFD-7E37-4C9D-9A85-42F67CAE3276}"/>
    <cellStyle name="SAPBEXstdItem 11 6 3 3" xfId="18440" xr:uid="{2BEDD4A4-05BC-4D37-8589-1CA07FD54876}"/>
    <cellStyle name="SAPBEXstdItem 11 6 3 4" xfId="23881" xr:uid="{7F5408C6-2BED-40D2-A4E0-374D7E1EC130}"/>
    <cellStyle name="SAPBEXstdItem 11 6 4" xfId="8654" xr:uid="{76798E0B-C105-4C6E-9E73-200899163897}"/>
    <cellStyle name="SAPBEXstdItem 11 6 5" xfId="14316" xr:uid="{F15D2259-A969-436B-82A4-26DF19A117E0}"/>
    <cellStyle name="SAPBEXstdItem 11 6 6" xfId="19836" xr:uid="{5C0DA05B-F9C8-489C-A41C-26E27BD3D24E}"/>
    <cellStyle name="SAPBEXstdItem 11 7" xfId="4032" xr:uid="{FDC2EFDF-6DE2-4FDC-A137-E7E3AF29040D}"/>
    <cellStyle name="SAPBEXstdItem 11 7 2" xfId="10588" xr:uid="{E0D0697D-F184-452A-9BC5-7006FA75AF6A}"/>
    <cellStyle name="SAPBEXstdItem 11 7 3" xfId="16202" xr:uid="{6C96ACFF-1710-4A12-A0E3-42B5A712F5FF}"/>
    <cellStyle name="SAPBEXstdItem 11 7 4" xfId="21679" xr:uid="{676D4710-4189-404A-84D6-23FA1DA3CEA3}"/>
    <cellStyle name="SAPBEXstdItem 11 8" xfId="6380" xr:uid="{C9BAA037-674D-4DD9-BAA3-4C448353CD7A}"/>
    <cellStyle name="SAPBEXstdItem 11 8 2" xfId="12863" xr:uid="{4995F803-47B2-4D35-8D33-3A5CB32C793F}"/>
    <cellStyle name="SAPBEXstdItem 11 8 3" xfId="18429" xr:uid="{F632FBAB-F959-4DF8-8714-7226C393BB43}"/>
    <cellStyle name="SAPBEXstdItem 11 8 4" xfId="23870" xr:uid="{3CD35D6E-9A80-4557-988F-578DE625EEE8}"/>
    <cellStyle name="SAPBEXstdItem 11 9" xfId="8643" xr:uid="{6D74D827-D854-42B3-AA02-BDAF76C9DBDA}"/>
    <cellStyle name="SAPBEXstdItem 12" xfId="2035" xr:uid="{955BC74B-A1BE-4EEC-A210-4F0EED94DD01}"/>
    <cellStyle name="SAPBEXstdItem 12 10" xfId="14317" xr:uid="{6A31D419-AA70-4C17-A0CA-4A59F583E7AF}"/>
    <cellStyle name="SAPBEXstdItem 12 11" xfId="19837" xr:uid="{D75B2C2C-37E6-44DA-9040-6B332BB01267}"/>
    <cellStyle name="SAPBEXstdItem 12 2" xfId="2036" xr:uid="{8246B502-01CA-4B4F-9DB3-4A71B672CBE5}"/>
    <cellStyle name="SAPBEXstdItem 12 2 2" xfId="2037" xr:uid="{BACC8F5D-2DCF-4F01-859F-D56FDC35E7E6}"/>
    <cellStyle name="SAPBEXstdItem 12 2 2 2" xfId="4046" xr:uid="{03B9A23B-D85C-4E1E-B5C1-2037BEF2D37F}"/>
    <cellStyle name="SAPBEXstdItem 12 2 2 2 2" xfId="10602" xr:uid="{5BAD31F7-2E10-4375-B7A2-3CA036D088F9}"/>
    <cellStyle name="SAPBEXstdItem 12 2 2 2 3" xfId="16216" xr:uid="{29886FE3-96BC-46DC-BD34-D01E78AF8B6C}"/>
    <cellStyle name="SAPBEXstdItem 12 2 2 2 4" xfId="21693" xr:uid="{BC4C7165-A9DD-44FE-8F51-6012A270EE6E}"/>
    <cellStyle name="SAPBEXstdItem 12 2 2 3" xfId="6394" xr:uid="{F173F485-D8EA-4CAF-B982-4A898D4AC089}"/>
    <cellStyle name="SAPBEXstdItem 12 2 2 3 2" xfId="12877" xr:uid="{068582B6-20B8-418F-9F9D-B65677859748}"/>
    <cellStyle name="SAPBEXstdItem 12 2 2 3 3" xfId="18443" xr:uid="{31F9E140-C6F1-45E7-975C-81E966309C5D}"/>
    <cellStyle name="SAPBEXstdItem 12 2 2 3 4" xfId="23884" xr:uid="{4E087103-E139-47E8-926B-AB2D81CB645A}"/>
    <cellStyle name="SAPBEXstdItem 12 2 2 4" xfId="8657" xr:uid="{72684E30-B97C-4595-A54A-D16B53A7595E}"/>
    <cellStyle name="SAPBEXstdItem 12 2 2 5" xfId="14319" xr:uid="{727D1630-359D-436D-9879-4B4AD09DBA25}"/>
    <cellStyle name="SAPBEXstdItem 12 2 2 6" xfId="19839" xr:uid="{0B82B4D6-52B3-45BD-83BB-4E2F504615C9}"/>
    <cellStyle name="SAPBEXstdItem 12 2 3" xfId="2038" xr:uid="{A9E395FB-7193-423F-B30F-A42192A980BB}"/>
    <cellStyle name="SAPBEXstdItem 12 2 3 2" xfId="4047" xr:uid="{FE254877-94F2-4689-8FA5-C8486DDE8BD6}"/>
    <cellStyle name="SAPBEXstdItem 12 2 3 2 2" xfId="10603" xr:uid="{FF320B9A-A503-4712-87A6-4ED609F69725}"/>
    <cellStyle name="SAPBEXstdItem 12 2 3 2 3" xfId="16217" xr:uid="{0C0C1C27-1DF7-4DA7-B29C-129D0747F931}"/>
    <cellStyle name="SAPBEXstdItem 12 2 3 2 4" xfId="21694" xr:uid="{A49E767D-0F99-449F-B73A-E85620CCCB39}"/>
    <cellStyle name="SAPBEXstdItem 12 2 3 3" xfId="6395" xr:uid="{D82ADDC0-F766-4CF1-A333-F2A4E00651D6}"/>
    <cellStyle name="SAPBEXstdItem 12 2 3 3 2" xfId="12878" xr:uid="{A778A119-45DC-4072-98F1-78AB880EECF7}"/>
    <cellStyle name="SAPBEXstdItem 12 2 3 3 3" xfId="18444" xr:uid="{E740256F-2FF2-45D7-B765-998BA4012E7E}"/>
    <cellStyle name="SAPBEXstdItem 12 2 3 3 4" xfId="23885" xr:uid="{A1D4671C-78C0-4011-9467-B1D4449A3656}"/>
    <cellStyle name="SAPBEXstdItem 12 2 3 4" xfId="8658" xr:uid="{D3ECBC07-9C56-4D17-8042-1DDEF98E83AD}"/>
    <cellStyle name="SAPBEXstdItem 12 2 3 5" xfId="14320" xr:uid="{5158D419-193F-4EA6-9823-906B668F9DB4}"/>
    <cellStyle name="SAPBEXstdItem 12 2 3 6" xfId="19840" xr:uid="{88ACB808-82D4-46B3-ADCB-E2E2C9BD5C5D}"/>
    <cellStyle name="SAPBEXstdItem 12 2 4" xfId="4045" xr:uid="{E0409722-F3C8-4910-8D37-218A5C2C42EA}"/>
    <cellStyle name="SAPBEXstdItem 12 2 4 2" xfId="10601" xr:uid="{2D5A1861-E4A4-4962-A4AD-157EAC0233D5}"/>
    <cellStyle name="SAPBEXstdItem 12 2 4 3" xfId="16215" xr:uid="{55D37C9E-8C36-4613-996C-FA862EB9FEE2}"/>
    <cellStyle name="SAPBEXstdItem 12 2 4 4" xfId="21692" xr:uid="{2E8E3A72-16ED-4EC6-9212-57F94F3700CE}"/>
    <cellStyle name="SAPBEXstdItem 12 2 5" xfId="6393" xr:uid="{FC5CE9D7-3593-48DD-A26C-71EA64CD552C}"/>
    <cellStyle name="SAPBEXstdItem 12 2 5 2" xfId="12876" xr:uid="{8E311C29-E77F-4727-A024-04326C70C883}"/>
    <cellStyle name="SAPBEXstdItem 12 2 5 3" xfId="18442" xr:uid="{42038823-1584-44B3-8B80-A97C9071FF44}"/>
    <cellStyle name="SAPBEXstdItem 12 2 5 4" xfId="23883" xr:uid="{A93611DD-8049-4FB0-816C-2D161BB18475}"/>
    <cellStyle name="SAPBEXstdItem 12 2 6" xfId="8656" xr:uid="{8768EC5F-3289-491D-A8A1-33C6366A27AF}"/>
    <cellStyle name="SAPBEXstdItem 12 2 7" xfId="14318" xr:uid="{F4B6714C-6AED-4837-909C-06C54094D73F}"/>
    <cellStyle name="SAPBEXstdItem 12 2 8" xfId="19838" xr:uid="{510E388B-93FA-48B8-B39B-5AA5E03D053E}"/>
    <cellStyle name="SAPBEXstdItem 12 3" xfId="2039" xr:uid="{2C3543C0-F2A2-40F1-BD2D-4C26000E43BF}"/>
    <cellStyle name="SAPBEXstdItem 12 3 2" xfId="2040" xr:uid="{8C3F177E-57FF-4F8C-BAB8-D4C93A017F97}"/>
    <cellStyle name="SAPBEXstdItem 12 3 2 2" xfId="4049" xr:uid="{666FBAB4-8E51-4379-8491-923D55A4FDFA}"/>
    <cellStyle name="SAPBEXstdItem 12 3 2 2 2" xfId="10605" xr:uid="{23BD3086-8FF9-4F7C-A4B4-FCFFC084E3D1}"/>
    <cellStyle name="SAPBEXstdItem 12 3 2 2 3" xfId="16219" xr:uid="{0D5A0687-7F2B-44DA-92FE-8DB721ABDBC7}"/>
    <cellStyle name="SAPBEXstdItem 12 3 2 2 4" xfId="21696" xr:uid="{1C9C3B50-398B-4DEB-A665-C21DC7A50D58}"/>
    <cellStyle name="SAPBEXstdItem 12 3 2 3" xfId="6397" xr:uid="{3A9B021F-9643-4062-8368-0ECD7B25562D}"/>
    <cellStyle name="SAPBEXstdItem 12 3 2 3 2" xfId="12880" xr:uid="{EEB9A1BE-516E-4A8D-BB65-20C37E1EBD76}"/>
    <cellStyle name="SAPBEXstdItem 12 3 2 3 3" xfId="18446" xr:uid="{1D82448D-7CB5-4F86-ABFC-6E5CCE6BD964}"/>
    <cellStyle name="SAPBEXstdItem 12 3 2 3 4" xfId="23887" xr:uid="{8577B103-9EE0-4A85-AEBB-FC5A922AC519}"/>
    <cellStyle name="SAPBEXstdItem 12 3 2 4" xfId="8660" xr:uid="{E6F4AC4F-5B43-4F2C-A70F-A0BF5C3D9013}"/>
    <cellStyle name="SAPBEXstdItem 12 3 2 5" xfId="14322" xr:uid="{6AC8E9AE-A1D1-417C-A023-B85293308DF5}"/>
    <cellStyle name="SAPBEXstdItem 12 3 2 6" xfId="19842" xr:uid="{1D4A0F89-64EB-4D39-B5D0-5FBA65522365}"/>
    <cellStyle name="SAPBEXstdItem 12 3 3" xfId="2041" xr:uid="{4D65BCD7-0879-49DC-8C46-82141DDA0948}"/>
    <cellStyle name="SAPBEXstdItem 12 3 3 2" xfId="4050" xr:uid="{60C72274-CEA0-43BF-86E0-672C264088C3}"/>
    <cellStyle name="SAPBEXstdItem 12 3 3 2 2" xfId="10606" xr:uid="{66C7DE87-66C6-4CA5-B740-0EFEA97176A2}"/>
    <cellStyle name="SAPBEXstdItem 12 3 3 2 3" xfId="16220" xr:uid="{7C8F7F60-2A85-451C-BA98-A689FCEABA67}"/>
    <cellStyle name="SAPBEXstdItem 12 3 3 2 4" xfId="21697" xr:uid="{01B9C55F-F25E-48FE-903D-EB091FB6CEDC}"/>
    <cellStyle name="SAPBEXstdItem 12 3 3 3" xfId="6398" xr:uid="{DE072B5B-995C-4D5E-AFE4-B26EB892B684}"/>
    <cellStyle name="SAPBEXstdItem 12 3 3 3 2" xfId="12881" xr:uid="{970D74A4-D9CB-4C3D-8B92-4D27B95D9F23}"/>
    <cellStyle name="SAPBEXstdItem 12 3 3 3 3" xfId="18447" xr:uid="{54D6D2FB-FF50-4E60-B953-9467B9CD344D}"/>
    <cellStyle name="SAPBEXstdItem 12 3 3 3 4" xfId="23888" xr:uid="{3ABC0586-634A-45D2-AD7C-26EBC09CADD4}"/>
    <cellStyle name="SAPBEXstdItem 12 3 3 4" xfId="8661" xr:uid="{2A4F4EED-98A1-467F-97D2-6F3564458E85}"/>
    <cellStyle name="SAPBEXstdItem 12 3 3 5" xfId="14323" xr:uid="{08F990BC-8EA3-4F35-97E7-B0633056E68C}"/>
    <cellStyle name="SAPBEXstdItem 12 3 3 6" xfId="19843" xr:uid="{67538EF4-A485-49BC-AC8F-3B3509ECC86B}"/>
    <cellStyle name="SAPBEXstdItem 12 3 4" xfId="4048" xr:uid="{91E04AAB-4F41-4D1E-9841-21DF67E4E6DF}"/>
    <cellStyle name="SAPBEXstdItem 12 3 4 2" xfId="10604" xr:uid="{0D251856-0CA2-4C8C-9B8D-B096B73E7FF9}"/>
    <cellStyle name="SAPBEXstdItem 12 3 4 3" xfId="16218" xr:uid="{4C482A4E-B58F-47C7-89A9-8F37B0B5A67A}"/>
    <cellStyle name="SAPBEXstdItem 12 3 4 4" xfId="21695" xr:uid="{81D693B9-1B9E-4FEB-908E-280F618C6495}"/>
    <cellStyle name="SAPBEXstdItem 12 3 5" xfId="6396" xr:uid="{EE2FCDBC-9199-441C-9660-86B0FF3A4828}"/>
    <cellStyle name="SAPBEXstdItem 12 3 5 2" xfId="12879" xr:uid="{5AA6F067-BD51-4FD5-8DB0-580CD6BC3988}"/>
    <cellStyle name="SAPBEXstdItem 12 3 5 3" xfId="18445" xr:uid="{A866CC84-C7EB-48DF-9354-3DFA93D37362}"/>
    <cellStyle name="SAPBEXstdItem 12 3 5 4" xfId="23886" xr:uid="{0C056642-DCCF-42B1-A783-181A423A3223}"/>
    <cellStyle name="SAPBEXstdItem 12 3 6" xfId="8659" xr:uid="{AE6CB834-9CAF-41BF-85CE-6881188B0BDD}"/>
    <cellStyle name="SAPBEXstdItem 12 3 7" xfId="14321" xr:uid="{2F6D4BD7-5A07-494B-B765-66B7354062B1}"/>
    <cellStyle name="SAPBEXstdItem 12 3 8" xfId="19841" xr:uid="{E12D3171-453B-4B76-9D7E-CFEE4D1A0ACA}"/>
    <cellStyle name="SAPBEXstdItem 12 4" xfId="2042" xr:uid="{3A67CFE5-34EC-4229-B60A-C1A1130EE2FD}"/>
    <cellStyle name="SAPBEXstdItem 12 4 2" xfId="2043" xr:uid="{2210B0EE-8D42-414E-A83A-219733954D84}"/>
    <cellStyle name="SAPBEXstdItem 12 4 2 2" xfId="4052" xr:uid="{1B6132B0-9695-4A45-9C9C-1C587A184062}"/>
    <cellStyle name="SAPBEXstdItem 12 4 2 2 2" xfId="10608" xr:uid="{025A0FA7-EC79-40AE-8846-6D3ED4E652E4}"/>
    <cellStyle name="SAPBEXstdItem 12 4 2 2 3" xfId="16222" xr:uid="{53BEF037-5CF2-436D-B617-5E7D4D20F3CD}"/>
    <cellStyle name="SAPBEXstdItem 12 4 2 2 4" xfId="21699" xr:uid="{63E834DD-7D36-409D-B434-BDA3B41255C9}"/>
    <cellStyle name="SAPBEXstdItem 12 4 2 3" xfId="6400" xr:uid="{FBC9B6AE-C722-4730-9DFD-EA54FDD80DB9}"/>
    <cellStyle name="SAPBEXstdItem 12 4 2 3 2" xfId="12883" xr:uid="{B20F0224-B0E2-4255-9E71-01CC137D3165}"/>
    <cellStyle name="SAPBEXstdItem 12 4 2 3 3" xfId="18449" xr:uid="{C4C235BE-05C9-4F4E-B6CD-36D97F5D5B65}"/>
    <cellStyle name="SAPBEXstdItem 12 4 2 3 4" xfId="23890" xr:uid="{01865FC1-733E-4E2F-839C-CF48E3C992F6}"/>
    <cellStyle name="SAPBEXstdItem 12 4 2 4" xfId="8663" xr:uid="{E5EADD17-03C2-42E0-996F-A2251E300A96}"/>
    <cellStyle name="SAPBEXstdItem 12 4 2 5" xfId="14325" xr:uid="{C3195DF7-ACC0-4B69-87BC-A57F4053889C}"/>
    <cellStyle name="SAPBEXstdItem 12 4 2 6" xfId="19845" xr:uid="{25BE77FF-E19D-4CB6-BB80-586723B11BB3}"/>
    <cellStyle name="SAPBEXstdItem 12 4 3" xfId="2044" xr:uid="{D8F62A19-3AF8-4775-A3C8-EA06A7F5B9C6}"/>
    <cellStyle name="SAPBEXstdItem 12 4 3 2" xfId="4053" xr:uid="{BACAEEEB-6C65-49AD-974E-4CDF02813FF4}"/>
    <cellStyle name="SAPBEXstdItem 12 4 3 2 2" xfId="10609" xr:uid="{0C75C22D-F2C0-4C8D-9146-4D5920136F15}"/>
    <cellStyle name="SAPBEXstdItem 12 4 3 2 3" xfId="16223" xr:uid="{90049F63-F88D-4B17-AA13-5DA2081751B6}"/>
    <cellStyle name="SAPBEXstdItem 12 4 3 2 4" xfId="21700" xr:uid="{EF08A3F1-018F-449E-A9EF-2381648F0EF6}"/>
    <cellStyle name="SAPBEXstdItem 12 4 3 3" xfId="6401" xr:uid="{48358655-058C-49C6-8489-A9744540E854}"/>
    <cellStyle name="SAPBEXstdItem 12 4 3 3 2" xfId="12884" xr:uid="{87061BA2-A632-4370-ABA4-63A0E099A79B}"/>
    <cellStyle name="SAPBEXstdItem 12 4 3 3 3" xfId="18450" xr:uid="{6BD3D4FD-D1E5-44CB-864C-B6ACE8D8C477}"/>
    <cellStyle name="SAPBEXstdItem 12 4 3 3 4" xfId="23891" xr:uid="{77E9D175-9C2A-4073-8AE6-7AB9E6994B71}"/>
    <cellStyle name="SAPBEXstdItem 12 4 3 4" xfId="8664" xr:uid="{9E73F5D1-E824-49C4-9E38-F11D9E4566C6}"/>
    <cellStyle name="SAPBEXstdItem 12 4 3 5" xfId="14326" xr:uid="{793335B1-AF8B-4BE8-8072-2260BC234BA2}"/>
    <cellStyle name="SAPBEXstdItem 12 4 3 6" xfId="19846" xr:uid="{C641B300-6ACE-40F0-B4A2-3F6DAFD14E00}"/>
    <cellStyle name="SAPBEXstdItem 12 4 4" xfId="4051" xr:uid="{CE39B27B-D738-4F97-8047-BDD4AD33EAF6}"/>
    <cellStyle name="SAPBEXstdItem 12 4 4 2" xfId="10607" xr:uid="{B667BBA5-18E3-4C8E-96E0-24A2FCD7E9A0}"/>
    <cellStyle name="SAPBEXstdItem 12 4 4 3" xfId="16221" xr:uid="{8BACD19B-6295-4166-BC7C-9058089CDB17}"/>
    <cellStyle name="SAPBEXstdItem 12 4 4 4" xfId="21698" xr:uid="{647F2154-6894-43E4-B6A2-D2579110E85E}"/>
    <cellStyle name="SAPBEXstdItem 12 4 5" xfId="6399" xr:uid="{F1962E82-0A17-479F-BB55-684BF7F94BBF}"/>
    <cellStyle name="SAPBEXstdItem 12 4 5 2" xfId="12882" xr:uid="{862BCB6E-93BC-430D-822C-4F0DEB03F4EA}"/>
    <cellStyle name="SAPBEXstdItem 12 4 5 3" xfId="18448" xr:uid="{23B3BFD0-4D96-4DAD-BA5B-ABE3B54FA04C}"/>
    <cellStyle name="SAPBEXstdItem 12 4 5 4" xfId="23889" xr:uid="{D70DF10F-78A7-4D08-AFA3-A6C0AA6BEC55}"/>
    <cellStyle name="SAPBEXstdItem 12 4 6" xfId="8662" xr:uid="{0CE1D2A2-632B-47EF-9176-CCA18677B746}"/>
    <cellStyle name="SAPBEXstdItem 12 4 7" xfId="14324" xr:uid="{3C53EB30-A83B-478D-A4AA-58D3AC7CE545}"/>
    <cellStyle name="SAPBEXstdItem 12 4 8" xfId="19844" xr:uid="{906D6F3C-607F-40CA-9EA7-9390294638E3}"/>
    <cellStyle name="SAPBEXstdItem 12 5" xfId="2045" xr:uid="{B0B85A4B-7AFC-40D2-9640-DEAC9CC42379}"/>
    <cellStyle name="SAPBEXstdItem 12 5 2" xfId="4054" xr:uid="{E8FBEB8A-BBF9-4080-94F9-FA6570542CD8}"/>
    <cellStyle name="SAPBEXstdItem 12 5 2 2" xfId="10610" xr:uid="{78EFB453-16CC-4704-AE42-4C5A8CA49335}"/>
    <cellStyle name="SAPBEXstdItem 12 5 2 3" xfId="16224" xr:uid="{5E28B126-89B1-4482-A42D-2984F1E0437C}"/>
    <cellStyle name="SAPBEXstdItem 12 5 2 4" xfId="21701" xr:uid="{90136D87-A9EF-4A64-9111-50B54DF0F2C5}"/>
    <cellStyle name="SAPBEXstdItem 12 5 3" xfId="6402" xr:uid="{199C538F-30E1-4A66-803F-2C7DD32C3FFD}"/>
    <cellStyle name="SAPBEXstdItem 12 5 3 2" xfId="12885" xr:uid="{00E47C82-3331-4D67-98C6-C777B0A13B3B}"/>
    <cellStyle name="SAPBEXstdItem 12 5 3 3" xfId="18451" xr:uid="{F7795714-E5B0-4A25-9DD8-DDA401F27F39}"/>
    <cellStyle name="SAPBEXstdItem 12 5 3 4" xfId="23892" xr:uid="{88A84D94-AB2F-436E-BD0B-9D26EDA0674A}"/>
    <cellStyle name="SAPBEXstdItem 12 5 4" xfId="8665" xr:uid="{3CBF679C-F3E3-4928-93F6-B779A2FDEDA6}"/>
    <cellStyle name="SAPBEXstdItem 12 5 5" xfId="14327" xr:uid="{349620BA-5DC0-41CB-8822-37F8FD9E27EF}"/>
    <cellStyle name="SAPBEXstdItem 12 5 6" xfId="19847" xr:uid="{B42D3BC6-4112-4429-969A-23BD636B9AB6}"/>
    <cellStyle name="SAPBEXstdItem 12 6" xfId="2046" xr:uid="{2F19E143-9F96-4DC4-9C34-AB2AB0A22FC9}"/>
    <cellStyle name="SAPBEXstdItem 12 6 2" xfId="4055" xr:uid="{C8A91DFF-6B10-485F-9355-A0F7DCB384B9}"/>
    <cellStyle name="SAPBEXstdItem 12 6 2 2" xfId="10611" xr:uid="{F07511B5-54FA-4B43-B81F-CEB4D748862D}"/>
    <cellStyle name="SAPBEXstdItem 12 6 2 3" xfId="16225" xr:uid="{C3C9D840-F377-4361-8099-8EDF87FEC923}"/>
    <cellStyle name="SAPBEXstdItem 12 6 2 4" xfId="21702" xr:uid="{D8FC71B6-1A83-46FC-AF12-25D582ABE613}"/>
    <cellStyle name="SAPBEXstdItem 12 6 3" xfId="6403" xr:uid="{1435B100-3739-43E8-94C7-E034AA728479}"/>
    <cellStyle name="SAPBEXstdItem 12 6 3 2" xfId="12886" xr:uid="{FC8912A3-96F8-4B17-86FA-4A3E1A784852}"/>
    <cellStyle name="SAPBEXstdItem 12 6 3 3" xfId="18452" xr:uid="{450FA6D1-F8BD-4722-9B1F-D17103384F9F}"/>
    <cellStyle name="SAPBEXstdItem 12 6 3 4" xfId="23893" xr:uid="{4994A66F-CDFA-4DC4-94CE-0A8A20CE2906}"/>
    <cellStyle name="SAPBEXstdItem 12 6 4" xfId="8666" xr:uid="{30A66A8B-3933-4315-9E07-B04D8DAF123B}"/>
    <cellStyle name="SAPBEXstdItem 12 6 5" xfId="14328" xr:uid="{36A41AD7-B611-431F-A0AD-298056938095}"/>
    <cellStyle name="SAPBEXstdItem 12 6 6" xfId="19848" xr:uid="{ACBA52F2-C3EA-4F84-A675-14721F26A6C8}"/>
    <cellStyle name="SAPBEXstdItem 12 7" xfId="4044" xr:uid="{93A3EA10-0DE9-4A2F-9CB4-D0575CAF385D}"/>
    <cellStyle name="SAPBEXstdItem 12 7 2" xfId="10600" xr:uid="{16F8AC7A-6F8A-4453-B2BF-B6BCF98DD149}"/>
    <cellStyle name="SAPBEXstdItem 12 7 3" xfId="16214" xr:uid="{33A33E2C-8560-49CC-BCB9-B01878C0511D}"/>
    <cellStyle name="SAPBEXstdItem 12 7 4" xfId="21691" xr:uid="{83F610E2-D3C0-47CA-A8FC-F2A2BB3E8CE2}"/>
    <cellStyle name="SAPBEXstdItem 12 8" xfId="6392" xr:uid="{0172749B-F72A-444B-973C-C81AE22112C4}"/>
    <cellStyle name="SAPBEXstdItem 12 8 2" xfId="12875" xr:uid="{6D7C26C4-434C-4CD7-8867-172083AAB027}"/>
    <cellStyle name="SAPBEXstdItem 12 8 3" xfId="18441" xr:uid="{CF51690F-ADA8-475F-8D45-62E063C03E7D}"/>
    <cellStyle name="SAPBEXstdItem 12 8 4" xfId="23882" xr:uid="{CE429FC7-9221-4A42-9FCD-EDB34FC1BB87}"/>
    <cellStyle name="SAPBEXstdItem 12 9" xfId="8655" xr:uid="{BFAED07C-D970-481E-8AB9-490C586C53BE}"/>
    <cellStyle name="SAPBEXstdItem 13" xfId="2047" xr:uid="{B8850B9C-5A18-4DFC-9490-554FA91455CA}"/>
    <cellStyle name="SAPBEXstdItem 13 10" xfId="14329" xr:uid="{A10756A6-4107-497E-892D-41E773BB1AB1}"/>
    <cellStyle name="SAPBEXstdItem 13 11" xfId="19849" xr:uid="{CEAAE15E-A76A-46A8-B7C6-4F0826E327A9}"/>
    <cellStyle name="SAPBEXstdItem 13 2" xfId="2048" xr:uid="{2324577F-B195-41DD-B01C-72F1A1E8E2FF}"/>
    <cellStyle name="SAPBEXstdItem 13 2 2" xfId="2049" xr:uid="{12D3BD00-405A-48AF-B3D5-059033EA57B6}"/>
    <cellStyle name="SAPBEXstdItem 13 2 2 2" xfId="4058" xr:uid="{274F6965-CB0D-4896-815F-19CB3452906B}"/>
    <cellStyle name="SAPBEXstdItem 13 2 2 2 2" xfId="10614" xr:uid="{80B82F8D-805D-4883-B2DC-FB45A659D3FA}"/>
    <cellStyle name="SAPBEXstdItem 13 2 2 2 3" xfId="16228" xr:uid="{434CA6D8-940D-45A4-9A14-D3F8D585E3B4}"/>
    <cellStyle name="SAPBEXstdItem 13 2 2 2 4" xfId="21705" xr:uid="{363E78C6-6A86-40AD-9BEF-C26A9F979DCB}"/>
    <cellStyle name="SAPBEXstdItem 13 2 2 3" xfId="6406" xr:uid="{3357E13B-F98C-4223-97B3-8408805D6070}"/>
    <cellStyle name="SAPBEXstdItem 13 2 2 3 2" xfId="12889" xr:uid="{A78DBB31-44B4-422B-9FDD-B2785C97C01F}"/>
    <cellStyle name="SAPBEXstdItem 13 2 2 3 3" xfId="18455" xr:uid="{B3D48FED-CE16-4EA3-A6D4-FC45119341FA}"/>
    <cellStyle name="SAPBEXstdItem 13 2 2 3 4" xfId="23896" xr:uid="{3E30C532-C609-4645-B35A-B3D9687BCAD3}"/>
    <cellStyle name="SAPBEXstdItem 13 2 2 4" xfId="8669" xr:uid="{A7A8483E-2110-401C-BD4C-D18A3E260F0F}"/>
    <cellStyle name="SAPBEXstdItem 13 2 2 5" xfId="14331" xr:uid="{58ACB910-4DEB-4B3D-9305-5BB8626736D2}"/>
    <cellStyle name="SAPBEXstdItem 13 2 2 6" xfId="19851" xr:uid="{C291A8CB-C1FD-420A-8973-0E0A3A953296}"/>
    <cellStyle name="SAPBEXstdItem 13 2 3" xfId="2050" xr:uid="{D13A20D7-E358-4E4E-B31C-1A02127D829F}"/>
    <cellStyle name="SAPBEXstdItem 13 2 3 2" xfId="4059" xr:uid="{D7D35343-CDE0-43D0-B04B-266E45C45CB7}"/>
    <cellStyle name="SAPBEXstdItem 13 2 3 2 2" xfId="10615" xr:uid="{11BA6BB3-A17D-4D1B-B0E8-849171849F9D}"/>
    <cellStyle name="SAPBEXstdItem 13 2 3 2 3" xfId="16229" xr:uid="{69A6D987-6615-4ADB-80DB-CD35A1EB9DFC}"/>
    <cellStyle name="SAPBEXstdItem 13 2 3 2 4" xfId="21706" xr:uid="{D666ABF9-9BF4-4344-B04F-95DB2F6131D3}"/>
    <cellStyle name="SAPBEXstdItem 13 2 3 3" xfId="6407" xr:uid="{0C9727D9-A15F-4944-B028-C96C6B4A57DB}"/>
    <cellStyle name="SAPBEXstdItem 13 2 3 3 2" xfId="12890" xr:uid="{A287AE6B-2E6C-45ED-ABEE-3F845002E9ED}"/>
    <cellStyle name="SAPBEXstdItem 13 2 3 3 3" xfId="18456" xr:uid="{B72B560B-4794-4FAE-8661-BF8D001ACB99}"/>
    <cellStyle name="SAPBEXstdItem 13 2 3 3 4" xfId="23897" xr:uid="{0C88CA93-5A34-4DA1-B899-3B9B0410B215}"/>
    <cellStyle name="SAPBEXstdItem 13 2 3 4" xfId="8670" xr:uid="{E9B45508-0D8C-4C08-A019-2EEC38D1F8F3}"/>
    <cellStyle name="SAPBEXstdItem 13 2 3 5" xfId="14332" xr:uid="{7A24EDD0-58AB-4D8E-B922-CDE557038DA5}"/>
    <cellStyle name="SAPBEXstdItem 13 2 3 6" xfId="19852" xr:uid="{3D15D32F-4FAB-414E-AA31-D2378DE90FB6}"/>
    <cellStyle name="SAPBEXstdItem 13 2 4" xfId="4057" xr:uid="{D747650D-F1B5-4461-B24F-861878B86B4C}"/>
    <cellStyle name="SAPBEXstdItem 13 2 4 2" xfId="10613" xr:uid="{9B769E7D-2C19-4E4E-A96E-9AE83BE578E2}"/>
    <cellStyle name="SAPBEXstdItem 13 2 4 3" xfId="16227" xr:uid="{FEE6C0A7-F212-4C91-91BD-E819750BE9B9}"/>
    <cellStyle name="SAPBEXstdItem 13 2 4 4" xfId="21704" xr:uid="{44A53EF7-4AFA-429D-9F0A-300340C4AAEC}"/>
    <cellStyle name="SAPBEXstdItem 13 2 5" xfId="6405" xr:uid="{2D6EA0A6-497C-4F1C-B516-75DBA4359AA7}"/>
    <cellStyle name="SAPBEXstdItem 13 2 5 2" xfId="12888" xr:uid="{07F583CE-1380-4FC4-B378-2E8602A03624}"/>
    <cellStyle name="SAPBEXstdItem 13 2 5 3" xfId="18454" xr:uid="{865B7CB1-09B2-4D51-B150-4E25E3879B0B}"/>
    <cellStyle name="SAPBEXstdItem 13 2 5 4" xfId="23895" xr:uid="{00C25B41-E5AC-4396-995F-E2D7269AA766}"/>
    <cellStyle name="SAPBEXstdItem 13 2 6" xfId="8668" xr:uid="{1360DF90-2133-41D6-9778-2A886FA4F576}"/>
    <cellStyle name="SAPBEXstdItem 13 2 7" xfId="14330" xr:uid="{0E61D28D-4E7B-448F-ACCE-5955602FD6C6}"/>
    <cellStyle name="SAPBEXstdItem 13 2 8" xfId="19850" xr:uid="{DD0C9214-4625-412A-B467-A831EF187474}"/>
    <cellStyle name="SAPBEXstdItem 13 3" xfId="2051" xr:uid="{19CFB703-B7BF-4EDB-AFE3-7C414F11891D}"/>
    <cellStyle name="SAPBEXstdItem 13 3 2" xfId="2052" xr:uid="{1D32EC11-40AE-4A9E-B7D9-D78E57959979}"/>
    <cellStyle name="SAPBEXstdItem 13 3 2 2" xfId="4061" xr:uid="{A4486E6B-09F9-48C2-8859-D80EA6AFD068}"/>
    <cellStyle name="SAPBEXstdItem 13 3 2 2 2" xfId="10617" xr:uid="{9A0D4166-4128-4167-948B-9C539A705EB3}"/>
    <cellStyle name="SAPBEXstdItem 13 3 2 2 3" xfId="16231" xr:uid="{90094D1A-94EE-4A46-A105-C435F77D4C76}"/>
    <cellStyle name="SAPBEXstdItem 13 3 2 2 4" xfId="21708" xr:uid="{D3725297-C815-4FD6-B0DC-5BB5AC46339C}"/>
    <cellStyle name="SAPBEXstdItem 13 3 2 3" xfId="6409" xr:uid="{FA3695B8-3D71-43D0-A06B-D73C774C7C0B}"/>
    <cellStyle name="SAPBEXstdItem 13 3 2 3 2" xfId="12892" xr:uid="{35C82721-F0A5-41AD-AEDB-FCD035495BFA}"/>
    <cellStyle name="SAPBEXstdItem 13 3 2 3 3" xfId="18458" xr:uid="{C6C4D960-F19E-4C8C-A9DC-C578594DA693}"/>
    <cellStyle name="SAPBEXstdItem 13 3 2 3 4" xfId="23899" xr:uid="{995383E1-B269-4EE0-B3AB-3D5FBBBA14F8}"/>
    <cellStyle name="SAPBEXstdItem 13 3 2 4" xfId="8672" xr:uid="{6766A978-01E7-4555-89C3-5E8546C78422}"/>
    <cellStyle name="SAPBEXstdItem 13 3 2 5" xfId="14334" xr:uid="{BFD48463-39BD-4C5C-8486-1DFF1694C048}"/>
    <cellStyle name="SAPBEXstdItem 13 3 2 6" xfId="19854" xr:uid="{16E02CB1-2961-4EFB-98C8-34A386789C67}"/>
    <cellStyle name="SAPBEXstdItem 13 3 3" xfId="2053" xr:uid="{40B6ED03-794D-4729-A2B3-EB5C8B63F780}"/>
    <cellStyle name="SAPBEXstdItem 13 3 3 2" xfId="4062" xr:uid="{76D93744-A499-4B80-B151-B207FD0A3CB0}"/>
    <cellStyle name="SAPBEXstdItem 13 3 3 2 2" xfId="10618" xr:uid="{0B5ABDDE-7549-4E90-98EA-0321A0D42D2C}"/>
    <cellStyle name="SAPBEXstdItem 13 3 3 2 3" xfId="16232" xr:uid="{B4EF0D77-845B-4470-A8F9-6733B09BC205}"/>
    <cellStyle name="SAPBEXstdItem 13 3 3 2 4" xfId="21709" xr:uid="{E85D3DE8-D674-4FF0-9189-10C95ECBD094}"/>
    <cellStyle name="SAPBEXstdItem 13 3 3 3" xfId="6410" xr:uid="{F4E36DAC-50D0-480D-9AE9-40690FA363BB}"/>
    <cellStyle name="SAPBEXstdItem 13 3 3 3 2" xfId="12893" xr:uid="{3C261F31-A73D-468C-85AF-36AB4A91BA69}"/>
    <cellStyle name="SAPBEXstdItem 13 3 3 3 3" xfId="18459" xr:uid="{40764ACE-5748-4804-8AC3-C74B282E3271}"/>
    <cellStyle name="SAPBEXstdItem 13 3 3 3 4" xfId="23900" xr:uid="{14332214-7185-4D6F-B4A0-1225ECF00E7C}"/>
    <cellStyle name="SAPBEXstdItem 13 3 3 4" xfId="8673" xr:uid="{0771CD8B-E6BA-45FA-B73D-E4A955B882BA}"/>
    <cellStyle name="SAPBEXstdItem 13 3 3 5" xfId="14335" xr:uid="{0D8B61F7-3008-4A2D-A7E4-8CD158D64B7C}"/>
    <cellStyle name="SAPBEXstdItem 13 3 3 6" xfId="19855" xr:uid="{BFAA4C6E-A0F9-4A16-8DB7-E4737C0AFC89}"/>
    <cellStyle name="SAPBEXstdItem 13 3 4" xfId="4060" xr:uid="{2EE4DD3D-E260-4F4D-AD15-00954A840C5D}"/>
    <cellStyle name="SAPBEXstdItem 13 3 4 2" xfId="10616" xr:uid="{2D3B4C7F-6BDE-4840-B102-9F0128E6C818}"/>
    <cellStyle name="SAPBEXstdItem 13 3 4 3" xfId="16230" xr:uid="{0422860C-E45D-4A72-B660-FD7E543092EA}"/>
    <cellStyle name="SAPBEXstdItem 13 3 4 4" xfId="21707" xr:uid="{757A8D00-1B56-463B-A537-8523774BF2C2}"/>
    <cellStyle name="SAPBEXstdItem 13 3 5" xfId="6408" xr:uid="{D78EC7C8-8A0D-4366-BC0B-3A5C0F5FB8B4}"/>
    <cellStyle name="SAPBEXstdItem 13 3 5 2" xfId="12891" xr:uid="{48F9BE9E-75FD-4137-BE3F-4D8B5FE3F10C}"/>
    <cellStyle name="SAPBEXstdItem 13 3 5 3" xfId="18457" xr:uid="{8526BEF4-98E1-42C3-A8C3-8879E570D92B}"/>
    <cellStyle name="SAPBEXstdItem 13 3 5 4" xfId="23898" xr:uid="{8F627951-5ED6-4460-835E-D18952AF0C53}"/>
    <cellStyle name="SAPBEXstdItem 13 3 6" xfId="8671" xr:uid="{490A5554-9A2D-4705-B5F1-F2FD122ED6AF}"/>
    <cellStyle name="SAPBEXstdItem 13 3 7" xfId="14333" xr:uid="{7DAF056B-E1E0-4471-A199-C466B77178C4}"/>
    <cellStyle name="SAPBEXstdItem 13 3 8" xfId="19853" xr:uid="{D95E4EBD-DA62-41C8-A717-D8D8ABA74620}"/>
    <cellStyle name="SAPBEXstdItem 13 4" xfId="2054" xr:uid="{5FBB4B92-60A3-44F2-92C2-DA730CEAED60}"/>
    <cellStyle name="SAPBEXstdItem 13 4 2" xfId="2055" xr:uid="{F6CF2B8F-78E9-4DCE-BEC1-3F1CB1EDEC63}"/>
    <cellStyle name="SAPBEXstdItem 13 4 2 2" xfId="4064" xr:uid="{616BBC4A-10A4-4393-94C9-E49D11F63B6C}"/>
    <cellStyle name="SAPBEXstdItem 13 4 2 2 2" xfId="10620" xr:uid="{AFBCC8EA-37B7-4E34-BA44-BB94339A5B90}"/>
    <cellStyle name="SAPBEXstdItem 13 4 2 2 3" xfId="16234" xr:uid="{2723CA5D-58A8-4C17-9CBE-1AD5C861324E}"/>
    <cellStyle name="SAPBEXstdItem 13 4 2 2 4" xfId="21711" xr:uid="{17638165-289C-4C36-B1F0-BF0600B7905F}"/>
    <cellStyle name="SAPBEXstdItem 13 4 2 3" xfId="6412" xr:uid="{92C0AEE2-F4E2-4B1C-A565-AD527D141EF6}"/>
    <cellStyle name="SAPBEXstdItem 13 4 2 3 2" xfId="12895" xr:uid="{63B146FA-54A9-40E1-9ADB-1FE1C7760320}"/>
    <cellStyle name="SAPBEXstdItem 13 4 2 3 3" xfId="18461" xr:uid="{15B3C2E9-1CA3-489E-B82D-A35F1731A834}"/>
    <cellStyle name="SAPBEXstdItem 13 4 2 3 4" xfId="23902" xr:uid="{BE197943-6FA6-420E-90AC-92A6662672E1}"/>
    <cellStyle name="SAPBEXstdItem 13 4 2 4" xfId="8675" xr:uid="{8BAAC556-2275-405A-BCCC-33604C5E97C7}"/>
    <cellStyle name="SAPBEXstdItem 13 4 2 5" xfId="14337" xr:uid="{A60EF1D6-8FEE-4663-90C7-C897AEC55DBB}"/>
    <cellStyle name="SAPBEXstdItem 13 4 2 6" xfId="19857" xr:uid="{46741F08-CE4D-47C0-96A7-3B2F05DD949E}"/>
    <cellStyle name="SAPBEXstdItem 13 4 3" xfId="2056" xr:uid="{B931950A-001D-4197-B34B-D4177776DCEC}"/>
    <cellStyle name="SAPBEXstdItem 13 4 3 2" xfId="4065" xr:uid="{B7FFAD53-6B0F-4586-A232-BD5A307C9BD8}"/>
    <cellStyle name="SAPBEXstdItem 13 4 3 2 2" xfId="10621" xr:uid="{060BEF67-4CD7-4DEE-B14A-851B85642EE4}"/>
    <cellStyle name="SAPBEXstdItem 13 4 3 2 3" xfId="16235" xr:uid="{F64CEE1C-0554-46FC-87A4-47DEA831DA23}"/>
    <cellStyle name="SAPBEXstdItem 13 4 3 2 4" xfId="21712" xr:uid="{48417C88-321B-4573-9DDB-DB679BBEEDCC}"/>
    <cellStyle name="SAPBEXstdItem 13 4 3 3" xfId="6413" xr:uid="{AC9F2F54-A2A0-4D85-872A-F5E76A3F6E65}"/>
    <cellStyle name="SAPBEXstdItem 13 4 3 3 2" xfId="12896" xr:uid="{C6D4D41C-8546-493C-90A6-B671246E4DDA}"/>
    <cellStyle name="SAPBEXstdItem 13 4 3 3 3" xfId="18462" xr:uid="{AFE7ED3E-EAA5-4C20-AFD7-B1834939946E}"/>
    <cellStyle name="SAPBEXstdItem 13 4 3 3 4" xfId="23903" xr:uid="{27420977-E670-4F22-BF71-3358372D15F7}"/>
    <cellStyle name="SAPBEXstdItem 13 4 3 4" xfId="8676" xr:uid="{18E91B6F-BAF9-427A-9D9B-5D96582FC305}"/>
    <cellStyle name="SAPBEXstdItem 13 4 3 5" xfId="14338" xr:uid="{5142510E-6E95-4DB7-8003-E764D34A2103}"/>
    <cellStyle name="SAPBEXstdItem 13 4 3 6" xfId="19858" xr:uid="{9A3F44B9-F4BB-4C92-8D82-EA6A4978265F}"/>
    <cellStyle name="SAPBEXstdItem 13 4 4" xfId="4063" xr:uid="{317C0887-51E9-4B07-9721-60E32EA1F7E1}"/>
    <cellStyle name="SAPBEXstdItem 13 4 4 2" xfId="10619" xr:uid="{743FFD03-464D-43EA-B645-B40E0F783CDF}"/>
    <cellStyle name="SAPBEXstdItem 13 4 4 3" xfId="16233" xr:uid="{E439D01B-D18A-4F63-91BA-C214952C1CCF}"/>
    <cellStyle name="SAPBEXstdItem 13 4 4 4" xfId="21710" xr:uid="{6689E69D-02A2-4333-8D45-4B27D630BB8B}"/>
    <cellStyle name="SAPBEXstdItem 13 4 5" xfId="6411" xr:uid="{81DE07F0-A60D-492A-A236-2640D7D6E9DF}"/>
    <cellStyle name="SAPBEXstdItem 13 4 5 2" xfId="12894" xr:uid="{1745E001-95FE-46A7-9CF0-586EE1B32B55}"/>
    <cellStyle name="SAPBEXstdItem 13 4 5 3" xfId="18460" xr:uid="{8919D771-C350-4140-A54C-C699DA1D398F}"/>
    <cellStyle name="SAPBEXstdItem 13 4 5 4" xfId="23901" xr:uid="{974202F4-999E-4D7C-BDE8-E210EE9E40A3}"/>
    <cellStyle name="SAPBEXstdItem 13 4 6" xfId="8674" xr:uid="{874B44AB-FEA1-4CAA-AEC8-3B6B468A4377}"/>
    <cellStyle name="SAPBEXstdItem 13 4 7" xfId="14336" xr:uid="{E76002E8-4961-4C1C-BCA1-C1FA94764D64}"/>
    <cellStyle name="SAPBEXstdItem 13 4 8" xfId="19856" xr:uid="{6B05A932-0539-4A7A-8098-0E1F07BB7282}"/>
    <cellStyle name="SAPBEXstdItem 13 5" xfId="2057" xr:uid="{14F1109F-6D04-4490-95A0-5391843181DD}"/>
    <cellStyle name="SAPBEXstdItem 13 5 2" xfId="4066" xr:uid="{0158F2F4-510A-4D20-90D1-15912BEA2B7B}"/>
    <cellStyle name="SAPBEXstdItem 13 5 2 2" xfId="10622" xr:uid="{F9A60388-1E5C-4630-B765-F881E2CEFB91}"/>
    <cellStyle name="SAPBEXstdItem 13 5 2 3" xfId="16236" xr:uid="{1773C9FC-F38E-4156-96B7-098590DCE5C9}"/>
    <cellStyle name="SAPBEXstdItem 13 5 2 4" xfId="21713" xr:uid="{28554914-7F10-414F-A891-60A104E971A3}"/>
    <cellStyle name="SAPBEXstdItem 13 5 3" xfId="6414" xr:uid="{0D28FF30-691A-4F74-B8AE-C56F7320EE25}"/>
    <cellStyle name="SAPBEXstdItem 13 5 3 2" xfId="12897" xr:uid="{3B7040D7-4921-43E0-82EB-6FB0E4E474B3}"/>
    <cellStyle name="SAPBEXstdItem 13 5 3 3" xfId="18463" xr:uid="{B7DBFD1E-9A1D-42E8-895D-29E49DB27087}"/>
    <cellStyle name="SAPBEXstdItem 13 5 3 4" xfId="23904" xr:uid="{CBBCA36B-6B2F-4E9A-B078-14F77D191892}"/>
    <cellStyle name="SAPBEXstdItem 13 5 4" xfId="8677" xr:uid="{6C258107-BB60-4073-BDA6-1B535051E9B0}"/>
    <cellStyle name="SAPBEXstdItem 13 5 5" xfId="14339" xr:uid="{05E1882C-1E76-4CB1-BE08-3CC8F89DFF2B}"/>
    <cellStyle name="SAPBEXstdItem 13 5 6" xfId="19859" xr:uid="{990367A2-0F36-4287-9014-F80D3E08902A}"/>
    <cellStyle name="SAPBEXstdItem 13 6" xfId="2058" xr:uid="{808C28A6-91E5-41CB-9861-EB25C36DD4E0}"/>
    <cellStyle name="SAPBEXstdItem 13 6 2" xfId="4067" xr:uid="{43F9902C-D7BC-4CCB-85BD-4C6322DE1B54}"/>
    <cellStyle name="SAPBEXstdItem 13 6 2 2" xfId="10623" xr:uid="{933E86C6-348A-458E-9AB2-F3251FEF73C8}"/>
    <cellStyle name="SAPBEXstdItem 13 6 2 3" xfId="16237" xr:uid="{0A638E30-60E7-4E34-83E2-CCCA8C28B4EA}"/>
    <cellStyle name="SAPBEXstdItem 13 6 2 4" xfId="21714" xr:uid="{E2572591-DA5A-4CA8-BBA0-3A46312A5557}"/>
    <cellStyle name="SAPBEXstdItem 13 6 3" xfId="6415" xr:uid="{77577732-DAE9-4FB3-ABC7-C01E0D6CA753}"/>
    <cellStyle name="SAPBEXstdItem 13 6 3 2" xfId="12898" xr:uid="{FD38BA73-BC03-4725-B4D4-8BB3C7359807}"/>
    <cellStyle name="SAPBEXstdItem 13 6 3 3" xfId="18464" xr:uid="{47BF9DE5-5036-4D19-B148-B0DD2277B68B}"/>
    <cellStyle name="SAPBEXstdItem 13 6 3 4" xfId="23905" xr:uid="{C5BD3014-D7D4-4D34-B830-9876F613998C}"/>
    <cellStyle name="SAPBEXstdItem 13 6 4" xfId="8678" xr:uid="{4D7ADF97-DAD7-453F-BA2C-BC19E986A0F9}"/>
    <cellStyle name="SAPBEXstdItem 13 6 5" xfId="14340" xr:uid="{2E8B262A-24D6-40D4-B6DA-B2A69C124ECE}"/>
    <cellStyle name="SAPBEXstdItem 13 6 6" xfId="19860" xr:uid="{49AE6019-3F1A-4E98-ADF6-2136245A3181}"/>
    <cellStyle name="SAPBEXstdItem 13 7" xfId="4056" xr:uid="{DDCD2EC6-355E-40F8-B2B2-DEEB0DB311F1}"/>
    <cellStyle name="SAPBEXstdItem 13 7 2" xfId="10612" xr:uid="{125FA296-9400-428F-B097-A3A23E60E25D}"/>
    <cellStyle name="SAPBEXstdItem 13 7 3" xfId="16226" xr:uid="{C04FBFA0-4160-4E6D-B75C-1B2D3480E2C2}"/>
    <cellStyle name="SAPBEXstdItem 13 7 4" xfId="21703" xr:uid="{83BF34EB-66B2-4916-AFB5-1D7329B2D03F}"/>
    <cellStyle name="SAPBEXstdItem 13 8" xfId="6404" xr:uid="{7D0288BA-1C4B-4162-AB67-5DA517CA1FA4}"/>
    <cellStyle name="SAPBEXstdItem 13 8 2" xfId="12887" xr:uid="{6AFF82C8-113F-4588-BAA3-72F5F011B779}"/>
    <cellStyle name="SAPBEXstdItem 13 8 3" xfId="18453" xr:uid="{116A680D-14B1-4D54-9CCC-021E74D1A932}"/>
    <cellStyle name="SAPBEXstdItem 13 8 4" xfId="23894" xr:uid="{60A0B00D-3613-4740-8C10-3874BD0C4BEF}"/>
    <cellStyle name="SAPBEXstdItem 13 9" xfId="8667" xr:uid="{23904224-63C5-455A-B1AB-5CF467C7ED62}"/>
    <cellStyle name="SAPBEXstdItem 14" xfId="2059" xr:uid="{6371226E-E6E0-4003-BF58-7281FDC47FCC}"/>
    <cellStyle name="SAPBEXstdItem 14 10" xfId="14341" xr:uid="{7AB21470-5D85-4504-BF6A-D69DF52A6FFC}"/>
    <cellStyle name="SAPBEXstdItem 14 11" xfId="19861" xr:uid="{9A2C239A-6675-4851-88F7-18B0BACBAF14}"/>
    <cellStyle name="SAPBEXstdItem 14 2" xfId="2060" xr:uid="{F3AD143D-EBB6-465B-A7D6-7D65B1B42806}"/>
    <cellStyle name="SAPBEXstdItem 14 2 2" xfId="2061" xr:uid="{8ADDB7C9-4F7D-4525-B00E-5A7E7A7556C9}"/>
    <cellStyle name="SAPBEXstdItem 14 2 2 2" xfId="4070" xr:uid="{7A36F258-E347-4627-9C1B-173D5FFE9FEF}"/>
    <cellStyle name="SAPBEXstdItem 14 2 2 2 2" xfId="10626" xr:uid="{458479F3-6D42-4F0D-AC39-A8A416B2CF93}"/>
    <cellStyle name="SAPBEXstdItem 14 2 2 2 3" xfId="16240" xr:uid="{98157DDF-0B2E-41D0-B612-E5D3B7327F03}"/>
    <cellStyle name="SAPBEXstdItem 14 2 2 2 4" xfId="21717" xr:uid="{7426601E-0E69-432F-8F6F-FB2716A2B7E8}"/>
    <cellStyle name="SAPBEXstdItem 14 2 2 3" xfId="6418" xr:uid="{2887894B-AB1E-4928-80F8-BC912FC74B89}"/>
    <cellStyle name="SAPBEXstdItem 14 2 2 3 2" xfId="12901" xr:uid="{E9429193-E592-4F39-818E-2A3B1600511C}"/>
    <cellStyle name="SAPBEXstdItem 14 2 2 3 3" xfId="18467" xr:uid="{A3A12CB6-390B-4045-91BA-F69FC3616B82}"/>
    <cellStyle name="SAPBEXstdItem 14 2 2 3 4" xfId="23908" xr:uid="{68B3ACBD-E238-4CDB-A4DF-F9412B1756CC}"/>
    <cellStyle name="SAPBEXstdItem 14 2 2 4" xfId="8681" xr:uid="{5D33ECF7-2355-4A8B-B173-9E1E54BBE4F2}"/>
    <cellStyle name="SAPBEXstdItem 14 2 2 5" xfId="14343" xr:uid="{27FDF6AF-9ED6-4839-9C53-F24B74F6976C}"/>
    <cellStyle name="SAPBEXstdItem 14 2 2 6" xfId="19863" xr:uid="{5A0DA712-FCA4-4099-ADEC-B0EE7DFA8EAD}"/>
    <cellStyle name="SAPBEXstdItem 14 2 3" xfId="2062" xr:uid="{52692662-3FC9-462C-AA95-F79B1F990453}"/>
    <cellStyle name="SAPBEXstdItem 14 2 3 2" xfId="4071" xr:uid="{C0569DBC-2E1D-4513-BF02-4EDB8E1248DF}"/>
    <cellStyle name="SAPBEXstdItem 14 2 3 2 2" xfId="10627" xr:uid="{2B21E509-758C-4E31-84CD-552B15E3501E}"/>
    <cellStyle name="SAPBEXstdItem 14 2 3 2 3" xfId="16241" xr:uid="{F5AEFD36-31C8-4685-B7C4-CBA1BC50DB00}"/>
    <cellStyle name="SAPBEXstdItem 14 2 3 2 4" xfId="21718" xr:uid="{49A84AF9-BE25-4A4D-A0E7-AEF97F22E4EC}"/>
    <cellStyle name="SAPBEXstdItem 14 2 3 3" xfId="6419" xr:uid="{B44C50AF-7459-43B1-941A-47F904249D9E}"/>
    <cellStyle name="SAPBEXstdItem 14 2 3 3 2" xfId="12902" xr:uid="{43159624-B5E6-4C9A-9911-9DBF8360E343}"/>
    <cellStyle name="SAPBEXstdItem 14 2 3 3 3" xfId="18468" xr:uid="{D18EE4A9-B965-429D-87DB-1DFC0074C025}"/>
    <cellStyle name="SAPBEXstdItem 14 2 3 3 4" xfId="23909" xr:uid="{0619EBA9-5522-47AC-8EF4-B3CD18CA77D2}"/>
    <cellStyle name="SAPBEXstdItem 14 2 3 4" xfId="8682" xr:uid="{9D81311C-79F7-49ED-AEEE-17241297228A}"/>
    <cellStyle name="SAPBEXstdItem 14 2 3 5" xfId="14344" xr:uid="{C00D0FFB-F370-406D-A2B5-D2283D8B9A5E}"/>
    <cellStyle name="SAPBEXstdItem 14 2 3 6" xfId="19864" xr:uid="{5C218A9A-296B-4AA2-86AF-CE99A094ECE1}"/>
    <cellStyle name="SAPBEXstdItem 14 2 4" xfId="4069" xr:uid="{D68DD92D-5CFF-4C31-8379-712C4922B5DC}"/>
    <cellStyle name="SAPBEXstdItem 14 2 4 2" xfId="10625" xr:uid="{AC46E078-C422-49EC-BBBA-4B8E8E7F5234}"/>
    <cellStyle name="SAPBEXstdItem 14 2 4 3" xfId="16239" xr:uid="{7351537C-B166-4451-98D8-60C5C1281326}"/>
    <cellStyle name="SAPBEXstdItem 14 2 4 4" xfId="21716" xr:uid="{6B60D030-40FA-4372-AC50-5BEC7C474813}"/>
    <cellStyle name="SAPBEXstdItem 14 2 5" xfId="6417" xr:uid="{A9B74DAC-B936-4A4A-93D9-E7DF68BAA76A}"/>
    <cellStyle name="SAPBEXstdItem 14 2 5 2" xfId="12900" xr:uid="{08EF702E-F7E8-48BD-8AF8-582226BB38D6}"/>
    <cellStyle name="SAPBEXstdItem 14 2 5 3" xfId="18466" xr:uid="{F3ECBFE4-25D5-41E5-BE8B-01CCA4AB928D}"/>
    <cellStyle name="SAPBEXstdItem 14 2 5 4" xfId="23907" xr:uid="{0E7BAA8E-58A0-4223-8506-BC1C3A0C1017}"/>
    <cellStyle name="SAPBEXstdItem 14 2 6" xfId="8680" xr:uid="{7B783E46-9D05-4588-9CF7-7A1914715F4A}"/>
    <cellStyle name="SAPBEXstdItem 14 2 7" xfId="14342" xr:uid="{78AE74CB-66D6-4634-AFBE-FFDBFC4D88D0}"/>
    <cellStyle name="SAPBEXstdItem 14 2 8" xfId="19862" xr:uid="{6A1958C8-9AB7-4C68-9D7A-F22ACE9ADF07}"/>
    <cellStyle name="SAPBEXstdItem 14 3" xfId="2063" xr:uid="{58FEAEC3-EDBC-4B5E-8902-1D6205A2C548}"/>
    <cellStyle name="SAPBEXstdItem 14 3 2" xfId="2064" xr:uid="{43A326C0-79A5-4EEE-9CAF-6FF77136B988}"/>
    <cellStyle name="SAPBEXstdItem 14 3 2 2" xfId="4073" xr:uid="{C148C076-6F0D-4175-9DA6-0E99B6BE1CAA}"/>
    <cellStyle name="SAPBEXstdItem 14 3 2 2 2" xfId="10629" xr:uid="{DBDAAE46-9CD7-4FCA-A922-152DD4D041D9}"/>
    <cellStyle name="SAPBEXstdItem 14 3 2 2 3" xfId="16243" xr:uid="{3F2FA6B4-09E9-4BB4-96C6-8AB33171113D}"/>
    <cellStyle name="SAPBEXstdItem 14 3 2 2 4" xfId="21720" xr:uid="{2B1735DF-4255-4ACD-B9B5-B3827117DF80}"/>
    <cellStyle name="SAPBEXstdItem 14 3 2 3" xfId="6421" xr:uid="{A361FF6C-649C-41FD-B4EA-0B07708D8420}"/>
    <cellStyle name="SAPBEXstdItem 14 3 2 3 2" xfId="12904" xr:uid="{7F354223-33D0-4781-8794-9BF9443F5796}"/>
    <cellStyle name="SAPBEXstdItem 14 3 2 3 3" xfId="18470" xr:uid="{B2B0E623-CD2E-4F31-9063-C515BCB64D69}"/>
    <cellStyle name="SAPBEXstdItem 14 3 2 3 4" xfId="23911" xr:uid="{A786C815-03B9-41E2-A168-77D7C958B3A0}"/>
    <cellStyle name="SAPBEXstdItem 14 3 2 4" xfId="8684" xr:uid="{A542E62D-606F-4049-9386-C6D7797EF9D5}"/>
    <cellStyle name="SAPBEXstdItem 14 3 2 5" xfId="14346" xr:uid="{D3FAD2F7-7493-4B30-83A9-C4F7278FFB69}"/>
    <cellStyle name="SAPBEXstdItem 14 3 2 6" xfId="19866" xr:uid="{56EB02E9-9919-4878-A17D-9EDD59B3B852}"/>
    <cellStyle name="SAPBEXstdItem 14 3 3" xfId="2065" xr:uid="{D82D73EA-2277-4767-B851-9CB13F163519}"/>
    <cellStyle name="SAPBEXstdItem 14 3 3 2" xfId="4074" xr:uid="{F409B4F1-8101-4249-AFF2-568A85252BAC}"/>
    <cellStyle name="SAPBEXstdItem 14 3 3 2 2" xfId="10630" xr:uid="{5181337F-E620-4216-85A8-5F62E066E12A}"/>
    <cellStyle name="SAPBEXstdItem 14 3 3 2 3" xfId="16244" xr:uid="{4AE6E9AF-9C46-4D53-89BD-69A168B23F4F}"/>
    <cellStyle name="SAPBEXstdItem 14 3 3 2 4" xfId="21721" xr:uid="{5C1AF7CC-20F1-430F-B14C-A85BE04D2B3A}"/>
    <cellStyle name="SAPBEXstdItem 14 3 3 3" xfId="6422" xr:uid="{CE4BCB9F-CF1C-4209-8B52-0F83B4AD1922}"/>
    <cellStyle name="SAPBEXstdItem 14 3 3 3 2" xfId="12905" xr:uid="{59823D6D-507F-4BED-961F-9D80701FA46A}"/>
    <cellStyle name="SAPBEXstdItem 14 3 3 3 3" xfId="18471" xr:uid="{A4CEDD87-5793-4846-855B-7084932CCCB0}"/>
    <cellStyle name="SAPBEXstdItem 14 3 3 3 4" xfId="23912" xr:uid="{14D3598F-7A56-45A7-A578-CD5A1DA8ED58}"/>
    <cellStyle name="SAPBEXstdItem 14 3 3 4" xfId="8685" xr:uid="{EC3C8266-E7CD-4C08-B041-19CBE2AA0859}"/>
    <cellStyle name="SAPBEXstdItem 14 3 3 5" xfId="14347" xr:uid="{CCCCC561-94C0-437E-B3A2-B23D3E996042}"/>
    <cellStyle name="SAPBEXstdItem 14 3 3 6" xfId="19867" xr:uid="{A15AC78F-58DC-45CE-BF01-124BECF43CEB}"/>
    <cellStyle name="SAPBEXstdItem 14 3 4" xfId="4072" xr:uid="{B0E5C425-C9DB-4135-9697-E7CB01DC038F}"/>
    <cellStyle name="SAPBEXstdItem 14 3 4 2" xfId="10628" xr:uid="{67318A86-662A-43E0-9381-8F14388E6E96}"/>
    <cellStyle name="SAPBEXstdItem 14 3 4 3" xfId="16242" xr:uid="{A26AFE5E-8A59-4627-9610-1E525D1C5EA0}"/>
    <cellStyle name="SAPBEXstdItem 14 3 4 4" xfId="21719" xr:uid="{DC3F81BA-6BEF-4A10-AB6D-474C01D12AEC}"/>
    <cellStyle name="SAPBEXstdItem 14 3 5" xfId="6420" xr:uid="{79125C88-EFDC-4BD0-B153-E6A8BBFCACAE}"/>
    <cellStyle name="SAPBEXstdItem 14 3 5 2" xfId="12903" xr:uid="{DB9D626C-7838-468F-B44D-E805727C462A}"/>
    <cellStyle name="SAPBEXstdItem 14 3 5 3" xfId="18469" xr:uid="{1AA7642B-6161-4517-98D3-06625D979E8D}"/>
    <cellStyle name="SAPBEXstdItem 14 3 5 4" xfId="23910" xr:uid="{440249F3-D078-4D0C-9573-2D148314DF13}"/>
    <cellStyle name="SAPBEXstdItem 14 3 6" xfId="8683" xr:uid="{25984D02-282C-4F67-83E2-46F824A666BD}"/>
    <cellStyle name="SAPBEXstdItem 14 3 7" xfId="14345" xr:uid="{DBB7C0DC-E03E-49B4-B403-3FC6E44582EF}"/>
    <cellStyle name="SAPBEXstdItem 14 3 8" xfId="19865" xr:uid="{80B5FEA2-7639-4ED2-BF2D-760BD09BD975}"/>
    <cellStyle name="SAPBEXstdItem 14 4" xfId="2066" xr:uid="{96AD8545-EA37-4B2E-AB99-2D2256B7FEA9}"/>
    <cellStyle name="SAPBEXstdItem 14 4 2" xfId="2067" xr:uid="{62E45CA0-5012-49FC-ACD2-FBFCAB152C74}"/>
    <cellStyle name="SAPBEXstdItem 14 4 2 2" xfId="4076" xr:uid="{68BA37C4-1976-491C-8441-24414E6ACAD6}"/>
    <cellStyle name="SAPBEXstdItem 14 4 2 2 2" xfId="10632" xr:uid="{ED5CB023-D597-45D8-BB94-958C9B1DB36C}"/>
    <cellStyle name="SAPBEXstdItem 14 4 2 2 3" xfId="16246" xr:uid="{48519FA4-9090-4582-B7AE-5D041406D7DC}"/>
    <cellStyle name="SAPBEXstdItem 14 4 2 2 4" xfId="21723" xr:uid="{FC4B87F7-736A-46D0-A68B-EBBE9C66AC88}"/>
    <cellStyle name="SAPBEXstdItem 14 4 2 3" xfId="6424" xr:uid="{5320C612-0481-4511-86CC-EF3AF5746CE1}"/>
    <cellStyle name="SAPBEXstdItem 14 4 2 3 2" xfId="12907" xr:uid="{DE977940-DD52-4F84-AF8B-35EFDE811512}"/>
    <cellStyle name="SAPBEXstdItem 14 4 2 3 3" xfId="18473" xr:uid="{C0C764E4-0CCF-4EE2-844D-8C05700CC2AA}"/>
    <cellStyle name="SAPBEXstdItem 14 4 2 3 4" xfId="23914" xr:uid="{F710BB53-F5B4-4B2F-9332-11785E29637F}"/>
    <cellStyle name="SAPBEXstdItem 14 4 2 4" xfId="8687" xr:uid="{7C565F0D-08E8-478D-B35C-FEBF9F2FCE51}"/>
    <cellStyle name="SAPBEXstdItem 14 4 2 5" xfId="14349" xr:uid="{A4D4D30B-F2A6-4277-8F38-0373CB8CB08D}"/>
    <cellStyle name="SAPBEXstdItem 14 4 2 6" xfId="19869" xr:uid="{A7FEDF05-0806-4CDA-A68B-BDD766A4A318}"/>
    <cellStyle name="SAPBEXstdItem 14 4 3" xfId="2068" xr:uid="{5FCEF52D-E341-4A43-B81D-BF19ABCE9C29}"/>
    <cellStyle name="SAPBEXstdItem 14 4 3 2" xfId="4077" xr:uid="{EE835993-32CD-4EE9-A80C-02149F7DFFB0}"/>
    <cellStyle name="SAPBEXstdItem 14 4 3 2 2" xfId="10633" xr:uid="{CA508CD1-17E2-446D-8754-FF5283339425}"/>
    <cellStyle name="SAPBEXstdItem 14 4 3 2 3" xfId="16247" xr:uid="{C51599BA-369E-4F53-AA40-E9AB4F83857F}"/>
    <cellStyle name="SAPBEXstdItem 14 4 3 2 4" xfId="21724" xr:uid="{4C8BDE76-94BB-4AE8-AA19-45D96B2283E9}"/>
    <cellStyle name="SAPBEXstdItem 14 4 3 3" xfId="6425" xr:uid="{4A5E7245-CD51-461A-82AD-3C87C9851959}"/>
    <cellStyle name="SAPBEXstdItem 14 4 3 3 2" xfId="12908" xr:uid="{97B5DD51-84A8-49AC-90C6-52AFC553E6F9}"/>
    <cellStyle name="SAPBEXstdItem 14 4 3 3 3" xfId="18474" xr:uid="{4EEFE4B6-1890-4B4C-9DBD-5B4A562A8226}"/>
    <cellStyle name="SAPBEXstdItem 14 4 3 3 4" xfId="23915" xr:uid="{A121F07B-DF52-4EA5-BC7E-844E0EB1D9A9}"/>
    <cellStyle name="SAPBEXstdItem 14 4 3 4" xfId="8688" xr:uid="{0B7631FD-404D-4A9B-B694-DCFC6BC9E631}"/>
    <cellStyle name="SAPBEXstdItem 14 4 3 5" xfId="14350" xr:uid="{1B2BB7BE-429F-4C17-A658-BCF7A0307313}"/>
    <cellStyle name="SAPBEXstdItem 14 4 3 6" xfId="19870" xr:uid="{A0959951-D890-4459-88F7-8BDF57E19140}"/>
    <cellStyle name="SAPBEXstdItem 14 4 4" xfId="4075" xr:uid="{412328F2-00F6-4DFF-8773-349785A2D0B3}"/>
    <cellStyle name="SAPBEXstdItem 14 4 4 2" xfId="10631" xr:uid="{26B50728-FF28-4406-B59B-C4A902BB92CA}"/>
    <cellStyle name="SAPBEXstdItem 14 4 4 3" xfId="16245" xr:uid="{F302F857-B222-49D8-9CAF-809349B775D8}"/>
    <cellStyle name="SAPBEXstdItem 14 4 4 4" xfId="21722" xr:uid="{5279ADD4-FE2F-48F4-8C94-5638D5D576CC}"/>
    <cellStyle name="SAPBEXstdItem 14 4 5" xfId="6423" xr:uid="{442E8B76-F6C3-4EA7-B4C7-B47A77261145}"/>
    <cellStyle name="SAPBEXstdItem 14 4 5 2" xfId="12906" xr:uid="{2FAA0167-0AC8-46D7-9021-EC5CD44B6A12}"/>
    <cellStyle name="SAPBEXstdItem 14 4 5 3" xfId="18472" xr:uid="{2BC9BB21-496E-4935-8C3A-5669AA5C694A}"/>
    <cellStyle name="SAPBEXstdItem 14 4 5 4" xfId="23913" xr:uid="{DA66A33E-00E5-45FF-95AA-BE77C3E31424}"/>
    <cellStyle name="SAPBEXstdItem 14 4 6" xfId="8686" xr:uid="{41995FFA-7688-4D67-AA35-E661FB54CFC7}"/>
    <cellStyle name="SAPBEXstdItem 14 4 7" xfId="14348" xr:uid="{42D8C9C6-CFDA-4D3C-8ACF-010CC52DB57E}"/>
    <cellStyle name="SAPBEXstdItem 14 4 8" xfId="19868" xr:uid="{A24F3B41-1A66-4B83-A303-FA8F58F3FE76}"/>
    <cellStyle name="SAPBEXstdItem 14 5" xfId="2069" xr:uid="{956E2124-AFCE-4C76-8616-38200D7BE6F8}"/>
    <cellStyle name="SAPBEXstdItem 14 5 2" xfId="4078" xr:uid="{10224103-D63C-4083-8205-EFE8892AA36C}"/>
    <cellStyle name="SAPBEXstdItem 14 5 2 2" xfId="10634" xr:uid="{2CBB425E-6372-4169-8AED-C500D05C136F}"/>
    <cellStyle name="SAPBEXstdItem 14 5 2 3" xfId="16248" xr:uid="{06CD44A7-01FD-4EA8-960C-CF9874ADFC5F}"/>
    <cellStyle name="SAPBEXstdItem 14 5 2 4" xfId="21725" xr:uid="{37A1B68D-7198-4AF8-824C-6219BDE57394}"/>
    <cellStyle name="SAPBEXstdItem 14 5 3" xfId="6426" xr:uid="{4583E062-31C6-4827-99B4-929014C9F583}"/>
    <cellStyle name="SAPBEXstdItem 14 5 3 2" xfId="12909" xr:uid="{4D0BD9E9-E85A-479C-A383-ECCDA766C07B}"/>
    <cellStyle name="SAPBEXstdItem 14 5 3 3" xfId="18475" xr:uid="{275665D8-ED1E-4CDC-8E3C-28C0D21AE791}"/>
    <cellStyle name="SAPBEXstdItem 14 5 3 4" xfId="23916" xr:uid="{F5A235C4-FC07-44B3-B114-F72E44E9B025}"/>
    <cellStyle name="SAPBEXstdItem 14 5 4" xfId="8689" xr:uid="{D323673D-51E9-44C9-9262-51F1286ABA51}"/>
    <cellStyle name="SAPBEXstdItem 14 5 5" xfId="14351" xr:uid="{1EF4209F-C9CC-4E20-9C2C-6335FE896ACC}"/>
    <cellStyle name="SAPBEXstdItem 14 5 6" xfId="19871" xr:uid="{9C027F47-C0A4-4382-9A47-6BB2883EF126}"/>
    <cellStyle name="SAPBEXstdItem 14 6" xfId="2070" xr:uid="{2D564244-6DA1-42FB-9F75-1F9918EC3089}"/>
    <cellStyle name="SAPBEXstdItem 14 6 2" xfId="4079" xr:uid="{47E28E7A-4095-4388-8A4C-49A80ADE4C0E}"/>
    <cellStyle name="SAPBEXstdItem 14 6 2 2" xfId="10635" xr:uid="{51B72C96-2C89-4467-9CBD-E093A6C94321}"/>
    <cellStyle name="SAPBEXstdItem 14 6 2 3" xfId="16249" xr:uid="{96FED7E3-29B8-4E3D-8077-732D05E5681E}"/>
    <cellStyle name="SAPBEXstdItem 14 6 2 4" xfId="21726" xr:uid="{E33B4C37-227D-4B35-BFBD-CC078DC94D75}"/>
    <cellStyle name="SAPBEXstdItem 14 6 3" xfId="6427" xr:uid="{F4FD1B20-F576-4263-B274-37E2F857D501}"/>
    <cellStyle name="SAPBEXstdItem 14 6 3 2" xfId="12910" xr:uid="{94EC3EE1-F0C9-4328-8DA9-C080701A4E21}"/>
    <cellStyle name="SAPBEXstdItem 14 6 3 3" xfId="18476" xr:uid="{CB16BB79-2203-405D-BFA3-13C3BA41C4E4}"/>
    <cellStyle name="SAPBEXstdItem 14 6 3 4" xfId="23917" xr:uid="{F9DE0DA8-415F-4A04-8970-70EA05015A69}"/>
    <cellStyle name="SAPBEXstdItem 14 6 4" xfId="8690" xr:uid="{DF098382-18E9-4636-9D4E-336A2CDCA310}"/>
    <cellStyle name="SAPBEXstdItem 14 6 5" xfId="14352" xr:uid="{9D105556-4505-46ED-A7E6-BA351474F5A7}"/>
    <cellStyle name="SAPBEXstdItem 14 6 6" xfId="19872" xr:uid="{5778D7B2-4AB1-43ED-BF9D-79E7EF70CA67}"/>
    <cellStyle name="SAPBEXstdItem 14 7" xfId="4068" xr:uid="{E3C0A122-CB49-43E7-82ED-60CE4F119D71}"/>
    <cellStyle name="SAPBEXstdItem 14 7 2" xfId="10624" xr:uid="{F7CD2261-F944-40D9-8688-0458BCFFE696}"/>
    <cellStyle name="SAPBEXstdItem 14 7 3" xfId="16238" xr:uid="{5CA8E138-12C0-4309-8994-1CBE081AEA16}"/>
    <cellStyle name="SAPBEXstdItem 14 7 4" xfId="21715" xr:uid="{446F4CB4-68BB-4523-86BC-D545DF44E779}"/>
    <cellStyle name="SAPBEXstdItem 14 8" xfId="6416" xr:uid="{FFB42AE8-7F3D-4E6B-87BB-923F29D540CA}"/>
    <cellStyle name="SAPBEXstdItem 14 8 2" xfId="12899" xr:uid="{D6BCC3B9-7E50-41C7-AC7F-8B32C60A197D}"/>
    <cellStyle name="SAPBEXstdItem 14 8 3" xfId="18465" xr:uid="{EFBCC163-59F1-425B-81FD-5EEAA7E06C5F}"/>
    <cellStyle name="SAPBEXstdItem 14 8 4" xfId="23906" xr:uid="{291A1CA0-C664-406D-A75C-8B0F88DB07F6}"/>
    <cellStyle name="SAPBEXstdItem 14 9" xfId="8679" xr:uid="{30DC825D-1023-4D5B-8FD1-9D7ABD566CD2}"/>
    <cellStyle name="SAPBEXstdItem 15" xfId="2071" xr:uid="{6A37F507-21F3-42B4-85E0-7B132134C58B}"/>
    <cellStyle name="SAPBEXstdItem 15 2" xfId="2072" xr:uid="{63F42A45-9D53-419C-82BF-F1254E9FBB40}"/>
    <cellStyle name="SAPBEXstdItem 15 2 2" xfId="4081" xr:uid="{6C6FBE11-C849-46D1-A09E-1538A1A952BD}"/>
    <cellStyle name="SAPBEXstdItem 15 2 2 2" xfId="10637" xr:uid="{F292FB5E-08B9-4C8E-9C79-CB38EF92BD46}"/>
    <cellStyle name="SAPBEXstdItem 15 2 2 3" xfId="16251" xr:uid="{6918CFD8-B22D-4D6C-87DB-9EB4A82BB5FC}"/>
    <cellStyle name="SAPBEXstdItem 15 2 2 4" xfId="21728" xr:uid="{AB938997-0495-41DD-8E01-B3F6F1D81DEF}"/>
    <cellStyle name="SAPBEXstdItem 15 2 3" xfId="6429" xr:uid="{4A7B38E0-4676-4DDD-A1B6-AC6E2E0D7D2E}"/>
    <cellStyle name="SAPBEXstdItem 15 2 3 2" xfId="12912" xr:uid="{5B77A41B-BAD3-4E04-90CF-D99A57012D7A}"/>
    <cellStyle name="SAPBEXstdItem 15 2 3 3" xfId="18478" xr:uid="{88C2934E-EA1D-4A1C-B96F-485E26AF6D9A}"/>
    <cellStyle name="SAPBEXstdItem 15 2 3 4" xfId="23919" xr:uid="{1CD64F77-2DFD-4B65-B3F0-BAC49079C32C}"/>
    <cellStyle name="SAPBEXstdItem 15 2 4" xfId="8692" xr:uid="{B628CF9F-30B7-4965-89F2-AB605A282D8F}"/>
    <cellStyle name="SAPBEXstdItem 15 2 5" xfId="14354" xr:uid="{CE058DB5-D025-4297-9E8F-07C6C9A4A845}"/>
    <cellStyle name="SAPBEXstdItem 15 2 6" xfId="19874" xr:uid="{EA58C6EA-AFB7-4A49-8C8D-81E5F897BE9E}"/>
    <cellStyle name="SAPBEXstdItem 15 3" xfId="2073" xr:uid="{282BA6C3-6174-4560-9707-0529A9BBEEA9}"/>
    <cellStyle name="SAPBEXstdItem 15 3 2" xfId="4082" xr:uid="{8C596730-EC66-4A99-9489-C6147A5B5C92}"/>
    <cellStyle name="SAPBEXstdItem 15 3 2 2" xfId="10638" xr:uid="{670080BF-872D-47E5-9B90-985B29188E7A}"/>
    <cellStyle name="SAPBEXstdItem 15 3 2 3" xfId="16252" xr:uid="{364B726F-9E37-4500-929A-0D0A3D8703D4}"/>
    <cellStyle name="SAPBEXstdItem 15 3 2 4" xfId="21729" xr:uid="{37EC304B-FF55-4B01-A84B-D7EA0A4D5AC2}"/>
    <cellStyle name="SAPBEXstdItem 15 3 3" xfId="6430" xr:uid="{55134F1A-6C0A-466B-9DA8-8E2EF0568657}"/>
    <cellStyle name="SAPBEXstdItem 15 3 3 2" xfId="12913" xr:uid="{F0BD8F7D-1180-4829-8B0E-DA91E561409C}"/>
    <cellStyle name="SAPBEXstdItem 15 3 3 3" xfId="18479" xr:uid="{A91C2492-5578-4477-99A3-7D1C9F0FA9DD}"/>
    <cellStyle name="SAPBEXstdItem 15 3 3 4" xfId="23920" xr:uid="{A617F73B-0492-4B6E-9B24-29FC436B918A}"/>
    <cellStyle name="SAPBEXstdItem 15 3 4" xfId="8693" xr:uid="{6E313053-DE99-41BD-B82A-E28D2F712AAA}"/>
    <cellStyle name="SAPBEXstdItem 15 3 5" xfId="14355" xr:uid="{80F7C89C-A5E0-4D5C-B81C-7AF90DABE6ED}"/>
    <cellStyle name="SAPBEXstdItem 15 3 6" xfId="19875" xr:uid="{3D6787DA-7B18-4CC2-94B2-BCD79964589E}"/>
    <cellStyle name="SAPBEXstdItem 15 4" xfId="4080" xr:uid="{F045A135-CC4C-4F46-AFC8-C5C5832D112E}"/>
    <cellStyle name="SAPBEXstdItem 15 4 2" xfId="10636" xr:uid="{4BF33105-E814-467F-AA20-8304AFF22B08}"/>
    <cellStyle name="SAPBEXstdItem 15 4 3" xfId="16250" xr:uid="{4D784911-E6F5-4D22-BDF5-DB3F6F9658E5}"/>
    <cellStyle name="SAPBEXstdItem 15 4 4" xfId="21727" xr:uid="{D1E6DB41-F27D-4E65-866B-95DCBE064E82}"/>
    <cellStyle name="SAPBEXstdItem 15 5" xfId="6428" xr:uid="{1800A434-E4D8-4950-BDDD-81ED97AC2219}"/>
    <cellStyle name="SAPBEXstdItem 15 5 2" xfId="12911" xr:uid="{CDAA8254-8C9B-42EE-8136-DA4982395DFC}"/>
    <cellStyle name="SAPBEXstdItem 15 5 3" xfId="18477" xr:uid="{5F4DCA41-6DA6-4207-ABBE-AAFB9CB07A2E}"/>
    <cellStyle name="SAPBEXstdItem 15 5 4" xfId="23918" xr:uid="{0E2D05EA-289C-4E04-AAB3-9A2C16F46425}"/>
    <cellStyle name="SAPBEXstdItem 15 6" xfId="8691" xr:uid="{F751B421-3AC6-406F-A895-9BA0BFD92BE7}"/>
    <cellStyle name="SAPBEXstdItem 15 7" xfId="14353" xr:uid="{F2F249FD-D2E3-467F-842D-07B957882A49}"/>
    <cellStyle name="SAPBEXstdItem 15 8" xfId="19873" xr:uid="{FF415518-7A66-4422-9EFE-35EFEE54DBE6}"/>
    <cellStyle name="SAPBEXstdItem 16" xfId="2074" xr:uid="{6BCB5B70-32A5-4F34-BFCE-30525AD196D8}"/>
    <cellStyle name="SAPBEXstdItem 16 2" xfId="2075" xr:uid="{D2455268-D213-4F77-A2E1-90BDC45CCA22}"/>
    <cellStyle name="SAPBEXstdItem 16 2 2" xfId="4084" xr:uid="{39AB6E20-0B6E-40DA-ABDF-B5BB6D2D7D25}"/>
    <cellStyle name="SAPBEXstdItem 16 2 2 2" xfId="10640" xr:uid="{D3E5CC3E-D81D-43B3-8BB2-3FF783A07C01}"/>
    <cellStyle name="SAPBEXstdItem 16 2 2 3" xfId="16254" xr:uid="{80862C8A-47DA-4D9A-929A-BF5DC8C19D43}"/>
    <cellStyle name="SAPBEXstdItem 16 2 2 4" xfId="21731" xr:uid="{BEFF4297-CA02-4CD3-9798-C4DAC2B0B7DF}"/>
    <cellStyle name="SAPBEXstdItem 16 2 3" xfId="6432" xr:uid="{3A74BD98-B942-4E74-B4D0-B069C8CFA6C7}"/>
    <cellStyle name="SAPBEXstdItem 16 2 3 2" xfId="12915" xr:uid="{83C0EF8D-049E-444C-B80D-DC8C29258555}"/>
    <cellStyle name="SAPBEXstdItem 16 2 3 3" xfId="18481" xr:uid="{9C857344-2982-44E2-B58D-ED21CC9C4D7C}"/>
    <cellStyle name="SAPBEXstdItem 16 2 3 4" xfId="23922" xr:uid="{7A055702-80BA-44A0-87A0-CF1E8CE942E7}"/>
    <cellStyle name="SAPBEXstdItem 16 2 4" xfId="8695" xr:uid="{379AD1B6-5A67-41DC-9A1F-181A45710404}"/>
    <cellStyle name="SAPBEXstdItem 16 2 5" xfId="14357" xr:uid="{457AE7CA-5E8A-4E4E-A0D1-FB82231A0E46}"/>
    <cellStyle name="SAPBEXstdItem 16 2 6" xfId="19877" xr:uid="{26DD84A8-1136-4A61-B2E2-D9FD2DEF3723}"/>
    <cellStyle name="SAPBEXstdItem 16 3" xfId="2076" xr:uid="{FA0696A8-C43A-40FB-95DC-7BC66E440323}"/>
    <cellStyle name="SAPBEXstdItem 16 3 2" xfId="4085" xr:uid="{4EBE3B76-1DF7-4B96-B9B2-41D2084B4955}"/>
    <cellStyle name="SAPBEXstdItem 16 3 2 2" xfId="10641" xr:uid="{43D36333-43EF-48A2-A23A-9F44EC07ABBE}"/>
    <cellStyle name="SAPBEXstdItem 16 3 2 3" xfId="16255" xr:uid="{7A78FB6D-2AE4-451B-9EE7-8D1D666D09E8}"/>
    <cellStyle name="SAPBEXstdItem 16 3 2 4" xfId="21732" xr:uid="{CE9A0610-BBDC-485A-92E4-E2743112404A}"/>
    <cellStyle name="SAPBEXstdItem 16 3 3" xfId="6433" xr:uid="{EB965EB7-34C5-419F-9CAD-BF12FD98322C}"/>
    <cellStyle name="SAPBEXstdItem 16 3 3 2" xfId="12916" xr:uid="{4071C683-EDCC-4E52-B00C-A948716AA082}"/>
    <cellStyle name="SAPBEXstdItem 16 3 3 3" xfId="18482" xr:uid="{FA65C10E-4789-4F72-A94E-DE1526F7FB41}"/>
    <cellStyle name="SAPBEXstdItem 16 3 3 4" xfId="23923" xr:uid="{AEDDF15B-CDBE-473E-A88A-0CBB1988484A}"/>
    <cellStyle name="SAPBEXstdItem 16 3 4" xfId="8696" xr:uid="{CAEA7875-CD49-4F28-AEA4-2107BB776A3F}"/>
    <cellStyle name="SAPBEXstdItem 16 3 5" xfId="14358" xr:uid="{C3BBBE9D-B604-4FB4-9D9A-89646DAE3157}"/>
    <cellStyle name="SAPBEXstdItem 16 3 6" xfId="19878" xr:uid="{79B3B5D7-A24B-4E21-B5BF-CBD1B95FD830}"/>
    <cellStyle name="SAPBEXstdItem 16 4" xfId="4083" xr:uid="{9BE3C76A-B8D7-4C82-97EB-2C9438A909E8}"/>
    <cellStyle name="SAPBEXstdItem 16 4 2" xfId="10639" xr:uid="{51DED5F0-1F8D-4F48-8B45-5DF8ABE5E7FD}"/>
    <cellStyle name="SAPBEXstdItem 16 4 3" xfId="16253" xr:uid="{779C3AC7-84B4-4388-ACF5-7C5E62CC27D6}"/>
    <cellStyle name="SAPBEXstdItem 16 4 4" xfId="21730" xr:uid="{B7DE07EC-529E-4B0D-8BAC-EA23215F5D1C}"/>
    <cellStyle name="SAPBEXstdItem 16 5" xfId="6431" xr:uid="{D5F966B8-C2A1-46FF-85D2-FE08D47E21D6}"/>
    <cellStyle name="SAPBEXstdItem 16 5 2" xfId="12914" xr:uid="{A05F2CAE-F0BE-449E-8293-F8F4ADBA3A75}"/>
    <cellStyle name="SAPBEXstdItem 16 5 3" xfId="18480" xr:uid="{E4A967C3-E32B-4AF7-9BE9-449A593686EB}"/>
    <cellStyle name="SAPBEXstdItem 16 5 4" xfId="23921" xr:uid="{B5D85281-7DD1-47F1-8398-98599386A6B0}"/>
    <cellStyle name="SAPBEXstdItem 16 6" xfId="8694" xr:uid="{9ACE34F4-D627-4795-885C-DFDDB6029AE3}"/>
    <cellStyle name="SAPBEXstdItem 16 7" xfId="14356" xr:uid="{6766A887-56EE-4A30-848F-E859EC8F2591}"/>
    <cellStyle name="SAPBEXstdItem 16 8" xfId="19876" xr:uid="{489AC05A-6A02-4E42-A4A6-4AC4544EFFC1}"/>
    <cellStyle name="SAPBEXstdItem 17" xfId="2077" xr:uid="{1AF5DA22-EAB6-4C5B-AE71-5C5EB070CEA6}"/>
    <cellStyle name="SAPBEXstdItem 17 2" xfId="4086" xr:uid="{45E92EE8-481A-4CF6-993E-1AC8B34F2CB9}"/>
    <cellStyle name="SAPBEXstdItem 17 2 2" xfId="10642" xr:uid="{53E4C772-D848-4A07-9766-169D20871D6A}"/>
    <cellStyle name="SAPBEXstdItem 17 2 3" xfId="16256" xr:uid="{365B15A8-0CE0-4324-9E7F-83B2E43ED360}"/>
    <cellStyle name="SAPBEXstdItem 17 2 4" xfId="21733" xr:uid="{3D62BD37-66A8-475B-94D5-8EA558393358}"/>
    <cellStyle name="SAPBEXstdItem 17 3" xfId="6434" xr:uid="{4FCD149D-40E4-4D10-AC2D-B3B288BA3CFA}"/>
    <cellStyle name="SAPBEXstdItem 17 3 2" xfId="12917" xr:uid="{F0BDD698-D4BA-4E06-8CED-C281DEF20E5E}"/>
    <cellStyle name="SAPBEXstdItem 17 3 3" xfId="18483" xr:uid="{2CECA907-1830-445D-A922-F7EADD101E2A}"/>
    <cellStyle name="SAPBEXstdItem 17 3 4" xfId="23924" xr:uid="{14C177ED-A020-4F55-9AD4-BF4E25EDC2D5}"/>
    <cellStyle name="SAPBEXstdItem 17 4" xfId="8697" xr:uid="{627FCFA7-0033-41C4-8DC2-20065E010B16}"/>
    <cellStyle name="SAPBEXstdItem 17 5" xfId="14359" xr:uid="{97E91D17-3236-43EC-893C-0D3F16CC7822}"/>
    <cellStyle name="SAPBEXstdItem 17 6" xfId="19879" xr:uid="{4879E4EC-6BAA-4CD7-8DA1-16D8F4E4860D}"/>
    <cellStyle name="SAPBEXstdItem 18" xfId="2078" xr:uid="{C831D8FB-F157-413C-A1DA-654646753B62}"/>
    <cellStyle name="SAPBEXstdItem 18 2" xfId="4087" xr:uid="{EFB7ED69-E820-4FF2-A38D-1F231C7CEC0C}"/>
    <cellStyle name="SAPBEXstdItem 18 2 2" xfId="10643" xr:uid="{298D5624-8C84-492B-B453-21D89FB30577}"/>
    <cellStyle name="SAPBEXstdItem 18 2 3" xfId="16257" xr:uid="{73DF672D-1AD4-44FE-B73C-4376FCEE5B9C}"/>
    <cellStyle name="SAPBEXstdItem 18 2 4" xfId="21734" xr:uid="{94835A51-8E4A-4362-B2E6-593D326E323E}"/>
    <cellStyle name="SAPBEXstdItem 18 3" xfId="6435" xr:uid="{EDCA9912-0ECA-4397-826F-47EE997A9774}"/>
    <cellStyle name="SAPBEXstdItem 18 3 2" xfId="12918" xr:uid="{154FB4D4-7E80-4ADA-999E-DB3A64B941CE}"/>
    <cellStyle name="SAPBEXstdItem 18 3 3" xfId="18484" xr:uid="{E8D80C8E-F061-47F4-923F-84E5F32403E5}"/>
    <cellStyle name="SAPBEXstdItem 18 3 4" xfId="23925" xr:uid="{97E6BC2F-7DD3-495C-85B8-97B8E39DDEF5}"/>
    <cellStyle name="SAPBEXstdItem 18 4" xfId="8698" xr:uid="{D83F1D73-D22B-485C-A3A9-1DD7CF982A01}"/>
    <cellStyle name="SAPBEXstdItem 18 5" xfId="14360" xr:uid="{2D05963A-C50D-4161-9C4A-7C9A6A254B4F}"/>
    <cellStyle name="SAPBEXstdItem 18 6" xfId="19880" xr:uid="{76AA6554-26B4-4350-A988-505F6B2BD500}"/>
    <cellStyle name="SAPBEXstdItem 19" xfId="783" xr:uid="{CDA17A4D-ADA5-4255-B568-C709DABC32ED}"/>
    <cellStyle name="SAPBEXstdItem 19 2" xfId="7481" xr:uid="{479258C6-6B27-4820-8F54-90619987D0A9}"/>
    <cellStyle name="SAPBEXstdItem 19 3" xfId="7265" xr:uid="{A2C69353-5829-46A3-97DA-2666F6E71F7B}"/>
    <cellStyle name="SAPBEXstdItem 19 4" xfId="8833" xr:uid="{3F5FF996-8504-43F9-B1B0-0B3195658F7F}"/>
    <cellStyle name="SAPBEXstdItem 2" xfId="667" xr:uid="{4F3D9183-A364-4B0A-9CE9-6EADE4FAA6A4}"/>
    <cellStyle name="SAPBEXstdItem 2 10" xfId="124" xr:uid="{7B7D7B21-237C-4B64-B356-908BB94F041C}"/>
    <cellStyle name="SAPBEXstdItem 2 11" xfId="7216" xr:uid="{1B4F12EE-02E0-460E-AF7C-9DDB3771282B}"/>
    <cellStyle name="SAPBEXstdItem 2 2" xfId="668" xr:uid="{C4991613-B91E-4C61-A075-4C14E2B6539A}"/>
    <cellStyle name="SAPBEXstdItem 2 2 10" xfId="9682" xr:uid="{A8DB8560-CD28-468B-B7A1-A2F098A10221}"/>
    <cellStyle name="SAPBEXstdItem 2 2 2" xfId="2081" xr:uid="{1731E640-198F-4EF1-B629-69E9BB5046F3}"/>
    <cellStyle name="SAPBEXstdItem 2 2 2 2" xfId="2082" xr:uid="{8713BB7C-8C07-405C-B1A7-F02744A6A1A3}"/>
    <cellStyle name="SAPBEXstdItem 2 2 2 2 2" xfId="4091" xr:uid="{326F3E53-3E68-413D-AC58-BEFFECFFE464}"/>
    <cellStyle name="SAPBEXstdItem 2 2 2 2 2 2" xfId="10647" xr:uid="{33BFC21E-D3A2-493A-B53B-F0FD45A4576D}"/>
    <cellStyle name="SAPBEXstdItem 2 2 2 2 2 3" xfId="16261" xr:uid="{5E534447-E821-4B2A-98E6-11366DF7DFD4}"/>
    <cellStyle name="SAPBEXstdItem 2 2 2 2 2 4" xfId="21738" xr:uid="{7F0DDACD-E159-42B9-B352-18C8CE3CD058}"/>
    <cellStyle name="SAPBEXstdItem 2 2 2 2 3" xfId="6439" xr:uid="{3F6A60F8-B6E3-4708-A8CF-7C6AA52EF4CA}"/>
    <cellStyle name="SAPBEXstdItem 2 2 2 2 3 2" xfId="12922" xr:uid="{226EFF79-B38E-47F8-869E-9110BA5D0127}"/>
    <cellStyle name="SAPBEXstdItem 2 2 2 2 3 3" xfId="18488" xr:uid="{4A0B6B34-93B0-4884-9E3F-4B58C536D28E}"/>
    <cellStyle name="SAPBEXstdItem 2 2 2 2 3 4" xfId="23929" xr:uid="{2E1425D4-C31D-44E4-A104-233D3228DE19}"/>
    <cellStyle name="SAPBEXstdItem 2 2 2 2 4" xfId="8702" xr:uid="{D2258A10-0DFD-4AB7-BE8B-E7AEFAA01094}"/>
    <cellStyle name="SAPBEXstdItem 2 2 2 2 5" xfId="14364" xr:uid="{72515A4D-ECAF-4C31-B574-961D032FCD17}"/>
    <cellStyle name="SAPBEXstdItem 2 2 2 2 6" xfId="19884" xr:uid="{137AAB71-302E-4ACB-AAB5-FE7409F5B9AD}"/>
    <cellStyle name="SAPBEXstdItem 2 2 2 3" xfId="2083" xr:uid="{C7BC1E8D-9C6F-433A-A776-3CFCAD2952B0}"/>
    <cellStyle name="SAPBEXstdItem 2 2 2 3 2" xfId="4092" xr:uid="{9C2AC92F-8933-42FD-95DB-82A879A00E13}"/>
    <cellStyle name="SAPBEXstdItem 2 2 2 3 2 2" xfId="10648" xr:uid="{302A98C9-CCA9-4187-AE0F-1A9D584A7BF6}"/>
    <cellStyle name="SAPBEXstdItem 2 2 2 3 2 3" xfId="16262" xr:uid="{99D3D62B-992F-492C-8C65-8FEBE6648D87}"/>
    <cellStyle name="SAPBEXstdItem 2 2 2 3 2 4" xfId="21739" xr:uid="{C3D20236-579A-4E72-80FA-5F932D3697E2}"/>
    <cellStyle name="SAPBEXstdItem 2 2 2 3 3" xfId="6440" xr:uid="{C2D1A0A9-32DC-4FAD-9B4D-C94AA3FE86A0}"/>
    <cellStyle name="SAPBEXstdItem 2 2 2 3 3 2" xfId="12923" xr:uid="{EE4C0B48-6377-4201-A1D6-CF753C0E970C}"/>
    <cellStyle name="SAPBEXstdItem 2 2 2 3 3 3" xfId="18489" xr:uid="{E6AA8527-5AD1-40A2-87E2-1A9BCF0FB22B}"/>
    <cellStyle name="SAPBEXstdItem 2 2 2 3 3 4" xfId="23930" xr:uid="{F3D573F5-DB3B-40F7-A4D2-B270C241CC7B}"/>
    <cellStyle name="SAPBEXstdItem 2 2 2 3 4" xfId="8703" xr:uid="{3E83FE88-7158-4B25-8F4B-CEDC95C1425A}"/>
    <cellStyle name="SAPBEXstdItem 2 2 2 3 5" xfId="14365" xr:uid="{CDF93F7F-DAD2-48BE-A829-0A861A874F6F}"/>
    <cellStyle name="SAPBEXstdItem 2 2 2 3 6" xfId="19885" xr:uid="{6BFD7368-7249-40AD-88EF-062D93191DC2}"/>
    <cellStyle name="SAPBEXstdItem 2 2 2 4" xfId="4090" xr:uid="{21BB8F1F-F55B-44E0-8EBD-D0708A3C9413}"/>
    <cellStyle name="SAPBEXstdItem 2 2 2 4 2" xfId="10646" xr:uid="{73A8BCC9-ACF6-47F5-9779-01AA6C5B16F2}"/>
    <cellStyle name="SAPBEXstdItem 2 2 2 4 3" xfId="16260" xr:uid="{074E17D6-EB8B-4922-B67A-E0EE53120548}"/>
    <cellStyle name="SAPBEXstdItem 2 2 2 4 4" xfId="21737" xr:uid="{DFD8C609-343C-4619-844E-02048EF9EED8}"/>
    <cellStyle name="SAPBEXstdItem 2 2 2 5" xfId="6438" xr:uid="{251850AD-3C76-4FEC-83D3-AE05F757A834}"/>
    <cellStyle name="SAPBEXstdItem 2 2 2 5 2" xfId="12921" xr:uid="{010B53F3-DD0D-4C30-8946-40A932FCEC18}"/>
    <cellStyle name="SAPBEXstdItem 2 2 2 5 3" xfId="18487" xr:uid="{2E3A2A00-7F54-40FF-AE9F-960864F93BB7}"/>
    <cellStyle name="SAPBEXstdItem 2 2 2 5 4" xfId="23928" xr:uid="{C816686D-1C0D-46D9-AFCB-658CDB3AD90D}"/>
    <cellStyle name="SAPBEXstdItem 2 2 2 6" xfId="8701" xr:uid="{DA7E5841-6B69-4B10-8766-44793FFAA2F7}"/>
    <cellStyle name="SAPBEXstdItem 2 2 2 7" xfId="14363" xr:uid="{1E3AA5C7-4865-4FCF-95FD-B312C37DEF08}"/>
    <cellStyle name="SAPBEXstdItem 2 2 2 8" xfId="19883" xr:uid="{ADF4AECD-483E-4275-A4C0-11AA87B10CAC}"/>
    <cellStyle name="SAPBEXstdItem 2 2 3" xfId="2084" xr:uid="{36D1978D-8E09-4D02-A39C-178E8015F476}"/>
    <cellStyle name="SAPBEXstdItem 2 2 3 2" xfId="2085" xr:uid="{BA0849D8-EE10-4B91-AC19-B7136B79B100}"/>
    <cellStyle name="SAPBEXstdItem 2 2 3 2 2" xfId="4094" xr:uid="{93C8847F-CD19-49C8-948A-E7561D370D7D}"/>
    <cellStyle name="SAPBEXstdItem 2 2 3 2 2 2" xfId="10650" xr:uid="{A4C54CC3-13D7-4DD4-9EBF-6B75C50C10F8}"/>
    <cellStyle name="SAPBEXstdItem 2 2 3 2 2 3" xfId="16264" xr:uid="{DD2EF0A7-7F93-4703-80A3-24FA699F40E9}"/>
    <cellStyle name="SAPBEXstdItem 2 2 3 2 2 4" xfId="21741" xr:uid="{2A3C7FCC-80B7-4B4B-8201-DC7F30F61DF1}"/>
    <cellStyle name="SAPBEXstdItem 2 2 3 2 3" xfId="6442" xr:uid="{8281FFC1-DD0E-4523-9C34-C40A3153D6BF}"/>
    <cellStyle name="SAPBEXstdItem 2 2 3 2 3 2" xfId="12925" xr:uid="{C14A8B95-234F-4206-AB15-A7818090A60B}"/>
    <cellStyle name="SAPBEXstdItem 2 2 3 2 3 3" xfId="18491" xr:uid="{EE6CE6BD-F691-4D66-9999-84D4275BB850}"/>
    <cellStyle name="SAPBEXstdItem 2 2 3 2 3 4" xfId="23932" xr:uid="{A61CD42E-89B4-4C93-B070-842D33439CDF}"/>
    <cellStyle name="SAPBEXstdItem 2 2 3 2 4" xfId="8705" xr:uid="{504341C3-603D-4766-AA1E-2C74198A6700}"/>
    <cellStyle name="SAPBEXstdItem 2 2 3 2 5" xfId="14367" xr:uid="{F1DD36AF-E484-46C2-89D0-39166B75E17B}"/>
    <cellStyle name="SAPBEXstdItem 2 2 3 2 6" xfId="19887" xr:uid="{38E8CFE9-EE12-4CC9-B0D8-755041A0588A}"/>
    <cellStyle name="SAPBEXstdItem 2 2 3 3" xfId="2086" xr:uid="{FED8DF80-6AE2-44F8-B440-C575A9A05E49}"/>
    <cellStyle name="SAPBEXstdItem 2 2 3 3 2" xfId="4095" xr:uid="{E4CFC325-3DD8-4E0A-9E7B-855CB43295D7}"/>
    <cellStyle name="SAPBEXstdItem 2 2 3 3 2 2" xfId="10651" xr:uid="{D5F374CB-1B67-46BE-B0C4-64A7B9949730}"/>
    <cellStyle name="SAPBEXstdItem 2 2 3 3 2 3" xfId="16265" xr:uid="{FAD8ED57-91D1-4370-856F-0541FEF6601F}"/>
    <cellStyle name="SAPBEXstdItem 2 2 3 3 2 4" xfId="21742" xr:uid="{3412A834-6FC0-4336-98B3-6C91E1A2ED90}"/>
    <cellStyle name="SAPBEXstdItem 2 2 3 3 3" xfId="6443" xr:uid="{C0542C05-5C83-45D4-ACD9-AB5A84BBA2D4}"/>
    <cellStyle name="SAPBEXstdItem 2 2 3 3 3 2" xfId="12926" xr:uid="{43D25710-A607-4A86-9F28-0F0B689B68BB}"/>
    <cellStyle name="SAPBEXstdItem 2 2 3 3 3 3" xfId="18492" xr:uid="{E084BB09-7605-4339-B728-0FD8200F3ADF}"/>
    <cellStyle name="SAPBEXstdItem 2 2 3 3 3 4" xfId="23933" xr:uid="{41F84B37-492B-42F1-8A31-D59AC6032DCD}"/>
    <cellStyle name="SAPBEXstdItem 2 2 3 3 4" xfId="8706" xr:uid="{F26D1AE9-8AB0-46BD-A1DA-3BA66CBCF638}"/>
    <cellStyle name="SAPBEXstdItem 2 2 3 3 5" xfId="14368" xr:uid="{2AA9ABCB-CD34-47AD-8F82-10682EFBCE0E}"/>
    <cellStyle name="SAPBEXstdItem 2 2 3 3 6" xfId="19888" xr:uid="{C17E83EE-621A-4421-82A6-D6751A1ADC48}"/>
    <cellStyle name="SAPBEXstdItem 2 2 3 4" xfId="4093" xr:uid="{4D591AF8-4E23-493F-A478-71F7E26C55CB}"/>
    <cellStyle name="SAPBEXstdItem 2 2 3 4 2" xfId="10649" xr:uid="{6A4293D6-6986-411A-B44C-274B0E2D8F04}"/>
    <cellStyle name="SAPBEXstdItem 2 2 3 4 3" xfId="16263" xr:uid="{54F6B09E-4B5F-4B56-8DB6-C09A2C6908CE}"/>
    <cellStyle name="SAPBEXstdItem 2 2 3 4 4" xfId="21740" xr:uid="{165DB666-A8EC-4331-A574-9651E477C9E7}"/>
    <cellStyle name="SAPBEXstdItem 2 2 3 5" xfId="6441" xr:uid="{A83D850E-8A07-4A20-8505-2CD7A3AAA35C}"/>
    <cellStyle name="SAPBEXstdItem 2 2 3 5 2" xfId="12924" xr:uid="{D94EA082-CAC1-4FFC-94AE-95973BFBE544}"/>
    <cellStyle name="SAPBEXstdItem 2 2 3 5 3" xfId="18490" xr:uid="{6EC02B9D-A660-4A0C-ABEA-69EFC5468135}"/>
    <cellStyle name="SAPBEXstdItem 2 2 3 5 4" xfId="23931" xr:uid="{BCA9CD67-688F-4557-8FAA-0E0E448F0D1F}"/>
    <cellStyle name="SAPBEXstdItem 2 2 3 6" xfId="8704" xr:uid="{BBDC3228-0D12-4FB7-9C58-86ED16B0B432}"/>
    <cellStyle name="SAPBEXstdItem 2 2 3 7" xfId="14366" xr:uid="{86296F0D-ED3D-4495-800F-142F8B5AC35F}"/>
    <cellStyle name="SAPBEXstdItem 2 2 3 8" xfId="19886" xr:uid="{8808EABD-BCAE-48D8-9715-0711234B38EF}"/>
    <cellStyle name="SAPBEXstdItem 2 2 4" xfId="2087" xr:uid="{DA34BE05-6565-493C-85BD-57F216A4617A}"/>
    <cellStyle name="SAPBEXstdItem 2 2 4 2" xfId="4096" xr:uid="{9F9EBFE7-4712-4DFF-BA85-C6CFDF3F7127}"/>
    <cellStyle name="SAPBEXstdItem 2 2 4 2 2" xfId="10652" xr:uid="{86089840-9ABB-45D1-BE74-08E585548CDB}"/>
    <cellStyle name="SAPBEXstdItem 2 2 4 2 3" xfId="16266" xr:uid="{663F44F0-C13D-45F4-88EA-4A29B3778BB7}"/>
    <cellStyle name="SAPBEXstdItem 2 2 4 2 4" xfId="21743" xr:uid="{856C34B9-8E74-4DB6-AF9E-1AAD9230A2DF}"/>
    <cellStyle name="SAPBEXstdItem 2 2 4 3" xfId="6444" xr:uid="{D9B618E9-F7E6-4790-A143-31524984277C}"/>
    <cellStyle name="SAPBEXstdItem 2 2 4 3 2" xfId="12927" xr:uid="{BA15DF71-E3F8-4B05-B42C-FFCA322B9129}"/>
    <cellStyle name="SAPBEXstdItem 2 2 4 3 3" xfId="18493" xr:uid="{23FE677F-C13E-4BDA-9572-8DC49C836FA9}"/>
    <cellStyle name="SAPBEXstdItem 2 2 4 3 4" xfId="23934" xr:uid="{6F954DB7-0A2F-4BCA-ABF2-CCE985934132}"/>
    <cellStyle name="SAPBEXstdItem 2 2 4 4" xfId="8707" xr:uid="{95DE8AC4-8B9F-4EC3-9D89-4F5AB0BC9177}"/>
    <cellStyle name="SAPBEXstdItem 2 2 4 5" xfId="14369" xr:uid="{CDE37B9C-C995-49FD-B5BD-886E3DBDD03F}"/>
    <cellStyle name="SAPBEXstdItem 2 2 4 6" xfId="19889" xr:uid="{94FB1078-4844-4678-83BD-BE3DB63B6328}"/>
    <cellStyle name="SAPBEXstdItem 2 2 5" xfId="2088" xr:uid="{0DE42203-7B5F-40E0-9C7C-4EB27791F19A}"/>
    <cellStyle name="SAPBEXstdItem 2 2 5 2" xfId="4097" xr:uid="{37B347CA-1507-41F8-A607-A1F05CE28897}"/>
    <cellStyle name="SAPBEXstdItem 2 2 5 2 2" xfId="10653" xr:uid="{91F76B54-5CA9-42A0-B91A-25BC65D6965B}"/>
    <cellStyle name="SAPBEXstdItem 2 2 5 2 3" xfId="16267" xr:uid="{3C2BC0FD-7034-4C87-94C8-018C89F3E13F}"/>
    <cellStyle name="SAPBEXstdItem 2 2 5 2 4" xfId="21744" xr:uid="{F1D8A1F9-35DF-4AE3-B8D1-D5E0A6292FD1}"/>
    <cellStyle name="SAPBEXstdItem 2 2 5 3" xfId="6445" xr:uid="{9651CF99-D780-4B6F-B16F-0ED32772FC99}"/>
    <cellStyle name="SAPBEXstdItem 2 2 5 3 2" xfId="12928" xr:uid="{79235372-98DC-4366-9727-C0C7E74FA4E6}"/>
    <cellStyle name="SAPBEXstdItem 2 2 5 3 3" xfId="18494" xr:uid="{484DA7DB-A25E-409B-9C2C-FFAF12894BCB}"/>
    <cellStyle name="SAPBEXstdItem 2 2 5 3 4" xfId="23935" xr:uid="{15A25B2E-61A3-40A3-BFD6-1CA70DC74D42}"/>
    <cellStyle name="SAPBEXstdItem 2 2 5 4" xfId="8708" xr:uid="{8F027D92-BAD8-49FB-B10F-39154949B5BC}"/>
    <cellStyle name="SAPBEXstdItem 2 2 5 5" xfId="14370" xr:uid="{434B3E49-D170-4BE6-A27D-735934467AE5}"/>
    <cellStyle name="SAPBEXstdItem 2 2 5 6" xfId="19890" xr:uid="{61B9F825-4AD8-4171-917C-332C985204E8}"/>
    <cellStyle name="SAPBEXstdItem 2 2 6" xfId="2080" xr:uid="{0C150628-C621-42AC-833D-CBD3AE54DC4D}"/>
    <cellStyle name="SAPBEXstdItem 2 2 6 2" xfId="8700" xr:uid="{634E5386-5681-4614-86CC-A93BB02D2F02}"/>
    <cellStyle name="SAPBEXstdItem 2 2 6 3" xfId="14362" xr:uid="{FFE358AF-2D36-402F-9124-7B79DCE3E305}"/>
    <cellStyle name="SAPBEXstdItem 2 2 6 4" xfId="19882" xr:uid="{2A2ACDD8-5C12-44F1-9C95-5717891A4E26}"/>
    <cellStyle name="SAPBEXstdItem 2 2 7" xfId="4089" xr:uid="{F47C7EC8-F6A0-4ED6-A968-061616B40FEF}"/>
    <cellStyle name="SAPBEXstdItem 2 2 7 2" xfId="10645" xr:uid="{A4B47DF5-526A-46D3-A62B-059A72079265}"/>
    <cellStyle name="SAPBEXstdItem 2 2 7 3" xfId="16259" xr:uid="{C556C27D-142C-4567-839C-D4FAB745B41B}"/>
    <cellStyle name="SAPBEXstdItem 2 2 7 4" xfId="21736" xr:uid="{F8199FAC-4ECE-4AF5-823F-4E5554138557}"/>
    <cellStyle name="SAPBEXstdItem 2 2 8" xfId="6437" xr:uid="{5D886F91-D7C8-4F07-9C7A-AFD03C15F735}"/>
    <cellStyle name="SAPBEXstdItem 2 2 8 2" xfId="12920" xr:uid="{EEA44681-493D-4931-90C4-F29A0957B1B9}"/>
    <cellStyle name="SAPBEXstdItem 2 2 8 3" xfId="18486" xr:uid="{E4A6A30B-F925-4EF7-BCC9-13D80D97486B}"/>
    <cellStyle name="SAPBEXstdItem 2 2 8 4" xfId="23927" xr:uid="{7F1D7F83-EA4C-4E31-A67C-A9875F85A928}"/>
    <cellStyle name="SAPBEXstdItem 2 2 9" xfId="7725" xr:uid="{4EEC2063-0C2C-4392-A5DE-3FF98E3CEAB3}"/>
    <cellStyle name="SAPBEXstdItem 2 3" xfId="2089" xr:uid="{1CC3F433-7C97-4B6D-9A6E-AECF77F835FC}"/>
    <cellStyle name="SAPBEXstdItem 2 3 2" xfId="2090" xr:uid="{30496F23-149C-4F06-8B0C-B6F201DDBAE0}"/>
    <cellStyle name="SAPBEXstdItem 2 3 2 2" xfId="4099" xr:uid="{CD11D295-0198-4922-B7BA-DB04C65C4D35}"/>
    <cellStyle name="SAPBEXstdItem 2 3 2 2 2" xfId="10655" xr:uid="{8AA57638-AC74-4DB7-8A96-A523FCC5C53E}"/>
    <cellStyle name="SAPBEXstdItem 2 3 2 2 3" xfId="16269" xr:uid="{328507BB-66B0-4116-8101-504350372D6C}"/>
    <cellStyle name="SAPBEXstdItem 2 3 2 2 4" xfId="21746" xr:uid="{4FB54B87-46CE-4CE8-84DA-EDC27B65D2E4}"/>
    <cellStyle name="SAPBEXstdItem 2 3 2 3" xfId="6447" xr:uid="{E28355F6-A636-406B-BA00-D65B2A27E199}"/>
    <cellStyle name="SAPBEXstdItem 2 3 2 3 2" xfId="12930" xr:uid="{FC7D7EA2-38AF-45B0-9306-BB712CA75FBF}"/>
    <cellStyle name="SAPBEXstdItem 2 3 2 3 3" xfId="18496" xr:uid="{C9C33F7C-55D9-4953-BDCA-4591A3ACF7E8}"/>
    <cellStyle name="SAPBEXstdItem 2 3 2 3 4" xfId="23937" xr:uid="{DB9D06A2-31A7-40A9-B81D-36E96205F8D0}"/>
    <cellStyle name="SAPBEXstdItem 2 3 2 4" xfId="8710" xr:uid="{0C74A00E-D390-45C6-9195-EAADCDD7B3C6}"/>
    <cellStyle name="SAPBEXstdItem 2 3 2 5" xfId="14372" xr:uid="{FC075463-36ED-458D-AED3-B5614239C6ED}"/>
    <cellStyle name="SAPBEXstdItem 2 3 2 6" xfId="19892" xr:uid="{176FF825-8DB9-4C5B-B2D7-E0881A491C6F}"/>
    <cellStyle name="SAPBEXstdItem 2 3 3" xfId="2091" xr:uid="{66CCFC07-3002-4959-8124-DE6FB65C79F0}"/>
    <cellStyle name="SAPBEXstdItem 2 3 3 2" xfId="4100" xr:uid="{49E568AC-2844-446A-838F-81B594DDE684}"/>
    <cellStyle name="SAPBEXstdItem 2 3 3 2 2" xfId="10656" xr:uid="{42AB139A-BB3D-42E5-A7AA-1355287EC721}"/>
    <cellStyle name="SAPBEXstdItem 2 3 3 2 3" xfId="16270" xr:uid="{706536D4-D56D-4476-873E-3DA332AC43BE}"/>
    <cellStyle name="SAPBEXstdItem 2 3 3 2 4" xfId="21747" xr:uid="{1F0EDEF6-AF9F-438D-805F-E687BBAA23F2}"/>
    <cellStyle name="SAPBEXstdItem 2 3 3 3" xfId="6448" xr:uid="{64FD81C1-9467-4A76-ACD6-0177C13C54F5}"/>
    <cellStyle name="SAPBEXstdItem 2 3 3 3 2" xfId="12931" xr:uid="{F21CEE42-7352-42C8-8B42-B5A02A0DA7A2}"/>
    <cellStyle name="SAPBEXstdItem 2 3 3 3 3" xfId="18497" xr:uid="{1952D1D1-72BD-49F9-B06D-98CD24413844}"/>
    <cellStyle name="SAPBEXstdItem 2 3 3 3 4" xfId="23938" xr:uid="{91F6B19D-9702-4C06-8572-E37A97CED65E}"/>
    <cellStyle name="SAPBEXstdItem 2 3 3 4" xfId="8711" xr:uid="{323D49A0-FC8B-4241-9A58-07DDB8D0585C}"/>
    <cellStyle name="SAPBEXstdItem 2 3 3 5" xfId="14373" xr:uid="{1DA0D25C-DEAA-4D50-82BA-C9AD72834CE5}"/>
    <cellStyle name="SAPBEXstdItem 2 3 3 6" xfId="19893" xr:uid="{9B387788-D5EC-43B1-9B9B-7D9A5B57E955}"/>
    <cellStyle name="SAPBEXstdItem 2 3 4" xfId="4098" xr:uid="{CC3014E8-28AE-48D1-8028-A49DF1180BE0}"/>
    <cellStyle name="SAPBEXstdItem 2 3 4 2" xfId="10654" xr:uid="{A93D7B8B-2152-480A-921F-9BF70BC2F758}"/>
    <cellStyle name="SAPBEXstdItem 2 3 4 3" xfId="16268" xr:uid="{CFB0FCE3-3CE8-465C-85DA-502A7ECCCB01}"/>
    <cellStyle name="SAPBEXstdItem 2 3 4 4" xfId="21745" xr:uid="{B611137F-4613-4C88-B232-BEFFA65A1C7E}"/>
    <cellStyle name="SAPBEXstdItem 2 3 5" xfId="6446" xr:uid="{616D4B7F-7152-4FDA-9E50-DF6FE0842F6E}"/>
    <cellStyle name="SAPBEXstdItem 2 3 5 2" xfId="12929" xr:uid="{E33670F4-D921-4B83-87C3-B0BFCD9D7805}"/>
    <cellStyle name="SAPBEXstdItem 2 3 5 3" xfId="18495" xr:uid="{2502F032-CF52-48A5-AF1D-1CF51F927644}"/>
    <cellStyle name="SAPBEXstdItem 2 3 5 4" xfId="23936" xr:uid="{B4A94186-8386-42B0-A69A-410FE54ADFA1}"/>
    <cellStyle name="SAPBEXstdItem 2 3 6" xfId="8709" xr:uid="{28790505-3F7E-4326-87EF-3F3E24CA3AFE}"/>
    <cellStyle name="SAPBEXstdItem 2 3 7" xfId="14371" xr:uid="{86B9811D-AA67-4CFB-9465-FD867B11DFB1}"/>
    <cellStyle name="SAPBEXstdItem 2 3 8" xfId="19891" xr:uid="{F074276E-8947-4836-AD07-C9BE0081350F}"/>
    <cellStyle name="SAPBEXstdItem 2 4" xfId="2092" xr:uid="{88848CA2-DE26-4493-90E7-0A37A6A16E8C}"/>
    <cellStyle name="SAPBEXstdItem 2 4 2" xfId="2093" xr:uid="{7E3272AE-62E2-429D-9FF6-18B2DD66F8FB}"/>
    <cellStyle name="SAPBEXstdItem 2 4 2 2" xfId="4102" xr:uid="{7D92DD2C-2A20-4472-AF08-2E951324C9D1}"/>
    <cellStyle name="SAPBEXstdItem 2 4 2 2 2" xfId="10658" xr:uid="{D6BC0E40-5AFD-488E-A1A7-5009898DCD41}"/>
    <cellStyle name="SAPBEXstdItem 2 4 2 2 3" xfId="16272" xr:uid="{F7F11A6C-B7DA-4A34-93ED-CD25C3D60501}"/>
    <cellStyle name="SAPBEXstdItem 2 4 2 2 4" xfId="21749" xr:uid="{2E890C93-74CC-41EF-B937-87A48480085F}"/>
    <cellStyle name="SAPBEXstdItem 2 4 2 3" xfId="6450" xr:uid="{7E3EB3B9-6FDA-4F23-B05F-9EE29529D1BC}"/>
    <cellStyle name="SAPBEXstdItem 2 4 2 3 2" xfId="12933" xr:uid="{55FBF36A-8EFF-4C7C-B83C-81519979EBF2}"/>
    <cellStyle name="SAPBEXstdItem 2 4 2 3 3" xfId="18499" xr:uid="{674AEC7C-E343-4238-A3F9-D57DE8D23559}"/>
    <cellStyle name="SAPBEXstdItem 2 4 2 3 4" xfId="23940" xr:uid="{430E4E3E-19AD-4F8F-BA8B-9715949F52A0}"/>
    <cellStyle name="SAPBEXstdItem 2 4 2 4" xfId="8713" xr:uid="{4B4335EE-CD46-4661-A13F-6D3BDDBA498D}"/>
    <cellStyle name="SAPBEXstdItem 2 4 2 5" xfId="14375" xr:uid="{BF10115D-310E-4921-9762-82EC069AE1D1}"/>
    <cellStyle name="SAPBEXstdItem 2 4 2 6" xfId="19895" xr:uid="{1497D9FB-F7C9-4C1E-ABB1-FDF4770837FF}"/>
    <cellStyle name="SAPBEXstdItem 2 4 3" xfId="2094" xr:uid="{B2EAA7F5-73F1-49E2-B13A-4530DC1A3F7B}"/>
    <cellStyle name="SAPBEXstdItem 2 4 3 2" xfId="4103" xr:uid="{AA3B6915-F1D2-49F0-B6B1-71B87BDD5DB1}"/>
    <cellStyle name="SAPBEXstdItem 2 4 3 2 2" xfId="10659" xr:uid="{693F540E-3A4C-401E-B933-D9BCFF73B86F}"/>
    <cellStyle name="SAPBEXstdItem 2 4 3 2 3" xfId="16273" xr:uid="{E0748529-B40C-4472-9A76-4330568D8C03}"/>
    <cellStyle name="SAPBEXstdItem 2 4 3 2 4" xfId="21750" xr:uid="{5B213310-01D0-4F3A-B163-084691120E75}"/>
    <cellStyle name="SAPBEXstdItem 2 4 3 3" xfId="6451" xr:uid="{5FE00C25-CAB3-4789-A06F-2683F1F6B54A}"/>
    <cellStyle name="SAPBEXstdItem 2 4 3 3 2" xfId="12934" xr:uid="{EA6BC176-A2BD-465A-BD64-33D75673FC0A}"/>
    <cellStyle name="SAPBEXstdItem 2 4 3 3 3" xfId="18500" xr:uid="{0C3784B3-1FC8-4A26-9435-C4AD8AF4E164}"/>
    <cellStyle name="SAPBEXstdItem 2 4 3 3 4" xfId="23941" xr:uid="{E0A24CE3-43EC-40EA-A7B2-21FC3A56ED3F}"/>
    <cellStyle name="SAPBEXstdItem 2 4 3 4" xfId="8714" xr:uid="{5B5679B4-DB0D-429E-995B-E7BA5691C561}"/>
    <cellStyle name="SAPBEXstdItem 2 4 3 5" xfId="14376" xr:uid="{D2985C2A-3150-481D-AB9E-D8C8E495EA65}"/>
    <cellStyle name="SAPBEXstdItem 2 4 3 6" xfId="19896" xr:uid="{2B05C984-F9C1-47A3-BAC2-7E7360BA728B}"/>
    <cellStyle name="SAPBEXstdItem 2 4 4" xfId="4101" xr:uid="{6B1E4E63-BC91-4F90-800D-B557105745F7}"/>
    <cellStyle name="SAPBEXstdItem 2 4 4 2" xfId="10657" xr:uid="{95002504-FEEC-4462-8E63-0232EB24AB4C}"/>
    <cellStyle name="SAPBEXstdItem 2 4 4 3" xfId="16271" xr:uid="{CEC7D8B7-9473-4DBF-8F1B-B5A4438F900C}"/>
    <cellStyle name="SAPBEXstdItem 2 4 4 4" xfId="21748" xr:uid="{232C46F6-0932-4F01-9EA0-A2951FC954A5}"/>
    <cellStyle name="SAPBEXstdItem 2 4 5" xfId="6449" xr:uid="{F19FCEB2-3510-4837-9DA6-2437798EC5EC}"/>
    <cellStyle name="SAPBEXstdItem 2 4 5 2" xfId="12932" xr:uid="{E651FDC4-693A-4C6D-9C55-8DB5AAC78814}"/>
    <cellStyle name="SAPBEXstdItem 2 4 5 3" xfId="18498" xr:uid="{7C1607B9-1BD4-4982-BADD-84464940B4AA}"/>
    <cellStyle name="SAPBEXstdItem 2 4 5 4" xfId="23939" xr:uid="{E350932C-C8E5-45AE-BCD4-5F442ABFD6D0}"/>
    <cellStyle name="SAPBEXstdItem 2 4 6" xfId="8712" xr:uid="{B5F765E4-1F01-44C7-B8E9-07248C553C01}"/>
    <cellStyle name="SAPBEXstdItem 2 4 7" xfId="14374" xr:uid="{8E42BA98-8EB7-4D26-895B-753FAACC6A24}"/>
    <cellStyle name="SAPBEXstdItem 2 4 8" xfId="19894" xr:uid="{4365B4D3-089A-4899-B4ED-93BBD6E66B41}"/>
    <cellStyle name="SAPBEXstdItem 2 5" xfId="2095" xr:uid="{B1C1A99E-D7C4-4535-9093-B0C4D378F26E}"/>
    <cellStyle name="SAPBEXstdItem 2 5 2" xfId="4104" xr:uid="{C6FA0509-2B09-4DEB-91DA-7C4D5863F83E}"/>
    <cellStyle name="SAPBEXstdItem 2 5 2 2" xfId="10660" xr:uid="{2ED29F66-55BD-4302-B1A2-CA1C9BC4AF69}"/>
    <cellStyle name="SAPBEXstdItem 2 5 2 3" xfId="16274" xr:uid="{69B21AC6-54CF-4ED8-823E-AF64B7AB1D0E}"/>
    <cellStyle name="SAPBEXstdItem 2 5 2 4" xfId="21751" xr:uid="{8D971B03-FBD9-40FD-8309-69E73E64F5BF}"/>
    <cellStyle name="SAPBEXstdItem 2 5 3" xfId="6452" xr:uid="{4BE83D75-81DD-4FB8-8E62-027E390B002A}"/>
    <cellStyle name="SAPBEXstdItem 2 5 3 2" xfId="12935" xr:uid="{15ABF7B4-8EE3-4083-B82B-39482DAF846C}"/>
    <cellStyle name="SAPBEXstdItem 2 5 3 3" xfId="18501" xr:uid="{A4C51EEF-ECD4-4BD0-A144-069EEBD3992A}"/>
    <cellStyle name="SAPBEXstdItem 2 5 3 4" xfId="23942" xr:uid="{E4E3ED71-28BA-4ABA-9CBA-800335A58595}"/>
    <cellStyle name="SAPBEXstdItem 2 5 4" xfId="8715" xr:uid="{1DC94F06-706D-420B-BAAA-0F5DCBE0DD03}"/>
    <cellStyle name="SAPBEXstdItem 2 5 5" xfId="14377" xr:uid="{25658A19-452F-456C-A0F8-282D0D4F3A33}"/>
    <cellStyle name="SAPBEXstdItem 2 5 6" xfId="19897" xr:uid="{604EA592-E8DE-454E-B6BC-0BF9CEBAEB68}"/>
    <cellStyle name="SAPBEXstdItem 2 6" xfId="2096" xr:uid="{99ACE473-2037-43E3-BB74-29A0F5489C78}"/>
    <cellStyle name="SAPBEXstdItem 2 6 2" xfId="4105" xr:uid="{4C88F162-26BE-4B19-8EAA-4B8AAFD98412}"/>
    <cellStyle name="SAPBEXstdItem 2 6 2 2" xfId="10661" xr:uid="{16CAC4C2-3DC8-42FB-B9AE-BDD7E02A0754}"/>
    <cellStyle name="SAPBEXstdItem 2 6 2 3" xfId="16275" xr:uid="{3F74EE42-1FBE-4B9F-AC13-7DC14A9B3068}"/>
    <cellStyle name="SAPBEXstdItem 2 6 2 4" xfId="21752" xr:uid="{FD50B257-488C-4824-BC6D-DEED85E7B674}"/>
    <cellStyle name="SAPBEXstdItem 2 6 3" xfId="6453" xr:uid="{CF2404BE-CF74-407D-A503-5D8A136F3F93}"/>
    <cellStyle name="SAPBEXstdItem 2 6 3 2" xfId="12936" xr:uid="{781E7B87-D289-4FA7-913C-99008581DEB9}"/>
    <cellStyle name="SAPBEXstdItem 2 6 3 3" xfId="18502" xr:uid="{BAD347E7-E4DA-4138-959A-18696BF0E38B}"/>
    <cellStyle name="SAPBEXstdItem 2 6 3 4" xfId="23943" xr:uid="{279231ED-7483-478E-B31B-4993686C49A6}"/>
    <cellStyle name="SAPBEXstdItem 2 6 4" xfId="8716" xr:uid="{DFCB9171-CC5E-45EC-A7E7-31A3F7104C50}"/>
    <cellStyle name="SAPBEXstdItem 2 6 5" xfId="14378" xr:uid="{7A844E48-CE89-403C-BE8F-D2C064006D5A}"/>
    <cellStyle name="SAPBEXstdItem 2 6 6" xfId="19898" xr:uid="{68B67A87-3B66-43C4-9488-EC0A6846AF85}"/>
    <cellStyle name="SAPBEXstdItem 2 7" xfId="2079" xr:uid="{E3EBC924-FD2C-41A4-836A-581215818DFB}"/>
    <cellStyle name="SAPBEXstdItem 2 7 2" xfId="8699" xr:uid="{1386531F-ED98-4E9A-92B8-C86010F56C61}"/>
    <cellStyle name="SAPBEXstdItem 2 7 3" xfId="14361" xr:uid="{58875D8B-B86D-4A08-A5DC-98825E7AFB29}"/>
    <cellStyle name="SAPBEXstdItem 2 7 4" xfId="19881" xr:uid="{EC0F7D2C-7BB7-41C5-A08C-795909E33C9E}"/>
    <cellStyle name="SAPBEXstdItem 2 8" xfId="4088" xr:uid="{A876CC9F-97CB-40A1-8574-5DF3EDCF9368}"/>
    <cellStyle name="SAPBEXstdItem 2 8 2" xfId="10644" xr:uid="{A83C0B94-6E92-489F-AFBB-714471EB51EE}"/>
    <cellStyle name="SAPBEXstdItem 2 8 3" xfId="16258" xr:uid="{989B9A83-A56F-4680-97AE-B204212CE793}"/>
    <cellStyle name="SAPBEXstdItem 2 8 4" xfId="21735" xr:uid="{A53F4CA2-2D0F-408B-B6FB-4DAD4BADC665}"/>
    <cellStyle name="SAPBEXstdItem 2 9" xfId="6436" xr:uid="{37603642-67C6-4A6F-AE94-3E9562B7F2E9}"/>
    <cellStyle name="SAPBEXstdItem 2 9 2" xfId="12919" xr:uid="{E4402996-7B68-4CDE-AB04-AA5187BAF046}"/>
    <cellStyle name="SAPBEXstdItem 2 9 3" xfId="18485" xr:uid="{ABB21E64-1233-4C61-B7EB-962D8DDDDF83}"/>
    <cellStyle name="SAPBEXstdItem 2 9 4" xfId="23926" xr:uid="{92F07E24-C00B-4949-8930-EB453826640B}"/>
    <cellStyle name="SAPBEXstdItem 20" xfId="785" xr:uid="{41D3C76B-D0B6-4FB7-BA1C-75C1651934EE}"/>
    <cellStyle name="SAPBEXstdItem 20 2" xfId="7482" xr:uid="{73570E31-EEF4-420C-9A38-DCE123EBB6E9}"/>
    <cellStyle name="SAPBEXstdItem 20 3" xfId="13566" xr:uid="{A7A2BBE7-D449-4A14-B8EA-BDAB5533C050}"/>
    <cellStyle name="SAPBEXstdItem 20 4" xfId="19096" xr:uid="{F4257725-481D-4826-8DE3-A7803AAEDAA5}"/>
    <cellStyle name="SAPBEXstdItem 21" xfId="5476" xr:uid="{CAEF57DE-DC10-4731-A591-7DEC12E4F44A}"/>
    <cellStyle name="SAPBEXstdItem 21 2" xfId="11959" xr:uid="{2C1555F2-3863-4F53-8A84-C84B1EB82F25}"/>
    <cellStyle name="SAPBEXstdItem 21 3" xfId="17525" xr:uid="{DBEF9A18-69C0-4700-8841-A2EF469E3048}"/>
    <cellStyle name="SAPBEXstdItem 21 4" xfId="22966" xr:uid="{3E0B280F-6BB2-4208-B08E-22A55E086AC6}"/>
    <cellStyle name="SAPBEXstdItem 22" xfId="7285" xr:uid="{BCB94EE7-87BD-4E4A-96FB-0ABFDBEB4BBA}"/>
    <cellStyle name="SAPBEXstdItem 23" xfId="13558" xr:uid="{44AA8AF7-E7A6-4160-8DDF-917D5F4D1C1F}"/>
    <cellStyle name="SAPBEXstdItem 3" xfId="669" xr:uid="{33C0F316-AF7F-4F77-A277-6FD7E698FB1D}"/>
    <cellStyle name="SAPBEXstdItem 3 2" xfId="2098" xr:uid="{E901AF19-5BF9-4CC3-85A2-F04CF0CAB318}"/>
    <cellStyle name="SAPBEXstdItem 3 2 2" xfId="2099" xr:uid="{E32C72D9-EFE7-4964-B27A-F38B86D6C071}"/>
    <cellStyle name="SAPBEXstdItem 3 2 2 2" xfId="4108" xr:uid="{B4BCBC9F-7F57-4088-8F6C-F1E79A28EB8B}"/>
    <cellStyle name="SAPBEXstdItem 3 2 2 2 2" xfId="10664" xr:uid="{AC25B82B-8A5D-4359-B54A-143C1D207701}"/>
    <cellStyle name="SAPBEXstdItem 3 2 2 2 3" xfId="16278" xr:uid="{94BD5831-BA12-49B9-9DD8-81DC47375C8E}"/>
    <cellStyle name="SAPBEXstdItem 3 2 2 2 4" xfId="21755" xr:uid="{3A031F3D-BC54-46D1-8C4C-55E17255BB30}"/>
    <cellStyle name="SAPBEXstdItem 3 2 2 3" xfId="6456" xr:uid="{4EEA9605-1717-432F-AB87-11661D4A04EC}"/>
    <cellStyle name="SAPBEXstdItem 3 2 2 3 2" xfId="12939" xr:uid="{567A1D9A-9BE5-4492-9077-A40A1718E135}"/>
    <cellStyle name="SAPBEXstdItem 3 2 2 3 3" xfId="18505" xr:uid="{54832E80-A7D4-4669-9605-37CE2E36CFAC}"/>
    <cellStyle name="SAPBEXstdItem 3 2 2 3 4" xfId="23946" xr:uid="{C2BD9609-1A21-42CB-9C90-7DC8E72EDAE3}"/>
    <cellStyle name="SAPBEXstdItem 3 2 2 4" xfId="8719" xr:uid="{2F6A2702-C4AE-49BC-A145-08696F497905}"/>
    <cellStyle name="SAPBEXstdItem 3 2 2 5" xfId="14381" xr:uid="{FEB82377-D90F-4706-8EB0-67C33559AC0D}"/>
    <cellStyle name="SAPBEXstdItem 3 2 2 6" xfId="19901" xr:uid="{2531C8CC-6F38-404F-A882-131B39DB380B}"/>
    <cellStyle name="SAPBEXstdItem 3 2 3" xfId="2100" xr:uid="{99589695-4586-4A0A-81DE-9730A6E3332B}"/>
    <cellStyle name="SAPBEXstdItem 3 2 3 2" xfId="4109" xr:uid="{8CE8833D-3D02-431D-B11F-5A8304A8F728}"/>
    <cellStyle name="SAPBEXstdItem 3 2 3 2 2" xfId="10665" xr:uid="{9845819E-893C-4BA3-8F3A-988B3CA0B25D}"/>
    <cellStyle name="SAPBEXstdItem 3 2 3 2 3" xfId="16279" xr:uid="{750F40CC-C672-4890-96F6-982BCB23B9DD}"/>
    <cellStyle name="SAPBEXstdItem 3 2 3 2 4" xfId="21756" xr:uid="{D4E7309B-6F40-492A-90A6-BCD9205A5AAB}"/>
    <cellStyle name="SAPBEXstdItem 3 2 3 3" xfId="6457" xr:uid="{933D87C6-5527-439B-8EF1-ADB3FFAE9A2C}"/>
    <cellStyle name="SAPBEXstdItem 3 2 3 3 2" xfId="12940" xr:uid="{0971466F-0FB8-4938-8227-BB43CB3B83BF}"/>
    <cellStyle name="SAPBEXstdItem 3 2 3 3 3" xfId="18506" xr:uid="{F5648C2F-B7D8-4229-92A0-3A58317B8FCB}"/>
    <cellStyle name="SAPBEXstdItem 3 2 3 3 4" xfId="23947" xr:uid="{47839131-22B7-4278-8992-82C10D462D82}"/>
    <cellStyle name="SAPBEXstdItem 3 2 3 4" xfId="8720" xr:uid="{2D248F7A-C429-4E41-AA37-2EF708D6B3C7}"/>
    <cellStyle name="SAPBEXstdItem 3 2 3 5" xfId="14382" xr:uid="{F467F0D7-B77A-4110-B661-F373991C0DD0}"/>
    <cellStyle name="SAPBEXstdItem 3 2 3 6" xfId="19902" xr:uid="{CAD8A546-B9F8-4129-BF4F-DFFB86B885B5}"/>
    <cellStyle name="SAPBEXstdItem 3 2 4" xfId="4107" xr:uid="{25450303-CAA3-4E92-B6A9-8015D7E9B117}"/>
    <cellStyle name="SAPBEXstdItem 3 2 4 2" xfId="10663" xr:uid="{881CAC32-4A32-4185-9B64-3A83DC886A1D}"/>
    <cellStyle name="SAPBEXstdItem 3 2 4 3" xfId="16277" xr:uid="{BC2AE776-E25A-49DF-89B0-AF0CCC7978BE}"/>
    <cellStyle name="SAPBEXstdItem 3 2 4 4" xfId="21754" xr:uid="{B695BB69-597B-4385-BF8E-EBBE0C18EAF7}"/>
    <cellStyle name="SAPBEXstdItem 3 2 5" xfId="6455" xr:uid="{64BEE3A9-4643-4DEE-8A01-5EB74D6FDDC5}"/>
    <cellStyle name="SAPBEXstdItem 3 2 5 2" xfId="12938" xr:uid="{8B130528-FC4A-49AC-BC11-AE0D8B12373A}"/>
    <cellStyle name="SAPBEXstdItem 3 2 5 3" xfId="18504" xr:uid="{F2778F16-7825-4124-BBC4-82D9B5ACF197}"/>
    <cellStyle name="SAPBEXstdItem 3 2 5 4" xfId="23945" xr:uid="{C26DC6BF-75A4-49A8-B9FE-9184C4CE170E}"/>
    <cellStyle name="SAPBEXstdItem 3 2 6" xfId="8718" xr:uid="{617A87AD-2559-4CA2-A5B9-E0A5BF3CA153}"/>
    <cellStyle name="SAPBEXstdItem 3 2 7" xfId="14380" xr:uid="{890BEBEA-8CE9-4DD4-A829-5592005946F9}"/>
    <cellStyle name="SAPBEXstdItem 3 2 8" xfId="19900" xr:uid="{0FA8BEDE-BB14-4332-A16E-EC25549F508D}"/>
    <cellStyle name="SAPBEXstdItem 3 3" xfId="2101" xr:uid="{224C7E4E-5997-4E5C-9AEF-B037AED3E0E6}"/>
    <cellStyle name="SAPBEXstdItem 3 3 2" xfId="2102" xr:uid="{2927E8FB-0A1C-4600-BC0A-576ACEE7E871}"/>
    <cellStyle name="SAPBEXstdItem 3 3 2 2" xfId="4111" xr:uid="{F18EB066-C629-4A22-9D0E-95F4608A8EA4}"/>
    <cellStyle name="SAPBEXstdItem 3 3 2 2 2" xfId="10667" xr:uid="{5DE8436B-99FA-451B-8441-E4A35AC08243}"/>
    <cellStyle name="SAPBEXstdItem 3 3 2 2 3" xfId="16281" xr:uid="{F92A05D8-6D95-4C72-84A7-1978265DD775}"/>
    <cellStyle name="SAPBEXstdItem 3 3 2 2 4" xfId="21758" xr:uid="{C3C7D368-0C95-4F00-8E35-E5DB83993187}"/>
    <cellStyle name="SAPBEXstdItem 3 3 2 3" xfId="6459" xr:uid="{012AA1D5-73C5-4227-AFD9-9C05B21CEE1E}"/>
    <cellStyle name="SAPBEXstdItem 3 3 2 3 2" xfId="12942" xr:uid="{C774740F-DA57-46A1-B0AD-92129030A561}"/>
    <cellStyle name="SAPBEXstdItem 3 3 2 3 3" xfId="18508" xr:uid="{D83BED75-2EBA-41B9-B5C2-1C4C28505E66}"/>
    <cellStyle name="SAPBEXstdItem 3 3 2 3 4" xfId="23949" xr:uid="{0D18F0F1-6327-4D27-9B0F-F82859A10C63}"/>
    <cellStyle name="SAPBEXstdItem 3 3 2 4" xfId="8722" xr:uid="{F6B27475-955F-49C7-B040-6C765315484A}"/>
    <cellStyle name="SAPBEXstdItem 3 3 2 5" xfId="14384" xr:uid="{5DBFA311-3DCB-4B70-AC7C-643D8F14279A}"/>
    <cellStyle name="SAPBEXstdItem 3 3 2 6" xfId="19904" xr:uid="{C52AD35F-B931-4C69-9429-74A706B232DA}"/>
    <cellStyle name="SAPBEXstdItem 3 3 3" xfId="2103" xr:uid="{D24A481C-4C9B-4625-80C1-49758DFA54A9}"/>
    <cellStyle name="SAPBEXstdItem 3 3 3 2" xfId="4112" xr:uid="{F8DA261F-A8B4-4E0A-9B84-F9376E93B6CB}"/>
    <cellStyle name="SAPBEXstdItem 3 3 3 2 2" xfId="10668" xr:uid="{E74410E5-E444-46D7-AD87-A4825DDBE940}"/>
    <cellStyle name="SAPBEXstdItem 3 3 3 2 3" xfId="16282" xr:uid="{34663CF9-6B0E-4B0B-8976-48353CEAE535}"/>
    <cellStyle name="SAPBEXstdItem 3 3 3 2 4" xfId="21759" xr:uid="{A959C0DC-5954-4D6C-A024-46CCCA8FF4B8}"/>
    <cellStyle name="SAPBEXstdItem 3 3 3 3" xfId="6460" xr:uid="{646B55CF-0F56-49AD-BCAD-42EC53CE1EF3}"/>
    <cellStyle name="SAPBEXstdItem 3 3 3 3 2" xfId="12943" xr:uid="{87BE7306-73AA-4B6E-9D37-25AFD216EC93}"/>
    <cellStyle name="SAPBEXstdItem 3 3 3 3 3" xfId="18509" xr:uid="{EA0D4A6D-528F-4A58-9ECA-64DED9FF9DEC}"/>
    <cellStyle name="SAPBEXstdItem 3 3 3 3 4" xfId="23950" xr:uid="{0DCD56DC-EF47-48D6-B238-93BA253E74C1}"/>
    <cellStyle name="SAPBEXstdItem 3 3 3 4" xfId="8723" xr:uid="{6BD72360-10F0-4C9F-96A3-35D9ED5E5D56}"/>
    <cellStyle name="SAPBEXstdItem 3 3 3 5" xfId="14385" xr:uid="{49869D15-1EAA-40C2-A652-5EA40A7A13AD}"/>
    <cellStyle name="SAPBEXstdItem 3 3 3 6" xfId="19905" xr:uid="{42F3B73B-15A8-457F-9AE0-9893B19A84FD}"/>
    <cellStyle name="SAPBEXstdItem 3 3 4" xfId="4110" xr:uid="{A3509C21-86CD-4EE6-9B32-BA62741C2ECF}"/>
    <cellStyle name="SAPBEXstdItem 3 3 4 2" xfId="10666" xr:uid="{5E96A79E-EEEF-4717-8160-E0BD7D8F6A64}"/>
    <cellStyle name="SAPBEXstdItem 3 3 4 3" xfId="16280" xr:uid="{9C2A8558-6C17-4CF3-B0CA-EBD0D3F7D2F6}"/>
    <cellStyle name="SAPBEXstdItem 3 3 4 4" xfId="21757" xr:uid="{DE584569-7B1E-4DFE-A242-2EC5D3386687}"/>
    <cellStyle name="SAPBEXstdItem 3 3 5" xfId="6458" xr:uid="{76EAAAD2-C1D2-42F6-A105-84FECA03E092}"/>
    <cellStyle name="SAPBEXstdItem 3 3 5 2" xfId="12941" xr:uid="{E9C00A9B-F214-4493-B96B-E4F68881B137}"/>
    <cellStyle name="SAPBEXstdItem 3 3 5 3" xfId="18507" xr:uid="{10916E3D-5674-46E2-9A2B-767B6420B7DB}"/>
    <cellStyle name="SAPBEXstdItem 3 3 5 4" xfId="23948" xr:uid="{B3150053-5A73-41AD-A922-49C35EF1094E}"/>
    <cellStyle name="SAPBEXstdItem 3 3 6" xfId="8721" xr:uid="{4C132EC7-699E-4BD1-BE0B-DCA22932AB2C}"/>
    <cellStyle name="SAPBEXstdItem 3 3 7" xfId="14383" xr:uid="{87D6E379-F3BB-45D3-8179-080CF6D3EC4A}"/>
    <cellStyle name="SAPBEXstdItem 3 3 8" xfId="19903" xr:uid="{CCCC2B32-14C8-488E-AE11-466389A1AB89}"/>
    <cellStyle name="SAPBEXstdItem 3 4" xfId="2104" xr:uid="{05262E2E-8CB5-4DB5-BFC8-F6D6A34B3FFA}"/>
    <cellStyle name="SAPBEXstdItem 3 4 2" xfId="4113" xr:uid="{802C1579-8278-4C70-9C72-81D694F4EC13}"/>
    <cellStyle name="SAPBEXstdItem 3 4 2 2" xfId="10669" xr:uid="{29C93BF1-4EED-4E40-9FDE-0BABE67AA428}"/>
    <cellStyle name="SAPBEXstdItem 3 4 2 3" xfId="16283" xr:uid="{8C3A4994-E1A8-4CE9-9971-E287FCCBD19D}"/>
    <cellStyle name="SAPBEXstdItem 3 4 2 4" xfId="21760" xr:uid="{DA57A8EF-2CB5-401B-A7B4-C2E575DE15F3}"/>
    <cellStyle name="SAPBEXstdItem 3 4 3" xfId="6461" xr:uid="{14D5207D-DC18-4C50-9AD2-28F10D7C064B}"/>
    <cellStyle name="SAPBEXstdItem 3 4 3 2" xfId="12944" xr:uid="{E5166C0E-7BD9-49F2-863B-57C904DF7E20}"/>
    <cellStyle name="SAPBEXstdItem 3 4 3 3" xfId="18510" xr:uid="{4C772ACA-5284-401F-BF97-A85EEB8E1516}"/>
    <cellStyle name="SAPBEXstdItem 3 4 3 4" xfId="23951" xr:uid="{2C899897-3F1C-43AE-B252-4AB2E69C292A}"/>
    <cellStyle name="SAPBEXstdItem 3 4 4" xfId="8724" xr:uid="{D94968C5-04E9-4C04-8DEF-6E87E23C392D}"/>
    <cellStyle name="SAPBEXstdItem 3 4 5" xfId="14386" xr:uid="{FDCFD66D-48E2-4AA2-B50B-D6B45060BFDE}"/>
    <cellStyle name="SAPBEXstdItem 3 4 6" xfId="19906" xr:uid="{C9335AC9-C753-4E07-B6DE-F7DA2EFC2812}"/>
    <cellStyle name="SAPBEXstdItem 3 5" xfId="2105" xr:uid="{B64A0AD9-36AC-4EB4-A81F-0FDC0E2FA806}"/>
    <cellStyle name="SAPBEXstdItem 3 5 2" xfId="4114" xr:uid="{223A155F-78B2-4C2E-8493-21A6A21DDFFC}"/>
    <cellStyle name="SAPBEXstdItem 3 5 2 2" xfId="10670" xr:uid="{99FCF33B-3427-439C-931C-9B3A0CE359E1}"/>
    <cellStyle name="SAPBEXstdItem 3 5 2 3" xfId="16284" xr:uid="{48B15F64-64A1-4527-9066-9CD45BE7309A}"/>
    <cellStyle name="SAPBEXstdItem 3 5 2 4" xfId="21761" xr:uid="{9352A34D-DB3F-496F-98D1-6DF7AEC136C5}"/>
    <cellStyle name="SAPBEXstdItem 3 5 3" xfId="6462" xr:uid="{9341918E-5274-4ED3-A342-175C7E2B1F12}"/>
    <cellStyle name="SAPBEXstdItem 3 5 3 2" xfId="12945" xr:uid="{F4F82AB6-3DE4-4824-B2CC-6B4D56B627E2}"/>
    <cellStyle name="SAPBEXstdItem 3 5 3 3" xfId="18511" xr:uid="{A0C5736F-715B-43AA-8B0E-EDADC8A2E330}"/>
    <cellStyle name="SAPBEXstdItem 3 5 3 4" xfId="23952" xr:uid="{B1775F6D-E75B-4BC8-9446-405F17930E0C}"/>
    <cellStyle name="SAPBEXstdItem 3 5 4" xfId="8725" xr:uid="{76990ABF-F278-4CF1-93FC-A4DC90327E7D}"/>
    <cellStyle name="SAPBEXstdItem 3 5 5" xfId="14387" xr:uid="{43C5F842-2C33-4AED-A3DB-FEF8425C8040}"/>
    <cellStyle name="SAPBEXstdItem 3 5 6" xfId="19907" xr:uid="{1C01BBF0-3D97-42ED-8875-3C727E209091}"/>
    <cellStyle name="SAPBEXstdItem 3 6" xfId="2097" xr:uid="{03564FBB-05AF-4707-9DA5-64C4BB4B4840}"/>
    <cellStyle name="SAPBEXstdItem 3 6 2" xfId="8717" xr:uid="{D1708FCD-A8B0-42BF-B051-240A7517B415}"/>
    <cellStyle name="SAPBEXstdItem 3 6 3" xfId="14379" xr:uid="{F5E4624F-D60D-4153-998D-29824D50983E}"/>
    <cellStyle name="SAPBEXstdItem 3 6 4" xfId="19899" xr:uid="{BEA73BFC-AC3E-419C-8D2E-8956308F4C3B}"/>
    <cellStyle name="SAPBEXstdItem 3 7" xfId="4106" xr:uid="{39D45E91-C384-4350-A2DF-2D4BC819CF40}"/>
    <cellStyle name="SAPBEXstdItem 3 7 2" xfId="10662" xr:uid="{BADFE609-6C9F-493A-9F38-96390BF52825}"/>
    <cellStyle name="SAPBEXstdItem 3 7 3" xfId="16276" xr:uid="{1D0462F3-ED00-41D5-B21B-08724CB91349}"/>
    <cellStyle name="SAPBEXstdItem 3 7 4" xfId="21753" xr:uid="{612CBA0E-A30E-4924-AFBC-EC7DEAFC1A1C}"/>
    <cellStyle name="SAPBEXstdItem 3 8" xfId="6454" xr:uid="{B67731E2-BC3E-46CD-8699-2AA3AC492D18}"/>
    <cellStyle name="SAPBEXstdItem 3 8 2" xfId="12937" xr:uid="{4E9C8E5E-BD56-4600-A1E8-5E7DE47BE9D4}"/>
    <cellStyle name="SAPBEXstdItem 3 8 3" xfId="18503" xr:uid="{1AB39066-604A-4F91-812B-366AB4D75A49}"/>
    <cellStyle name="SAPBEXstdItem 3 8 4" xfId="23944" xr:uid="{5C358D5D-F099-4B76-8291-9E9B69A543E9}"/>
    <cellStyle name="SAPBEXstdItem 4" xfId="670" xr:uid="{44E469D1-1980-4968-8F0B-05DCAAE8A9D5}"/>
    <cellStyle name="SAPBEXstdItem 4 2" xfId="2107" xr:uid="{A1B05B0D-0574-4574-959A-03FB4D650C7A}"/>
    <cellStyle name="SAPBEXstdItem 4 2 2" xfId="2108" xr:uid="{4D4FEB36-6BE1-4AD3-8324-FE82226A4FA6}"/>
    <cellStyle name="SAPBEXstdItem 4 2 2 2" xfId="4117" xr:uid="{9D80C426-3E39-499E-B04A-CC100CDAB545}"/>
    <cellStyle name="SAPBEXstdItem 4 2 2 2 2" xfId="10673" xr:uid="{A85AFF6C-A36E-4998-837C-EF4481E8ED2F}"/>
    <cellStyle name="SAPBEXstdItem 4 2 2 2 3" xfId="16287" xr:uid="{03D5CECD-AAE0-4412-AFFE-5E9F97BB28DF}"/>
    <cellStyle name="SAPBEXstdItem 4 2 2 2 4" xfId="21764" xr:uid="{11FAA31F-275C-4B7B-AF8D-8669DDA63C19}"/>
    <cellStyle name="SAPBEXstdItem 4 2 2 3" xfId="6465" xr:uid="{73F44321-B232-4406-8ADD-EE712B132B0E}"/>
    <cellStyle name="SAPBEXstdItem 4 2 2 3 2" xfId="12948" xr:uid="{5578E6EB-470C-401D-B9B1-56B35A237033}"/>
    <cellStyle name="SAPBEXstdItem 4 2 2 3 3" xfId="18514" xr:uid="{7232DEF6-1195-4E52-BC40-73A9C120EDAC}"/>
    <cellStyle name="SAPBEXstdItem 4 2 2 3 4" xfId="23955" xr:uid="{59389C22-9343-426C-9587-2B3A04800C76}"/>
    <cellStyle name="SAPBEXstdItem 4 2 2 4" xfId="8728" xr:uid="{C68D02A1-B27F-48F3-B6B4-0CFC56AED904}"/>
    <cellStyle name="SAPBEXstdItem 4 2 2 5" xfId="14390" xr:uid="{829A2F34-4B40-42CC-8212-8938DBC18EE5}"/>
    <cellStyle name="SAPBEXstdItem 4 2 2 6" xfId="19910" xr:uid="{56493B75-0389-4BDE-874A-C2C327DE74A4}"/>
    <cellStyle name="SAPBEXstdItem 4 2 3" xfId="2109" xr:uid="{9F437975-32A4-4647-9908-A4E8308643C1}"/>
    <cellStyle name="SAPBEXstdItem 4 2 3 2" xfId="4118" xr:uid="{2B2B793F-263E-4E13-AB3C-3FE0EA95837C}"/>
    <cellStyle name="SAPBEXstdItem 4 2 3 2 2" xfId="10674" xr:uid="{531A9BF2-42BB-4308-A85F-A657B095DB1C}"/>
    <cellStyle name="SAPBEXstdItem 4 2 3 2 3" xfId="16288" xr:uid="{A9D94512-5D21-4F08-8A0A-527008D5BD86}"/>
    <cellStyle name="SAPBEXstdItem 4 2 3 2 4" xfId="21765" xr:uid="{DB930AC9-EEAB-499A-BD20-C7DEB18C97EF}"/>
    <cellStyle name="SAPBEXstdItem 4 2 3 3" xfId="6466" xr:uid="{91FA5F24-D3F8-4067-BE6F-3AF77311AB57}"/>
    <cellStyle name="SAPBEXstdItem 4 2 3 3 2" xfId="12949" xr:uid="{025984CA-8F56-4FA4-8489-296605BE3282}"/>
    <cellStyle name="SAPBEXstdItem 4 2 3 3 3" xfId="18515" xr:uid="{D2EEC0A3-C3EF-4109-880F-511317876295}"/>
    <cellStyle name="SAPBEXstdItem 4 2 3 3 4" xfId="23956" xr:uid="{80AC04A2-74E3-41AF-9437-7EE9E60B489F}"/>
    <cellStyle name="SAPBEXstdItem 4 2 3 4" xfId="8729" xr:uid="{8766DFD0-9C4E-444C-AE52-9DDA6BF789A1}"/>
    <cellStyle name="SAPBEXstdItem 4 2 3 5" xfId="14391" xr:uid="{C063C790-290B-4140-BEDD-1964D57BC098}"/>
    <cellStyle name="SAPBEXstdItem 4 2 3 6" xfId="19911" xr:uid="{634F2654-9362-4E15-BF71-DCF65EC454C7}"/>
    <cellStyle name="SAPBEXstdItem 4 2 4" xfId="4116" xr:uid="{FF298383-70FB-4B81-84FB-F84D04BF970E}"/>
    <cellStyle name="SAPBEXstdItem 4 2 4 2" xfId="10672" xr:uid="{0C4DAF41-1433-4FEC-8D71-A74F0AFB8FAE}"/>
    <cellStyle name="SAPBEXstdItem 4 2 4 3" xfId="16286" xr:uid="{FF686D1B-6D13-4076-AB92-99B368A5C21A}"/>
    <cellStyle name="SAPBEXstdItem 4 2 4 4" xfId="21763" xr:uid="{37BC4D40-C6DA-4E35-BE0C-B95281FB6FC1}"/>
    <cellStyle name="SAPBEXstdItem 4 2 5" xfId="6464" xr:uid="{17037BB0-016E-4C7C-A0EA-B9D46DFAC46F}"/>
    <cellStyle name="SAPBEXstdItem 4 2 5 2" xfId="12947" xr:uid="{9FCBD5A9-3723-49DD-8451-901D34411850}"/>
    <cellStyle name="SAPBEXstdItem 4 2 5 3" xfId="18513" xr:uid="{FE076A70-1529-40CA-8C07-74D0079F7013}"/>
    <cellStyle name="SAPBEXstdItem 4 2 5 4" xfId="23954" xr:uid="{21C0BF19-63E2-42F3-829B-28B3BC9FD882}"/>
    <cellStyle name="SAPBEXstdItem 4 2 6" xfId="8727" xr:uid="{A831571A-F2E1-4F69-A363-9E9CFF4F5A03}"/>
    <cellStyle name="SAPBEXstdItem 4 2 7" xfId="14389" xr:uid="{0369B00F-004B-4C7E-9DA5-67B4257BC38A}"/>
    <cellStyle name="SAPBEXstdItem 4 2 8" xfId="19909" xr:uid="{8FFFEC7E-CB07-4F7B-975C-29DADC159A6F}"/>
    <cellStyle name="SAPBEXstdItem 4 3" xfId="2110" xr:uid="{BE169D8D-633D-47CF-AA23-939DCC7E877D}"/>
    <cellStyle name="SAPBEXstdItem 4 3 2" xfId="2111" xr:uid="{A6F958D4-7EC8-489F-B409-A19972487C9A}"/>
    <cellStyle name="SAPBEXstdItem 4 3 2 2" xfId="4120" xr:uid="{9C181F0F-27E8-441A-9244-730217995562}"/>
    <cellStyle name="SAPBEXstdItem 4 3 2 2 2" xfId="10676" xr:uid="{1411E759-2993-4C57-B248-BCB83877FDE8}"/>
    <cellStyle name="SAPBEXstdItem 4 3 2 2 3" xfId="16290" xr:uid="{9B6AB728-281C-43D4-8BC4-7F12F0123F9C}"/>
    <cellStyle name="SAPBEXstdItem 4 3 2 2 4" xfId="21767" xr:uid="{4CCFFDB1-4E44-4F5A-BDAE-CC1F821F2596}"/>
    <cellStyle name="SAPBEXstdItem 4 3 2 3" xfId="6468" xr:uid="{BCE6861D-6F20-4A54-A905-11522AB88688}"/>
    <cellStyle name="SAPBEXstdItem 4 3 2 3 2" xfId="12951" xr:uid="{2837D81E-A484-4C4C-BA27-AB7A0B5153A9}"/>
    <cellStyle name="SAPBEXstdItem 4 3 2 3 3" xfId="18517" xr:uid="{5EAE3500-AA42-428F-AC5D-9F64FA426227}"/>
    <cellStyle name="SAPBEXstdItem 4 3 2 3 4" xfId="23958" xr:uid="{8A4C5427-BD3F-4AF4-AF45-E8BBF94C1F83}"/>
    <cellStyle name="SAPBEXstdItem 4 3 2 4" xfId="8731" xr:uid="{1FEFB91A-4D2A-4426-80C6-359297B83533}"/>
    <cellStyle name="SAPBEXstdItem 4 3 2 5" xfId="14393" xr:uid="{FBCEF4D3-703A-42EB-B94D-2AEE56534D5E}"/>
    <cellStyle name="SAPBEXstdItem 4 3 2 6" xfId="19913" xr:uid="{68608B38-3978-432C-9B77-647F5E5452E0}"/>
    <cellStyle name="SAPBEXstdItem 4 3 3" xfId="2112" xr:uid="{D38B7E2B-6295-4C3A-A04C-B374C43C1630}"/>
    <cellStyle name="SAPBEXstdItem 4 3 3 2" xfId="4121" xr:uid="{60990757-8682-4C3B-AC92-98B77A848B5F}"/>
    <cellStyle name="SAPBEXstdItem 4 3 3 2 2" xfId="10677" xr:uid="{8FF85E4E-D037-4F51-BFE5-00C69B5CCAAB}"/>
    <cellStyle name="SAPBEXstdItem 4 3 3 2 3" xfId="16291" xr:uid="{93E11567-6109-461E-92CD-697CA3461E4B}"/>
    <cellStyle name="SAPBEXstdItem 4 3 3 2 4" xfId="21768" xr:uid="{FAC0B46B-BC88-47BE-978E-569CED0AF524}"/>
    <cellStyle name="SAPBEXstdItem 4 3 3 3" xfId="6469" xr:uid="{B4C3FBE1-6B2C-4109-AA25-3B20CFCB836F}"/>
    <cellStyle name="SAPBEXstdItem 4 3 3 3 2" xfId="12952" xr:uid="{155FE6D8-E2F2-40D3-BE68-CFE585ED47C1}"/>
    <cellStyle name="SAPBEXstdItem 4 3 3 3 3" xfId="18518" xr:uid="{DCAEAFAB-5BEB-48D5-A830-39E44A2127D0}"/>
    <cellStyle name="SAPBEXstdItem 4 3 3 3 4" xfId="23959" xr:uid="{497847D1-32F7-4DC0-80CF-D6EA58F3AF12}"/>
    <cellStyle name="SAPBEXstdItem 4 3 3 4" xfId="8732" xr:uid="{387E49A5-335C-4630-9E68-229136B2637A}"/>
    <cellStyle name="SAPBEXstdItem 4 3 3 5" xfId="14394" xr:uid="{036A1EC8-7B61-4402-897A-95323D3A6A05}"/>
    <cellStyle name="SAPBEXstdItem 4 3 3 6" xfId="19914" xr:uid="{76A9EC03-5C94-446F-8D57-20DBF1F81BE3}"/>
    <cellStyle name="SAPBEXstdItem 4 3 4" xfId="4119" xr:uid="{A968C392-E566-46BF-8CF9-4D73555D56E3}"/>
    <cellStyle name="SAPBEXstdItem 4 3 4 2" xfId="10675" xr:uid="{A6B05F5B-1000-4379-9893-6E7D5CE2B41A}"/>
    <cellStyle name="SAPBEXstdItem 4 3 4 3" xfId="16289" xr:uid="{7FC083A2-39B9-4C90-8D07-0C1F74808619}"/>
    <cellStyle name="SAPBEXstdItem 4 3 4 4" xfId="21766" xr:uid="{4CD615FF-BA73-4630-AD5A-317BBA5B5B16}"/>
    <cellStyle name="SAPBEXstdItem 4 3 5" xfId="6467" xr:uid="{43BCFD25-72E3-4191-AD4D-ECEE05AEC65B}"/>
    <cellStyle name="SAPBEXstdItem 4 3 5 2" xfId="12950" xr:uid="{83F0E597-853D-4F66-97C6-D37A79D0CC0E}"/>
    <cellStyle name="SAPBEXstdItem 4 3 5 3" xfId="18516" xr:uid="{50650CDC-0588-453B-AA0C-2570F506DE43}"/>
    <cellStyle name="SAPBEXstdItem 4 3 5 4" xfId="23957" xr:uid="{51627CA5-1690-4149-96F8-80325E9CEE32}"/>
    <cellStyle name="SAPBEXstdItem 4 3 6" xfId="8730" xr:uid="{962D7510-98FE-4285-9955-F7E4ECC62F85}"/>
    <cellStyle name="SAPBEXstdItem 4 3 7" xfId="14392" xr:uid="{37DEBC6C-DCDD-43F2-B4F6-3604FA533827}"/>
    <cellStyle name="SAPBEXstdItem 4 3 8" xfId="19912" xr:uid="{FD166F2C-C4CD-41E3-AE0E-BB48FBAABC81}"/>
    <cellStyle name="SAPBEXstdItem 4 4" xfId="2113" xr:uid="{C99DA7C9-B4E3-4B88-9E3C-17E01230C0FA}"/>
    <cellStyle name="SAPBEXstdItem 4 4 2" xfId="2114" xr:uid="{F0BE83E8-DF1B-4874-B1FD-1AFCF850B62B}"/>
    <cellStyle name="SAPBEXstdItem 4 4 2 2" xfId="4123" xr:uid="{01EC4287-125B-45BC-94FE-14859DCAA83A}"/>
    <cellStyle name="SAPBEXstdItem 4 4 2 2 2" xfId="10679" xr:uid="{FB2E1959-A0A5-4AD0-BD4E-AC74BEAD01EA}"/>
    <cellStyle name="SAPBEXstdItem 4 4 2 2 3" xfId="16293" xr:uid="{0301D6E5-B0AD-419C-9DFD-39EDDEA00794}"/>
    <cellStyle name="SAPBEXstdItem 4 4 2 2 4" xfId="21770" xr:uid="{3CC73C4F-2D34-4F13-9AD3-2BCE314C303D}"/>
    <cellStyle name="SAPBEXstdItem 4 4 2 3" xfId="6471" xr:uid="{0E71828C-F786-42BE-A3A6-30266C19FA2D}"/>
    <cellStyle name="SAPBEXstdItem 4 4 2 3 2" xfId="12954" xr:uid="{41393FDD-9F48-448A-985C-847537636168}"/>
    <cellStyle name="SAPBEXstdItem 4 4 2 3 3" xfId="18520" xr:uid="{488628B5-B0B9-4F6C-8D64-DDC71AA138FF}"/>
    <cellStyle name="SAPBEXstdItem 4 4 2 3 4" xfId="23961" xr:uid="{52ADC558-126F-40E7-84E8-09380D7CFAFF}"/>
    <cellStyle name="SAPBEXstdItem 4 4 2 4" xfId="8734" xr:uid="{F9C5230F-8B02-4821-8560-A40C53078279}"/>
    <cellStyle name="SAPBEXstdItem 4 4 2 5" xfId="14396" xr:uid="{ADC1604D-FCA2-4F60-B0EA-3074ADD78B3C}"/>
    <cellStyle name="SAPBEXstdItem 4 4 2 6" xfId="19916" xr:uid="{D238B5A4-49FA-4BC3-BAE1-2F21CFDCB45C}"/>
    <cellStyle name="SAPBEXstdItem 4 4 3" xfId="2115" xr:uid="{FA25D4A5-052A-48EA-A0B0-61877AF4EF8B}"/>
    <cellStyle name="SAPBEXstdItem 4 4 3 2" xfId="4124" xr:uid="{BE24241E-C161-4309-B2F0-195651BD547E}"/>
    <cellStyle name="SAPBEXstdItem 4 4 3 2 2" xfId="10680" xr:uid="{B5856825-4B03-429D-8071-589F46E2C622}"/>
    <cellStyle name="SAPBEXstdItem 4 4 3 2 3" xfId="16294" xr:uid="{00EC6B60-F8B7-4145-B9E3-CF29C20E1A23}"/>
    <cellStyle name="SAPBEXstdItem 4 4 3 2 4" xfId="21771" xr:uid="{F476439E-222F-4358-A6AE-53C472702E66}"/>
    <cellStyle name="SAPBEXstdItem 4 4 3 3" xfId="6472" xr:uid="{DAB3B7F8-33B1-45FD-AFB8-D2DC7ADCFEAF}"/>
    <cellStyle name="SAPBEXstdItem 4 4 3 3 2" xfId="12955" xr:uid="{4DAF4E94-0C4C-44D3-935F-B9E005EFF24F}"/>
    <cellStyle name="SAPBEXstdItem 4 4 3 3 3" xfId="18521" xr:uid="{ECCB7FFF-D82B-40D1-BB11-541A1249A532}"/>
    <cellStyle name="SAPBEXstdItem 4 4 3 3 4" xfId="23962" xr:uid="{039BCEDF-9062-44E5-B1A2-6B098881C8D7}"/>
    <cellStyle name="SAPBEXstdItem 4 4 3 4" xfId="8735" xr:uid="{4918C5DB-5F06-4610-8765-C45A2B84A0B4}"/>
    <cellStyle name="SAPBEXstdItem 4 4 3 5" xfId="14397" xr:uid="{6C52DD05-7306-417B-819B-70CEC430A003}"/>
    <cellStyle name="SAPBEXstdItem 4 4 3 6" xfId="19917" xr:uid="{4CC17F83-2C21-4388-81A6-163B0CC11835}"/>
    <cellStyle name="SAPBEXstdItem 4 4 4" xfId="4122" xr:uid="{68B1D023-05D2-4C0D-94B3-420DAAEC5F5B}"/>
    <cellStyle name="SAPBEXstdItem 4 4 4 2" xfId="10678" xr:uid="{324EF8FA-0369-4EEB-AD8C-58F2C3E7A4F0}"/>
    <cellStyle name="SAPBEXstdItem 4 4 4 3" xfId="16292" xr:uid="{56CE00E3-FB1D-4870-8CF0-21C48E7FD6A3}"/>
    <cellStyle name="SAPBEXstdItem 4 4 4 4" xfId="21769" xr:uid="{999AB674-D4D9-4104-B40B-80004BA26AD4}"/>
    <cellStyle name="SAPBEXstdItem 4 4 5" xfId="6470" xr:uid="{140C13DF-2EA0-4B0C-85B2-6C42F1C46655}"/>
    <cellStyle name="SAPBEXstdItem 4 4 5 2" xfId="12953" xr:uid="{2BA7B8E8-6AF1-4F9D-AEA6-3C3B519F2C73}"/>
    <cellStyle name="SAPBEXstdItem 4 4 5 3" xfId="18519" xr:uid="{5763E796-63B5-4771-A4AE-E53D72FBB343}"/>
    <cellStyle name="SAPBEXstdItem 4 4 5 4" xfId="23960" xr:uid="{DFD9CD1C-75E8-4970-A237-80676E6411CD}"/>
    <cellStyle name="SAPBEXstdItem 4 4 6" xfId="8733" xr:uid="{E34C8468-7D93-4A5D-8241-59493FB5F844}"/>
    <cellStyle name="SAPBEXstdItem 4 4 7" xfId="14395" xr:uid="{17B24753-D661-4C3B-90D3-224A32A1953C}"/>
    <cellStyle name="SAPBEXstdItem 4 4 8" xfId="19915" xr:uid="{CC78B0F4-A00C-438D-B392-E830C2D7A0B2}"/>
    <cellStyle name="SAPBEXstdItem 4 5" xfId="2116" xr:uid="{0762C640-A70E-4C84-8435-8139AEA76DE3}"/>
    <cellStyle name="SAPBEXstdItem 4 5 2" xfId="4125" xr:uid="{60EB21C7-5FF9-47C2-9B88-6F11BDBC9F1C}"/>
    <cellStyle name="SAPBEXstdItem 4 5 2 2" xfId="10681" xr:uid="{A731BB2B-F05F-4E99-8007-37D564BBC216}"/>
    <cellStyle name="SAPBEXstdItem 4 5 2 3" xfId="16295" xr:uid="{B5C79B1E-CA93-435A-865E-03F3E339C48A}"/>
    <cellStyle name="SAPBEXstdItem 4 5 2 4" xfId="21772" xr:uid="{E910CD26-679A-4FFF-9DA8-06286892522C}"/>
    <cellStyle name="SAPBEXstdItem 4 5 3" xfId="6473" xr:uid="{DB085070-8EB1-42A5-82AF-92B3C074C853}"/>
    <cellStyle name="SAPBEXstdItem 4 5 3 2" xfId="12956" xr:uid="{02793310-D159-41DD-8D99-F6F1404515E3}"/>
    <cellStyle name="SAPBEXstdItem 4 5 3 3" xfId="18522" xr:uid="{EBA92824-7988-4C2E-BC96-B3C69E184E5C}"/>
    <cellStyle name="SAPBEXstdItem 4 5 3 4" xfId="23963" xr:uid="{24AD98AF-DB19-44FE-BBCF-A2FF4DBE8D8A}"/>
    <cellStyle name="SAPBEXstdItem 4 5 4" xfId="8736" xr:uid="{1C06BAEE-F2B2-4F91-AA5E-A515A1DACCFC}"/>
    <cellStyle name="SAPBEXstdItem 4 5 5" xfId="14398" xr:uid="{8157F5D1-8521-4046-8029-07C9A5C685E0}"/>
    <cellStyle name="SAPBEXstdItem 4 5 6" xfId="19918" xr:uid="{79E4D685-C37B-432E-8D15-18409123692D}"/>
    <cellStyle name="SAPBEXstdItem 4 6" xfId="2117" xr:uid="{78B3839B-C845-4073-BF55-D216D2DEF354}"/>
    <cellStyle name="SAPBEXstdItem 4 6 2" xfId="4126" xr:uid="{EC2090A2-0B87-4410-A3B5-9ECA22038ABE}"/>
    <cellStyle name="SAPBEXstdItem 4 6 2 2" xfId="10682" xr:uid="{FC1F178E-6276-4E20-92CE-E3C6EE740097}"/>
    <cellStyle name="SAPBEXstdItem 4 6 2 3" xfId="16296" xr:uid="{D319C56E-5A13-4CC4-AEFD-F899FE2185AF}"/>
    <cellStyle name="SAPBEXstdItem 4 6 2 4" xfId="21773" xr:uid="{3B9DB9F9-EEDF-4F1E-B502-87027EBE2FF4}"/>
    <cellStyle name="SAPBEXstdItem 4 6 3" xfId="6474" xr:uid="{61C912DF-A686-4E64-9E8C-5EFAA590802E}"/>
    <cellStyle name="SAPBEXstdItem 4 6 3 2" xfId="12957" xr:uid="{1734FBE0-0E6A-4DFE-A02B-25477A87FA7F}"/>
    <cellStyle name="SAPBEXstdItem 4 6 3 3" xfId="18523" xr:uid="{076FAA7B-798C-4100-AEC4-9B0BF12FD8DC}"/>
    <cellStyle name="SAPBEXstdItem 4 6 3 4" xfId="23964" xr:uid="{63D9AB74-CAC3-46E3-8AB6-9C75723FB9EB}"/>
    <cellStyle name="SAPBEXstdItem 4 6 4" xfId="8737" xr:uid="{599A586E-0A95-4BBF-80CF-01EA16646525}"/>
    <cellStyle name="SAPBEXstdItem 4 6 5" xfId="14399" xr:uid="{7845A6A4-332C-408F-9233-A8B7C990EB02}"/>
    <cellStyle name="SAPBEXstdItem 4 6 6" xfId="19919" xr:uid="{A6FFFD94-7E0F-44EA-B018-18943B07C3F0}"/>
    <cellStyle name="SAPBEXstdItem 4 7" xfId="2106" xr:uid="{42162196-F256-4610-AAD5-C7A8745D0944}"/>
    <cellStyle name="SAPBEXstdItem 4 7 2" xfId="8726" xr:uid="{47B094C4-A1D3-4DBF-A659-64BC84C18A91}"/>
    <cellStyle name="SAPBEXstdItem 4 7 3" xfId="14388" xr:uid="{87A725CA-9023-4CF1-A380-D19F8A1C9DAA}"/>
    <cellStyle name="SAPBEXstdItem 4 7 4" xfId="19908" xr:uid="{F14726D4-7262-4E6B-9D7F-D53030AA835F}"/>
    <cellStyle name="SAPBEXstdItem 4 8" xfId="4115" xr:uid="{F1CDB067-35A8-49D6-9993-E3C200B126E6}"/>
    <cellStyle name="SAPBEXstdItem 4 8 2" xfId="10671" xr:uid="{31AD3D0B-E734-46B3-B9C9-7F248053DECC}"/>
    <cellStyle name="SAPBEXstdItem 4 8 3" xfId="16285" xr:uid="{A5AF020C-EC50-4069-929F-C8E87C2F018E}"/>
    <cellStyle name="SAPBEXstdItem 4 8 4" xfId="21762" xr:uid="{355738FD-3524-493B-8F15-30F1A466F2F6}"/>
    <cellStyle name="SAPBEXstdItem 4 9" xfId="6463" xr:uid="{00B8CCBC-1D77-42CB-B661-A1A7C247C932}"/>
    <cellStyle name="SAPBEXstdItem 4 9 2" xfId="12946" xr:uid="{32B6DD9B-F8DE-4E84-9821-AEFB3923BCB5}"/>
    <cellStyle name="SAPBEXstdItem 4 9 3" xfId="18512" xr:uid="{9648363F-9ABD-4A2F-92F4-56D7B1729846}"/>
    <cellStyle name="SAPBEXstdItem 4 9 4" xfId="23953" xr:uid="{65650C87-5E14-41E5-B40D-298B672F483B}"/>
    <cellStyle name="SAPBEXstdItem 5" xfId="2118" xr:uid="{AEFA5578-58CE-4338-8C3C-7BF1FF14D2AA}"/>
    <cellStyle name="SAPBEXstdItem 5 10" xfId="14400" xr:uid="{332887E5-92CD-402E-8C63-9139A901EFF3}"/>
    <cellStyle name="SAPBEXstdItem 5 11" xfId="19920" xr:uid="{718153EF-6922-489C-9268-45054D9E4371}"/>
    <cellStyle name="SAPBEXstdItem 5 2" xfId="2119" xr:uid="{D99ABA9C-28A4-4686-9F72-ACA43F738C5C}"/>
    <cellStyle name="SAPBEXstdItem 5 2 2" xfId="2120" xr:uid="{2E10D904-8A81-4469-BBDC-483F452FDFFD}"/>
    <cellStyle name="SAPBEXstdItem 5 2 2 2" xfId="4129" xr:uid="{307D4BFD-921E-449F-A736-FF0B0D6F7A9A}"/>
    <cellStyle name="SAPBEXstdItem 5 2 2 2 2" xfId="10685" xr:uid="{3A649CC7-AF66-4AD9-B84B-98722A4817A2}"/>
    <cellStyle name="SAPBEXstdItem 5 2 2 2 3" xfId="16299" xr:uid="{4ECC1B3B-B5B3-45B9-AC8C-17565958DF3D}"/>
    <cellStyle name="SAPBEXstdItem 5 2 2 2 4" xfId="21776" xr:uid="{60A75CDD-8D6F-410A-8345-C19889FE2F9A}"/>
    <cellStyle name="SAPBEXstdItem 5 2 2 3" xfId="6477" xr:uid="{E6CEC0D4-D72B-4F45-BE45-EA39E09F5DF1}"/>
    <cellStyle name="SAPBEXstdItem 5 2 2 3 2" xfId="12960" xr:uid="{6A683F15-4454-4D35-B17C-1554DB41A150}"/>
    <cellStyle name="SAPBEXstdItem 5 2 2 3 3" xfId="18526" xr:uid="{C64FD2D6-9280-4414-9D08-B8F970A76512}"/>
    <cellStyle name="SAPBEXstdItem 5 2 2 3 4" xfId="23967" xr:uid="{7C647E80-E005-4C89-8E60-6AF09B243F7B}"/>
    <cellStyle name="SAPBEXstdItem 5 2 2 4" xfId="8740" xr:uid="{4B047437-5477-4433-A202-10379AEC37C2}"/>
    <cellStyle name="SAPBEXstdItem 5 2 2 5" xfId="14402" xr:uid="{FE38368E-93A9-4B0A-87F9-2C9BBC1D758B}"/>
    <cellStyle name="SAPBEXstdItem 5 2 2 6" xfId="19922" xr:uid="{CC53559F-F39A-4878-8C54-990ED091D654}"/>
    <cellStyle name="SAPBEXstdItem 5 2 3" xfId="2121" xr:uid="{9ADA52D9-F9B4-40B4-9014-6D368432CC79}"/>
    <cellStyle name="SAPBEXstdItem 5 2 3 2" xfId="4130" xr:uid="{E3A742FE-B68F-4CBB-9718-C9A8435336C5}"/>
    <cellStyle name="SAPBEXstdItem 5 2 3 2 2" xfId="10686" xr:uid="{E0F2C9F3-923C-42AA-B1ED-340C484694CB}"/>
    <cellStyle name="SAPBEXstdItem 5 2 3 2 3" xfId="16300" xr:uid="{29F0C27A-1595-4FF6-A583-39CA3FBEED8E}"/>
    <cellStyle name="SAPBEXstdItem 5 2 3 2 4" xfId="21777" xr:uid="{7CA68394-4B35-49C1-916B-7045B465AF4E}"/>
    <cellStyle name="SAPBEXstdItem 5 2 3 3" xfId="6478" xr:uid="{7F964F46-286B-4284-A12F-CC32C4DAEA1D}"/>
    <cellStyle name="SAPBEXstdItem 5 2 3 3 2" xfId="12961" xr:uid="{D0896674-64AD-4B64-A44A-1899ED8C3F05}"/>
    <cellStyle name="SAPBEXstdItem 5 2 3 3 3" xfId="18527" xr:uid="{5EC2400A-A428-4F2B-91FD-4EF3BE7CD323}"/>
    <cellStyle name="SAPBEXstdItem 5 2 3 3 4" xfId="23968" xr:uid="{06B2D701-1E19-40F6-86BD-6D6B868F87AC}"/>
    <cellStyle name="SAPBEXstdItem 5 2 3 4" xfId="8741" xr:uid="{BA387616-6238-49A2-9655-034CAFC6B644}"/>
    <cellStyle name="SAPBEXstdItem 5 2 3 5" xfId="14403" xr:uid="{8257B649-BC2D-45FE-834A-5418A2699455}"/>
    <cellStyle name="SAPBEXstdItem 5 2 3 6" xfId="19923" xr:uid="{0AB3236B-72A0-4ECE-84F4-39F3DAB1B5D2}"/>
    <cellStyle name="SAPBEXstdItem 5 2 4" xfId="4128" xr:uid="{7CE5889D-B632-4B55-B3D6-6544D9C27FD6}"/>
    <cellStyle name="SAPBEXstdItem 5 2 4 2" xfId="10684" xr:uid="{EE1CDE26-C792-4183-8369-E392D5D74BB6}"/>
    <cellStyle name="SAPBEXstdItem 5 2 4 3" xfId="16298" xr:uid="{F5939E31-22AE-43C7-9D4C-49C6852BCDAD}"/>
    <cellStyle name="SAPBEXstdItem 5 2 4 4" xfId="21775" xr:uid="{4FEB61F2-5A38-49C5-99DB-5ECC809BCD86}"/>
    <cellStyle name="SAPBEXstdItem 5 2 5" xfId="6476" xr:uid="{6AB3E944-ADB7-4EAD-8A37-130D1F3E284F}"/>
    <cellStyle name="SAPBEXstdItem 5 2 5 2" xfId="12959" xr:uid="{1036EC9E-0DE6-44DA-827D-F26308019401}"/>
    <cellStyle name="SAPBEXstdItem 5 2 5 3" xfId="18525" xr:uid="{3E5C9D58-42E0-4340-A485-AD94EF7C8F07}"/>
    <cellStyle name="SAPBEXstdItem 5 2 5 4" xfId="23966" xr:uid="{7EC8243B-2118-4F2D-BDC2-04B9B98B480F}"/>
    <cellStyle name="SAPBEXstdItem 5 2 6" xfId="8739" xr:uid="{B670215F-0A4F-4D88-ADEB-ACC08BE7B6B8}"/>
    <cellStyle name="SAPBEXstdItem 5 2 7" xfId="14401" xr:uid="{3D660F6D-7A65-431B-B1EB-2D2827BD833B}"/>
    <cellStyle name="SAPBEXstdItem 5 2 8" xfId="19921" xr:uid="{B9E3ED94-3190-4F09-ADD9-2284F3904F96}"/>
    <cellStyle name="SAPBEXstdItem 5 3" xfId="2122" xr:uid="{A6795674-788E-40CB-B4F9-7854423C0D18}"/>
    <cellStyle name="SAPBEXstdItem 5 3 2" xfId="2123" xr:uid="{FD452B4B-CA01-4727-9D8E-3BFA074F05FA}"/>
    <cellStyle name="SAPBEXstdItem 5 3 2 2" xfId="4132" xr:uid="{0EF2249D-5CAF-4CA2-B5F4-6EAD5CF63126}"/>
    <cellStyle name="SAPBEXstdItem 5 3 2 2 2" xfId="10688" xr:uid="{D6927C4C-0AE5-4D59-BB9D-3E43BE8D2F31}"/>
    <cellStyle name="SAPBEXstdItem 5 3 2 2 3" xfId="16302" xr:uid="{D3374A5C-80B9-4937-9EDA-AB188347AADC}"/>
    <cellStyle name="SAPBEXstdItem 5 3 2 2 4" xfId="21779" xr:uid="{8D406770-0714-4F9D-9E6D-09FDAF143602}"/>
    <cellStyle name="SAPBEXstdItem 5 3 2 3" xfId="6480" xr:uid="{11D548D6-2B44-4841-B944-6F04EB963647}"/>
    <cellStyle name="SAPBEXstdItem 5 3 2 3 2" xfId="12963" xr:uid="{AD87B0CA-6EFF-4195-A55F-D2CAEB885FC9}"/>
    <cellStyle name="SAPBEXstdItem 5 3 2 3 3" xfId="18529" xr:uid="{8B141015-9934-45FB-83B4-D15892C4C16A}"/>
    <cellStyle name="SAPBEXstdItem 5 3 2 3 4" xfId="23970" xr:uid="{E01B765A-032C-4E74-BB55-D4E40721DBFD}"/>
    <cellStyle name="SAPBEXstdItem 5 3 2 4" xfId="8743" xr:uid="{EA8E2098-FC90-4FB8-83C6-4270198D9055}"/>
    <cellStyle name="SAPBEXstdItem 5 3 2 5" xfId="14405" xr:uid="{9FF52158-70FD-4725-8C06-E642014C2E4B}"/>
    <cellStyle name="SAPBEXstdItem 5 3 2 6" xfId="19925" xr:uid="{41FAA4CB-9644-4380-AE2B-DC1CD20F25A3}"/>
    <cellStyle name="SAPBEXstdItem 5 3 3" xfId="2124" xr:uid="{6AD6BE5B-A188-4A6C-B7A1-A6CA80DCBD6D}"/>
    <cellStyle name="SAPBEXstdItem 5 3 3 2" xfId="4133" xr:uid="{4567F5E7-B36D-42B4-B9E7-5EF27F10FF7F}"/>
    <cellStyle name="SAPBEXstdItem 5 3 3 2 2" xfId="10689" xr:uid="{5E4F2D3B-A3E9-4C05-981F-A8CB1CE8CA6D}"/>
    <cellStyle name="SAPBEXstdItem 5 3 3 2 3" xfId="16303" xr:uid="{271AB750-0CD8-49D3-8AC1-67BBFEBB04A6}"/>
    <cellStyle name="SAPBEXstdItem 5 3 3 2 4" xfId="21780" xr:uid="{050A7329-0988-48F2-BE7D-191772027F63}"/>
    <cellStyle name="SAPBEXstdItem 5 3 3 3" xfId="6481" xr:uid="{8D72FE08-8341-42CD-BFDC-33107A2C5C6E}"/>
    <cellStyle name="SAPBEXstdItem 5 3 3 3 2" xfId="12964" xr:uid="{3185D143-A88F-4CC9-B944-5928BE33F0AA}"/>
    <cellStyle name="SAPBEXstdItem 5 3 3 3 3" xfId="18530" xr:uid="{87ADA2A2-A30A-4F77-8488-EE3C2510A0C6}"/>
    <cellStyle name="SAPBEXstdItem 5 3 3 3 4" xfId="23971" xr:uid="{0F4D4F4A-99C5-4AA9-9C94-AF57A82BC157}"/>
    <cellStyle name="SAPBEXstdItem 5 3 3 4" xfId="8744" xr:uid="{42745531-AB64-4D36-9674-4541807A5484}"/>
    <cellStyle name="SAPBEXstdItem 5 3 3 5" xfId="14406" xr:uid="{C9F9FBE4-EB1F-40D5-AB25-7713F8BEDE03}"/>
    <cellStyle name="SAPBEXstdItem 5 3 3 6" xfId="19926" xr:uid="{7352FB3B-3D79-472D-9D5D-BA6015975F81}"/>
    <cellStyle name="SAPBEXstdItem 5 3 4" xfId="4131" xr:uid="{210B572F-F534-4630-AAAC-B058B057A303}"/>
    <cellStyle name="SAPBEXstdItem 5 3 4 2" xfId="10687" xr:uid="{A3926B17-FF69-4860-A214-FDE2F7FBC8FC}"/>
    <cellStyle name="SAPBEXstdItem 5 3 4 3" xfId="16301" xr:uid="{8523CA87-2598-42EE-AA3B-555B2C0D0250}"/>
    <cellStyle name="SAPBEXstdItem 5 3 4 4" xfId="21778" xr:uid="{B182E441-A7CB-4E8E-99CE-ABF9B76B8EA1}"/>
    <cellStyle name="SAPBEXstdItem 5 3 5" xfId="6479" xr:uid="{068FDF07-02CF-460F-9C4B-6232DBF35ECC}"/>
    <cellStyle name="SAPBEXstdItem 5 3 5 2" xfId="12962" xr:uid="{9A45D105-1616-4251-A937-DAE482FC7AFA}"/>
    <cellStyle name="SAPBEXstdItem 5 3 5 3" xfId="18528" xr:uid="{3E73FCB6-57A5-4630-9511-6114B2DBE9E1}"/>
    <cellStyle name="SAPBEXstdItem 5 3 5 4" xfId="23969" xr:uid="{B893E481-F259-4A20-A49A-F81567CCA7A1}"/>
    <cellStyle name="SAPBEXstdItem 5 3 6" xfId="8742" xr:uid="{530660E0-13CE-40D6-B4DC-5DF507E7CC90}"/>
    <cellStyle name="SAPBEXstdItem 5 3 7" xfId="14404" xr:uid="{896B34D9-3DB5-4B2C-BE86-774D69585EDC}"/>
    <cellStyle name="SAPBEXstdItem 5 3 8" xfId="19924" xr:uid="{A3CD4F59-BCB2-4B0D-882C-6D0A87AD5EBD}"/>
    <cellStyle name="SAPBEXstdItem 5 4" xfId="2125" xr:uid="{B295C112-4492-4D0A-AFB6-DEEDEC00202B}"/>
    <cellStyle name="SAPBEXstdItem 5 4 2" xfId="2126" xr:uid="{A6796453-BEA7-4CDD-AC1C-9F74ECCA32D9}"/>
    <cellStyle name="SAPBEXstdItem 5 4 2 2" xfId="4135" xr:uid="{0E2232AD-3A60-4073-BA6C-283B0F5BF3DC}"/>
    <cellStyle name="SAPBEXstdItem 5 4 2 2 2" xfId="10691" xr:uid="{E9A913BF-F6B9-4B29-B456-92105D28C4B2}"/>
    <cellStyle name="SAPBEXstdItem 5 4 2 2 3" xfId="16305" xr:uid="{BB1E0707-2270-4C6B-90D7-3C3B6F8D0969}"/>
    <cellStyle name="SAPBEXstdItem 5 4 2 2 4" xfId="21782" xr:uid="{B9193255-A9A9-4088-A5C8-1BB8409F5C17}"/>
    <cellStyle name="SAPBEXstdItem 5 4 2 3" xfId="6483" xr:uid="{F19B3B6D-A849-4A20-B31B-4D42B5A54C2D}"/>
    <cellStyle name="SAPBEXstdItem 5 4 2 3 2" xfId="12966" xr:uid="{FB3BF1A1-5787-4C17-9413-D18EC7F8B1C8}"/>
    <cellStyle name="SAPBEXstdItem 5 4 2 3 3" xfId="18532" xr:uid="{0614A00E-ADC1-42FB-8387-D75F160BF9D0}"/>
    <cellStyle name="SAPBEXstdItem 5 4 2 3 4" xfId="23973" xr:uid="{0FC19428-1988-4862-A840-0110D99275D0}"/>
    <cellStyle name="SAPBEXstdItem 5 4 2 4" xfId="8746" xr:uid="{B381D255-3B40-4AC4-818F-0D0ACF0A8F24}"/>
    <cellStyle name="SAPBEXstdItem 5 4 2 5" xfId="14408" xr:uid="{C83781B4-D770-497A-ABAE-CF5B618CEDBC}"/>
    <cellStyle name="SAPBEXstdItem 5 4 2 6" xfId="19928" xr:uid="{7E3B4B82-43EF-4887-916F-8C54C50140DD}"/>
    <cellStyle name="SAPBEXstdItem 5 4 3" xfId="2127" xr:uid="{B9E0F108-D230-4012-8F82-F75A7A0F23F3}"/>
    <cellStyle name="SAPBEXstdItem 5 4 3 2" xfId="4136" xr:uid="{E5378FCA-7634-4516-A624-83084439B14E}"/>
    <cellStyle name="SAPBEXstdItem 5 4 3 2 2" xfId="10692" xr:uid="{3831F8E1-2A14-4CE8-9450-72CA4D73FF80}"/>
    <cellStyle name="SAPBEXstdItem 5 4 3 2 3" xfId="16306" xr:uid="{EB84AB56-A36E-464D-89C8-41F8643E182A}"/>
    <cellStyle name="SAPBEXstdItem 5 4 3 2 4" xfId="21783" xr:uid="{19F20513-8764-4C87-8509-9629377CAC99}"/>
    <cellStyle name="SAPBEXstdItem 5 4 3 3" xfId="6484" xr:uid="{DFA4F2DC-CD85-44CA-AE23-1DDF7F3CCCD1}"/>
    <cellStyle name="SAPBEXstdItem 5 4 3 3 2" xfId="12967" xr:uid="{8A2BB741-AB7F-4BAA-829F-A3D1E02DEBB7}"/>
    <cellStyle name="SAPBEXstdItem 5 4 3 3 3" xfId="18533" xr:uid="{E64F7CFF-D749-45FF-83F1-DE383E08680E}"/>
    <cellStyle name="SAPBEXstdItem 5 4 3 3 4" xfId="23974" xr:uid="{040666DC-0920-4DC4-B754-8C7829D6FCCD}"/>
    <cellStyle name="SAPBEXstdItem 5 4 3 4" xfId="8747" xr:uid="{F727C9BD-BAB1-45AA-8AF3-67C6E3FA5E1B}"/>
    <cellStyle name="SAPBEXstdItem 5 4 3 5" xfId="14409" xr:uid="{A757755C-DB62-4258-B66C-062DA262115B}"/>
    <cellStyle name="SAPBEXstdItem 5 4 3 6" xfId="19929" xr:uid="{9156A200-C6ED-4652-89DE-13F1507AD4CF}"/>
    <cellStyle name="SAPBEXstdItem 5 4 4" xfId="4134" xr:uid="{9E18EF6B-9AAB-473A-9B90-09E6549FC1E8}"/>
    <cellStyle name="SAPBEXstdItem 5 4 4 2" xfId="10690" xr:uid="{AA6BBFB2-E7A8-4933-8DC6-ED06641A6783}"/>
    <cellStyle name="SAPBEXstdItem 5 4 4 3" xfId="16304" xr:uid="{424234A4-ED7A-49AA-AE96-DD91BBA52683}"/>
    <cellStyle name="SAPBEXstdItem 5 4 4 4" xfId="21781" xr:uid="{BD132FCE-EEEB-4E97-834E-C4A2CE0892D0}"/>
    <cellStyle name="SAPBEXstdItem 5 4 5" xfId="6482" xr:uid="{ACE895B7-9745-4F98-87CF-64FE78E37A07}"/>
    <cellStyle name="SAPBEXstdItem 5 4 5 2" xfId="12965" xr:uid="{8D18BECD-7D03-4471-8141-2C17CC6773CD}"/>
    <cellStyle name="SAPBEXstdItem 5 4 5 3" xfId="18531" xr:uid="{301829CD-4129-4457-9D9E-A50B45F59E29}"/>
    <cellStyle name="SAPBEXstdItem 5 4 5 4" xfId="23972" xr:uid="{43029BD4-39EF-4ADF-A3CF-77DB8C6D6AC8}"/>
    <cellStyle name="SAPBEXstdItem 5 4 6" xfId="8745" xr:uid="{0426BAB7-2816-4BC3-B482-EC56479D2A98}"/>
    <cellStyle name="SAPBEXstdItem 5 4 7" xfId="14407" xr:uid="{4B248E50-56FD-4249-B781-598DB75B43E5}"/>
    <cellStyle name="SAPBEXstdItem 5 4 8" xfId="19927" xr:uid="{7B84ECE6-4AF2-43A6-958B-D3C986A1EA7F}"/>
    <cellStyle name="SAPBEXstdItem 5 5" xfId="2128" xr:uid="{00F6D8D3-7A4B-445C-8AC0-8974ECDC2DE5}"/>
    <cellStyle name="SAPBEXstdItem 5 5 2" xfId="4137" xr:uid="{FD70D016-E2BD-408E-9DFC-253335197356}"/>
    <cellStyle name="SAPBEXstdItem 5 5 2 2" xfId="10693" xr:uid="{35E064B1-750A-4AC2-A5A3-04F1429F6C08}"/>
    <cellStyle name="SAPBEXstdItem 5 5 2 3" xfId="16307" xr:uid="{9EA46E09-E901-48CE-B62B-8DB5FB93A731}"/>
    <cellStyle name="SAPBEXstdItem 5 5 2 4" xfId="21784" xr:uid="{70839E65-E80D-4F6B-8643-BC714C3C30ED}"/>
    <cellStyle name="SAPBEXstdItem 5 5 3" xfId="6485" xr:uid="{863B5DC7-2CFE-41C8-B5EA-4CF5C9D0CFDB}"/>
    <cellStyle name="SAPBEXstdItem 5 5 3 2" xfId="12968" xr:uid="{71F40B64-8A86-4812-BEF9-7745BF0AF5BC}"/>
    <cellStyle name="SAPBEXstdItem 5 5 3 3" xfId="18534" xr:uid="{913B5E58-B8CC-48BF-8C66-3724F3E81427}"/>
    <cellStyle name="SAPBEXstdItem 5 5 3 4" xfId="23975" xr:uid="{63F452FD-68EA-4F80-BD67-670B427E4A5E}"/>
    <cellStyle name="SAPBEXstdItem 5 5 4" xfId="8748" xr:uid="{94915695-C337-4039-871E-50020B782133}"/>
    <cellStyle name="SAPBEXstdItem 5 5 5" xfId="14410" xr:uid="{2EA03CD5-5333-471E-B91E-59D15D16A07E}"/>
    <cellStyle name="SAPBEXstdItem 5 5 6" xfId="19930" xr:uid="{8C1DE8F0-4D03-46D8-93CC-BC90270D3D8F}"/>
    <cellStyle name="SAPBEXstdItem 5 6" xfId="2129" xr:uid="{AD7CF507-A992-4DE2-A94B-D006A185C0C5}"/>
    <cellStyle name="SAPBEXstdItem 5 6 2" xfId="4138" xr:uid="{EA853E53-45F3-480E-AB9E-FD11FBB31DD6}"/>
    <cellStyle name="SAPBEXstdItem 5 6 2 2" xfId="10694" xr:uid="{3E55E425-EC6B-4200-AD10-12B46B497BEE}"/>
    <cellStyle name="SAPBEXstdItem 5 6 2 3" xfId="16308" xr:uid="{B5A0BC67-81DD-485A-9478-36469626899C}"/>
    <cellStyle name="SAPBEXstdItem 5 6 2 4" xfId="21785" xr:uid="{4FCB906A-8BB5-4173-A920-643DC34EA1A8}"/>
    <cellStyle name="SAPBEXstdItem 5 6 3" xfId="6486" xr:uid="{16E5B677-CACC-4E01-A793-27ED37C8841A}"/>
    <cellStyle name="SAPBEXstdItem 5 6 3 2" xfId="12969" xr:uid="{7550F2CF-FCCF-40BB-B0BE-5777699292C2}"/>
    <cellStyle name="SAPBEXstdItem 5 6 3 3" xfId="18535" xr:uid="{E3F855A3-21BB-40C8-A9DE-A332C22E140E}"/>
    <cellStyle name="SAPBEXstdItem 5 6 3 4" xfId="23976" xr:uid="{B925AF0F-D246-474E-910E-147E60555090}"/>
    <cellStyle name="SAPBEXstdItem 5 6 4" xfId="8749" xr:uid="{1CC93A44-4AE1-40E2-AB83-10F6112BA9C4}"/>
    <cellStyle name="SAPBEXstdItem 5 6 5" xfId="14411" xr:uid="{ED204407-072A-43CE-B0B7-CCC25A55CA0C}"/>
    <cellStyle name="SAPBEXstdItem 5 6 6" xfId="19931" xr:uid="{AD80B353-5BE0-4B1E-98CB-AFDAEB239D9F}"/>
    <cellStyle name="SAPBEXstdItem 5 7" xfId="4127" xr:uid="{DB85E5C6-3B72-4DDA-8DF0-A7C0BBEB9EDD}"/>
    <cellStyle name="SAPBEXstdItem 5 7 2" xfId="10683" xr:uid="{BA7F747C-149E-4B9E-B288-935122B43CA1}"/>
    <cellStyle name="SAPBEXstdItem 5 7 3" xfId="16297" xr:uid="{DDDE5CF9-A638-4EF2-8445-5EADB811A242}"/>
    <cellStyle name="SAPBEXstdItem 5 7 4" xfId="21774" xr:uid="{B56B42D5-788F-488C-A13C-8D5707287C91}"/>
    <cellStyle name="SAPBEXstdItem 5 8" xfId="6475" xr:uid="{4F8F8DED-DF22-4FEA-AA3C-5A5D9579F459}"/>
    <cellStyle name="SAPBEXstdItem 5 8 2" xfId="12958" xr:uid="{15D607B8-6352-4E34-B992-664DE50A2D74}"/>
    <cellStyle name="SAPBEXstdItem 5 8 3" xfId="18524" xr:uid="{76B7DD9D-C63C-407A-B3EA-E7B8EEA6A2AF}"/>
    <cellStyle name="SAPBEXstdItem 5 8 4" xfId="23965" xr:uid="{C9D59C37-0618-4651-86C3-847A781E06DA}"/>
    <cellStyle name="SAPBEXstdItem 5 9" xfId="8738" xr:uid="{A514CAE7-701F-4404-B638-4DF1C185B555}"/>
    <cellStyle name="SAPBEXstdItem 6" xfId="2130" xr:uid="{5C3029D6-8382-477F-8346-8D88A4A329E0}"/>
    <cellStyle name="SAPBEXstdItem 6 10" xfId="14412" xr:uid="{298C2D13-CBF2-4CC5-A827-D1CBD952F2DC}"/>
    <cellStyle name="SAPBEXstdItem 6 11" xfId="19932" xr:uid="{2C551B8C-5419-4AD3-A040-4445FEA76CF1}"/>
    <cellStyle name="SAPBEXstdItem 6 2" xfId="2131" xr:uid="{0CD02C51-9EE8-4EB0-A3C2-54CAC9B6B355}"/>
    <cellStyle name="SAPBEXstdItem 6 2 2" xfId="2132" xr:uid="{5478B00F-54DE-4A88-8794-0A172BBBFF57}"/>
    <cellStyle name="SAPBEXstdItem 6 2 2 2" xfId="4141" xr:uid="{F9AEB980-D92F-4DD3-AE52-6D0063161460}"/>
    <cellStyle name="SAPBEXstdItem 6 2 2 2 2" xfId="10697" xr:uid="{69A4C60B-915E-4844-95D1-A2D6B7147A5C}"/>
    <cellStyle name="SAPBEXstdItem 6 2 2 2 3" xfId="16311" xr:uid="{28701E2A-B35E-489B-8521-3F19E8AD951B}"/>
    <cellStyle name="SAPBEXstdItem 6 2 2 2 4" xfId="21788" xr:uid="{9EE472BF-B4B2-4BAC-8F73-16290DFDDA79}"/>
    <cellStyle name="SAPBEXstdItem 6 2 2 3" xfId="6489" xr:uid="{1FB022C9-A826-4A66-B715-DC1873D05130}"/>
    <cellStyle name="SAPBEXstdItem 6 2 2 3 2" xfId="12972" xr:uid="{E4073B7A-9049-4876-A550-B274E9EE98FB}"/>
    <cellStyle name="SAPBEXstdItem 6 2 2 3 3" xfId="18538" xr:uid="{6BEA9F9F-8A40-4D2A-9CD8-E31BC7483E22}"/>
    <cellStyle name="SAPBEXstdItem 6 2 2 3 4" xfId="23979" xr:uid="{82F54B38-FA63-4F41-A999-F9884ECF9A94}"/>
    <cellStyle name="SAPBEXstdItem 6 2 2 4" xfId="8752" xr:uid="{25597C06-8310-49D2-B52A-25CC58D05330}"/>
    <cellStyle name="SAPBEXstdItem 6 2 2 5" xfId="14414" xr:uid="{382DC580-49BF-4E88-8117-68AC1CF3CA9B}"/>
    <cellStyle name="SAPBEXstdItem 6 2 2 6" xfId="19934" xr:uid="{9C281448-A6C5-4BDC-ABE2-BF3DF94602E4}"/>
    <cellStyle name="SAPBEXstdItem 6 2 3" xfId="2133" xr:uid="{B808DAAB-D91C-412B-BA59-61F921CB0756}"/>
    <cellStyle name="SAPBEXstdItem 6 2 3 2" xfId="4142" xr:uid="{31E58568-25BF-479F-8529-9B4A0BADB28B}"/>
    <cellStyle name="SAPBEXstdItem 6 2 3 2 2" xfId="10698" xr:uid="{BA379536-0EF8-4EF6-91A9-25AE8C6CAFC0}"/>
    <cellStyle name="SAPBEXstdItem 6 2 3 2 3" xfId="16312" xr:uid="{D10BE8AE-FA08-4416-9602-735E5662851C}"/>
    <cellStyle name="SAPBEXstdItem 6 2 3 2 4" xfId="21789" xr:uid="{76F25727-C62B-48D0-8872-DE48F0C9DADA}"/>
    <cellStyle name="SAPBEXstdItem 6 2 3 3" xfId="6490" xr:uid="{D895F954-D6A4-48C9-BFBD-C0D46BBFB59F}"/>
    <cellStyle name="SAPBEXstdItem 6 2 3 3 2" xfId="12973" xr:uid="{B29F8A75-DF92-4AFD-8F86-48A1E7ED10C5}"/>
    <cellStyle name="SAPBEXstdItem 6 2 3 3 3" xfId="18539" xr:uid="{80FFDFB4-62B9-4F9B-A78A-6F46A43D2190}"/>
    <cellStyle name="SAPBEXstdItem 6 2 3 3 4" xfId="23980" xr:uid="{5DCCAE7A-9F19-49B5-8E30-63D8BC44DF73}"/>
    <cellStyle name="SAPBEXstdItem 6 2 3 4" xfId="8753" xr:uid="{B89315BF-C367-42E0-902C-009A1BFDFDD5}"/>
    <cellStyle name="SAPBEXstdItem 6 2 3 5" xfId="14415" xr:uid="{12E8035C-9E9D-44D4-87DC-784314CDEE26}"/>
    <cellStyle name="SAPBEXstdItem 6 2 3 6" xfId="19935" xr:uid="{D1644ABF-B7FD-4816-95D7-C1DB6FD48968}"/>
    <cellStyle name="SAPBEXstdItem 6 2 4" xfId="4140" xr:uid="{87BC73C2-ADA1-4C14-8364-BFF7AD706D45}"/>
    <cellStyle name="SAPBEXstdItem 6 2 4 2" xfId="10696" xr:uid="{DAF97C16-3288-4EAD-8F6F-7A7A53AE1901}"/>
    <cellStyle name="SAPBEXstdItem 6 2 4 3" xfId="16310" xr:uid="{0CDE4133-C73F-4F4F-83C4-DE9EBCAE432B}"/>
    <cellStyle name="SAPBEXstdItem 6 2 4 4" xfId="21787" xr:uid="{32F47895-C309-4BBB-A261-B38699BE991F}"/>
    <cellStyle name="SAPBEXstdItem 6 2 5" xfId="6488" xr:uid="{9E1F1A76-2441-44FB-B35B-0248702115B9}"/>
    <cellStyle name="SAPBEXstdItem 6 2 5 2" xfId="12971" xr:uid="{71D3E025-21F5-4F17-9B33-017BD0F91D39}"/>
    <cellStyle name="SAPBEXstdItem 6 2 5 3" xfId="18537" xr:uid="{9618ECD2-B48D-473E-8FC7-571D3A62EC3E}"/>
    <cellStyle name="SAPBEXstdItem 6 2 5 4" xfId="23978" xr:uid="{9EA69F23-622A-4D45-A7C9-1247EBFB0BDD}"/>
    <cellStyle name="SAPBEXstdItem 6 2 6" xfId="8751" xr:uid="{61EF673A-6B51-4496-869E-7B6A4B509D06}"/>
    <cellStyle name="SAPBEXstdItem 6 2 7" xfId="14413" xr:uid="{D0084944-4BEF-4587-9156-514085DB63BD}"/>
    <cellStyle name="SAPBEXstdItem 6 2 8" xfId="19933" xr:uid="{50C06DA4-F2A4-45EC-819A-8ECF961E190A}"/>
    <cellStyle name="SAPBEXstdItem 6 3" xfId="2134" xr:uid="{3F136030-B5BF-4EB6-BE9D-5C96A8F16077}"/>
    <cellStyle name="SAPBEXstdItem 6 3 2" xfId="2135" xr:uid="{23C5803C-E2BF-41F7-BB5E-C9CD302B8158}"/>
    <cellStyle name="SAPBEXstdItem 6 3 2 2" xfId="4144" xr:uid="{D90F8C19-CF68-4B0C-815C-6A0D33A4CB25}"/>
    <cellStyle name="SAPBEXstdItem 6 3 2 2 2" xfId="10700" xr:uid="{C711D192-10C1-42A3-86EA-96694FF4AB4A}"/>
    <cellStyle name="SAPBEXstdItem 6 3 2 2 3" xfId="16314" xr:uid="{95A5214B-AC43-4DDE-9BE7-B47AF57DD1D6}"/>
    <cellStyle name="SAPBEXstdItem 6 3 2 2 4" xfId="21791" xr:uid="{707637C6-FC0C-456E-924F-166AAACD8EED}"/>
    <cellStyle name="SAPBEXstdItem 6 3 2 3" xfId="6492" xr:uid="{80AF19E0-D8B5-4DB9-89C5-3B2060C24276}"/>
    <cellStyle name="SAPBEXstdItem 6 3 2 3 2" xfId="12975" xr:uid="{0DAD577F-8FA7-4EB5-9DE1-23BE7CCDD99F}"/>
    <cellStyle name="SAPBEXstdItem 6 3 2 3 3" xfId="18541" xr:uid="{39492201-837A-4CAA-9AA6-BAC08F5B87B2}"/>
    <cellStyle name="SAPBEXstdItem 6 3 2 3 4" xfId="23982" xr:uid="{E576166B-CA80-4D14-BA10-65443ADE271B}"/>
    <cellStyle name="SAPBEXstdItem 6 3 2 4" xfId="8755" xr:uid="{3F7AD214-3A16-4DE6-8AF7-1215AE747CDF}"/>
    <cellStyle name="SAPBEXstdItem 6 3 2 5" xfId="14417" xr:uid="{22CFD76F-B6D5-400C-852F-F999CD30DF31}"/>
    <cellStyle name="SAPBEXstdItem 6 3 2 6" xfId="19937" xr:uid="{668204D2-7ABD-477B-AABF-A0393E7B6AAE}"/>
    <cellStyle name="SAPBEXstdItem 6 3 3" xfId="2136" xr:uid="{F3F07055-C963-4888-A742-66D2FBB1AD63}"/>
    <cellStyle name="SAPBEXstdItem 6 3 3 2" xfId="4145" xr:uid="{701814E2-17A3-4D46-8670-E1F2C4ECA68E}"/>
    <cellStyle name="SAPBEXstdItem 6 3 3 2 2" xfId="10701" xr:uid="{3D5831B4-C4F3-458B-9B7B-7A8D1FDDFBAD}"/>
    <cellStyle name="SAPBEXstdItem 6 3 3 2 3" xfId="16315" xr:uid="{1513BA22-BFD5-403C-80F8-B4B5533D4898}"/>
    <cellStyle name="SAPBEXstdItem 6 3 3 2 4" xfId="21792" xr:uid="{D5A800EF-8ABA-4F07-8DA6-083E4F5E9F81}"/>
    <cellStyle name="SAPBEXstdItem 6 3 3 3" xfId="6493" xr:uid="{DED5CD1B-F464-4A11-B214-8D132036C1EC}"/>
    <cellStyle name="SAPBEXstdItem 6 3 3 3 2" xfId="12976" xr:uid="{8F458EEC-B0C0-4A6E-87A5-ED7248897286}"/>
    <cellStyle name="SAPBEXstdItem 6 3 3 3 3" xfId="18542" xr:uid="{E4984BA0-04BE-4695-AB67-7E0482457BDE}"/>
    <cellStyle name="SAPBEXstdItem 6 3 3 3 4" xfId="23983" xr:uid="{614EC67B-6ADE-4A96-8FF6-D9C401B006EC}"/>
    <cellStyle name="SAPBEXstdItem 6 3 3 4" xfId="8756" xr:uid="{A9376B23-3761-4EA5-AD05-E799F30A130F}"/>
    <cellStyle name="SAPBEXstdItem 6 3 3 5" xfId="14418" xr:uid="{20DECB1C-6401-464E-A409-9A9B4B7CDFC7}"/>
    <cellStyle name="SAPBEXstdItem 6 3 3 6" xfId="19938" xr:uid="{C0EF9F7B-8631-41C2-B638-F25766062891}"/>
    <cellStyle name="SAPBEXstdItem 6 3 4" xfId="4143" xr:uid="{BB5606F0-E566-465F-AD9B-E9C16453D8A9}"/>
    <cellStyle name="SAPBEXstdItem 6 3 4 2" xfId="10699" xr:uid="{B4820E5A-F760-4F9F-B035-2D89333A6033}"/>
    <cellStyle name="SAPBEXstdItem 6 3 4 3" xfId="16313" xr:uid="{9615A74C-7889-448A-81E6-68C6FD43B451}"/>
    <cellStyle name="SAPBEXstdItem 6 3 4 4" xfId="21790" xr:uid="{8F8DDB3F-0B15-4809-9749-FA19DEF8A542}"/>
    <cellStyle name="SAPBEXstdItem 6 3 5" xfId="6491" xr:uid="{D283313D-DD31-49DE-832B-C843946D3CC8}"/>
    <cellStyle name="SAPBEXstdItem 6 3 5 2" xfId="12974" xr:uid="{456B6DCC-C90E-4E96-ABCD-79B2A3F7A1CA}"/>
    <cellStyle name="SAPBEXstdItem 6 3 5 3" xfId="18540" xr:uid="{33752559-F3E5-46AC-B05A-361BE074C7C8}"/>
    <cellStyle name="SAPBEXstdItem 6 3 5 4" xfId="23981" xr:uid="{EC67604B-53DF-480E-8C4E-C48BB5B97131}"/>
    <cellStyle name="SAPBEXstdItem 6 3 6" xfId="8754" xr:uid="{16441DD1-3132-41F7-830F-FA83E507B043}"/>
    <cellStyle name="SAPBEXstdItem 6 3 7" xfId="14416" xr:uid="{01876E22-AB94-46E7-9D45-30A18F3F3A12}"/>
    <cellStyle name="SAPBEXstdItem 6 3 8" xfId="19936" xr:uid="{655E9633-1C1A-4401-A861-3A60E6F450D0}"/>
    <cellStyle name="SAPBEXstdItem 6 4" xfId="2137" xr:uid="{363262B3-C582-4618-8EF1-844CC8D300AA}"/>
    <cellStyle name="SAPBEXstdItem 6 4 2" xfId="2138" xr:uid="{C0F7D439-C18B-4DFA-8F0B-7292AF3CEE9D}"/>
    <cellStyle name="SAPBEXstdItem 6 4 2 2" xfId="4147" xr:uid="{F8542A58-CB27-4554-8360-E54A4C433382}"/>
    <cellStyle name="SAPBEXstdItem 6 4 2 2 2" xfId="10703" xr:uid="{8E9B240C-189E-474A-B8BF-DFD98DAD0324}"/>
    <cellStyle name="SAPBEXstdItem 6 4 2 2 3" xfId="16317" xr:uid="{9304A311-30B2-4FBB-8668-09E94D7677F6}"/>
    <cellStyle name="SAPBEXstdItem 6 4 2 2 4" xfId="21794" xr:uid="{F9CAED15-7EF2-4062-A978-CBD7641BA604}"/>
    <cellStyle name="SAPBEXstdItem 6 4 2 3" xfId="6495" xr:uid="{177DB4AC-EADB-4117-826B-13C9CDCDC6D9}"/>
    <cellStyle name="SAPBEXstdItem 6 4 2 3 2" xfId="12978" xr:uid="{68FD93B4-6B65-4AA4-84C0-344B7BEAE236}"/>
    <cellStyle name="SAPBEXstdItem 6 4 2 3 3" xfId="18544" xr:uid="{564D815F-BBE5-4D5A-AD09-893C4AF28841}"/>
    <cellStyle name="SAPBEXstdItem 6 4 2 3 4" xfId="23985" xr:uid="{8B68F1E6-8756-4527-AF2F-EC385F6D866F}"/>
    <cellStyle name="SAPBEXstdItem 6 4 2 4" xfId="8758" xr:uid="{436E3884-9376-4DC3-94FD-B14F2F79045D}"/>
    <cellStyle name="SAPBEXstdItem 6 4 2 5" xfId="14420" xr:uid="{C8F8CE34-38FE-4727-A717-6C0A4B27E30F}"/>
    <cellStyle name="SAPBEXstdItem 6 4 2 6" xfId="19940" xr:uid="{78B85512-2EC3-4BD2-93E0-68BE03D25C0A}"/>
    <cellStyle name="SAPBEXstdItem 6 4 3" xfId="2139" xr:uid="{D6DC3E96-9338-4D16-8532-71250BD3AF78}"/>
    <cellStyle name="SAPBEXstdItem 6 4 3 2" xfId="4148" xr:uid="{A73DB650-7340-4006-B837-CE3624061841}"/>
    <cellStyle name="SAPBEXstdItem 6 4 3 2 2" xfId="10704" xr:uid="{C7A58C74-82F3-4546-BEE7-AC06159F8B71}"/>
    <cellStyle name="SAPBEXstdItem 6 4 3 2 3" xfId="16318" xr:uid="{8DEE9515-9473-4281-94C2-918EE6CD095D}"/>
    <cellStyle name="SAPBEXstdItem 6 4 3 2 4" xfId="21795" xr:uid="{335406AE-2869-467C-A01F-99E8F4F8FECF}"/>
    <cellStyle name="SAPBEXstdItem 6 4 3 3" xfId="6496" xr:uid="{6657BACA-48E7-4A3A-A9C7-E979DEC67412}"/>
    <cellStyle name="SAPBEXstdItem 6 4 3 3 2" xfId="12979" xr:uid="{3665EA58-0CFF-46EA-A132-19C2D5287B4B}"/>
    <cellStyle name="SAPBEXstdItem 6 4 3 3 3" xfId="18545" xr:uid="{E09B8320-1FE3-46F1-BE6A-848951D309B1}"/>
    <cellStyle name="SAPBEXstdItem 6 4 3 3 4" xfId="23986" xr:uid="{E376EA33-0A08-4CA9-8B3A-124A25D1AEF7}"/>
    <cellStyle name="SAPBEXstdItem 6 4 3 4" xfId="8759" xr:uid="{CD6C5752-0B32-42BF-803B-E1DC84C6A246}"/>
    <cellStyle name="SAPBEXstdItem 6 4 3 5" xfId="14421" xr:uid="{01EA3409-B4FE-4202-AC87-1F27CAED4772}"/>
    <cellStyle name="SAPBEXstdItem 6 4 3 6" xfId="19941" xr:uid="{99BFB1A6-2ED4-4C86-9F34-B53A561BD322}"/>
    <cellStyle name="SAPBEXstdItem 6 4 4" xfId="4146" xr:uid="{6D537F91-8B11-4CB1-AFBC-C8D62504802D}"/>
    <cellStyle name="SAPBEXstdItem 6 4 4 2" xfId="10702" xr:uid="{798F0748-74C1-4D64-8A54-448935B55722}"/>
    <cellStyle name="SAPBEXstdItem 6 4 4 3" xfId="16316" xr:uid="{191BF7F3-64F4-489F-8BBB-359AB1FAB879}"/>
    <cellStyle name="SAPBEXstdItem 6 4 4 4" xfId="21793" xr:uid="{F11CF83E-301C-41FC-95CA-E4261103F0DA}"/>
    <cellStyle name="SAPBEXstdItem 6 4 5" xfId="6494" xr:uid="{1AE3179A-5726-4C01-8EC5-AB3BBE1E2D32}"/>
    <cellStyle name="SAPBEXstdItem 6 4 5 2" xfId="12977" xr:uid="{160CE6BF-A4E5-497C-AE77-7440901C0504}"/>
    <cellStyle name="SAPBEXstdItem 6 4 5 3" xfId="18543" xr:uid="{A9F4AC00-B9EE-4D18-867F-BBE14E48C931}"/>
    <cellStyle name="SAPBEXstdItem 6 4 5 4" xfId="23984" xr:uid="{CCF3B084-7184-40D7-B766-1E6AB5B23ECD}"/>
    <cellStyle name="SAPBEXstdItem 6 4 6" xfId="8757" xr:uid="{C9624D2D-A955-46C1-AF3F-190968D44313}"/>
    <cellStyle name="SAPBEXstdItem 6 4 7" xfId="14419" xr:uid="{A709C25B-4612-4011-BC0B-49BC95108DF6}"/>
    <cellStyle name="SAPBEXstdItem 6 4 8" xfId="19939" xr:uid="{621DCA05-6CE9-49E4-8813-71B7D1B3056E}"/>
    <cellStyle name="SAPBEXstdItem 6 5" xfId="2140" xr:uid="{272564F3-A973-4CCB-8813-F93C2A4CE26F}"/>
    <cellStyle name="SAPBEXstdItem 6 5 2" xfId="4149" xr:uid="{13D84CE5-7031-478C-93E4-E3D1EA6D225D}"/>
    <cellStyle name="SAPBEXstdItem 6 5 2 2" xfId="10705" xr:uid="{7461E8F8-8E55-41F1-B735-5C77F192BCAD}"/>
    <cellStyle name="SAPBEXstdItem 6 5 2 3" xfId="16319" xr:uid="{343F55F2-68D7-4C9A-8151-5754A261BD07}"/>
    <cellStyle name="SAPBEXstdItem 6 5 2 4" xfId="21796" xr:uid="{5C123339-59A1-4E2C-B040-ED6664FA203E}"/>
    <cellStyle name="SAPBEXstdItem 6 5 3" xfId="6497" xr:uid="{CB605D3F-2298-4772-BD5D-6AF7C75D8669}"/>
    <cellStyle name="SAPBEXstdItem 6 5 3 2" xfId="12980" xr:uid="{C325F4D9-1BCE-4DEB-8E3D-6C1B339E6086}"/>
    <cellStyle name="SAPBEXstdItem 6 5 3 3" xfId="18546" xr:uid="{B06ADEFE-8967-40BA-A4B1-A0FBA7DC7DBC}"/>
    <cellStyle name="SAPBEXstdItem 6 5 3 4" xfId="23987" xr:uid="{128A2C9F-520E-4CDB-9CCA-9B392666C9EB}"/>
    <cellStyle name="SAPBEXstdItem 6 5 4" xfId="8760" xr:uid="{79A12FDC-4E2C-4C1F-8772-E5680258155C}"/>
    <cellStyle name="SAPBEXstdItem 6 5 5" xfId="14422" xr:uid="{E0E946AD-00D8-489F-91D2-BD9D9C3F7EC0}"/>
    <cellStyle name="SAPBEXstdItem 6 5 6" xfId="19942" xr:uid="{7779DA51-8FE3-4A33-B6E5-14175FCEDB34}"/>
    <cellStyle name="SAPBEXstdItem 6 6" xfId="2141" xr:uid="{E63A99F1-A9FC-4264-8551-E0B4650098AD}"/>
    <cellStyle name="SAPBEXstdItem 6 6 2" xfId="4150" xr:uid="{5BCA9C6E-3AA2-4E5E-A42A-2CB7718C1C7B}"/>
    <cellStyle name="SAPBEXstdItem 6 6 2 2" xfId="10706" xr:uid="{AD307522-A240-4935-926F-D18F22A426CA}"/>
    <cellStyle name="SAPBEXstdItem 6 6 2 3" xfId="16320" xr:uid="{FD674E09-E009-4569-A110-2162E1E60EB3}"/>
    <cellStyle name="SAPBEXstdItem 6 6 2 4" xfId="21797" xr:uid="{EFD81325-848C-4E44-9C27-9CC69B65E22D}"/>
    <cellStyle name="SAPBEXstdItem 6 6 3" xfId="6498" xr:uid="{C4D8344C-8556-480C-8593-94500E8574EB}"/>
    <cellStyle name="SAPBEXstdItem 6 6 3 2" xfId="12981" xr:uid="{FCE4A1C0-2B03-4E48-8C02-88289D9C77CA}"/>
    <cellStyle name="SAPBEXstdItem 6 6 3 3" xfId="18547" xr:uid="{F5981DE2-A081-4294-9540-4433F4A01919}"/>
    <cellStyle name="SAPBEXstdItem 6 6 3 4" xfId="23988" xr:uid="{A5283111-E473-45D1-9111-F37B78E074D6}"/>
    <cellStyle name="SAPBEXstdItem 6 6 4" xfId="8761" xr:uid="{FEDBAC09-26C5-4A57-9F0E-88C2A400E005}"/>
    <cellStyle name="SAPBEXstdItem 6 6 5" xfId="14423" xr:uid="{C15911C0-C6FD-4FD9-BF42-6F8506EF59B2}"/>
    <cellStyle name="SAPBEXstdItem 6 6 6" xfId="19943" xr:uid="{521929A1-3B00-44E7-ADE0-DEC6A8DF555A}"/>
    <cellStyle name="SAPBEXstdItem 6 7" xfId="4139" xr:uid="{C1052BBB-D3E1-4B64-81AF-E3F07A45585D}"/>
    <cellStyle name="SAPBEXstdItem 6 7 2" xfId="10695" xr:uid="{5A7896BB-38F2-4DE8-BB2C-EED40329E76E}"/>
    <cellStyle name="SAPBEXstdItem 6 7 3" xfId="16309" xr:uid="{E0DDEF35-119D-4944-97C6-0B32AF6D9C7C}"/>
    <cellStyle name="SAPBEXstdItem 6 7 4" xfId="21786" xr:uid="{3E11F9DB-FD82-4DB5-A7BE-551DC53D697D}"/>
    <cellStyle name="SAPBEXstdItem 6 8" xfId="6487" xr:uid="{95EFD0E2-02A5-44C1-AD4C-2F0B870D7DC2}"/>
    <cellStyle name="SAPBEXstdItem 6 8 2" xfId="12970" xr:uid="{CAB19785-93B0-43AC-AA47-94C669B04C53}"/>
    <cellStyle name="SAPBEXstdItem 6 8 3" xfId="18536" xr:uid="{B23EAB6C-D15F-4EEB-887C-0F162AD78042}"/>
    <cellStyle name="SAPBEXstdItem 6 8 4" xfId="23977" xr:uid="{A93B9FE4-3C48-41FE-96C2-F10E9D9656A2}"/>
    <cellStyle name="SAPBEXstdItem 6 9" xfId="8750" xr:uid="{F925ED96-EFF8-44E5-9FAA-0249D0588681}"/>
    <cellStyle name="SAPBEXstdItem 7" xfId="2142" xr:uid="{E0C52087-9FF2-4355-8C6F-2CC3FE55623A}"/>
    <cellStyle name="SAPBEXstdItem 7 10" xfId="14424" xr:uid="{1E3A2257-FF5D-450C-BD17-D8E4AC087CDF}"/>
    <cellStyle name="SAPBEXstdItem 7 11" xfId="19944" xr:uid="{18A772A8-B20D-4449-9F42-0461B8F4E857}"/>
    <cellStyle name="SAPBEXstdItem 7 2" xfId="2143" xr:uid="{78BDB2EA-0F03-42CF-954A-2D6F94541ED3}"/>
    <cellStyle name="SAPBEXstdItem 7 2 2" xfId="2144" xr:uid="{7ADCFFD3-F3A3-47D6-88C3-A83355B0E6F4}"/>
    <cellStyle name="SAPBEXstdItem 7 2 2 2" xfId="4153" xr:uid="{397EE234-F109-48B6-B4B2-BA287AE49E11}"/>
    <cellStyle name="SAPBEXstdItem 7 2 2 2 2" xfId="10709" xr:uid="{9826DADA-1815-401E-940B-C85FBB0442FF}"/>
    <cellStyle name="SAPBEXstdItem 7 2 2 2 3" xfId="16323" xr:uid="{11C3E223-66D6-45E9-A729-F30FDB05B432}"/>
    <cellStyle name="SAPBEXstdItem 7 2 2 2 4" xfId="21800" xr:uid="{E601A6F4-5AEB-469F-B3FF-A4F2E51D72BF}"/>
    <cellStyle name="SAPBEXstdItem 7 2 2 3" xfId="6501" xr:uid="{FA397A18-6443-4F22-81B6-0CD1E04B1752}"/>
    <cellStyle name="SAPBEXstdItem 7 2 2 3 2" xfId="12984" xr:uid="{303D12CE-C107-4884-BF6B-84E8F0BCD0F2}"/>
    <cellStyle name="SAPBEXstdItem 7 2 2 3 3" xfId="18550" xr:uid="{5936027E-B26E-4C32-96EA-7D3EEAA576D2}"/>
    <cellStyle name="SAPBEXstdItem 7 2 2 3 4" xfId="23991" xr:uid="{5C40D982-0E63-4586-8D98-0BB69097F52F}"/>
    <cellStyle name="SAPBEXstdItem 7 2 2 4" xfId="8764" xr:uid="{22FE128A-9D12-4345-88E4-C6A9886887C4}"/>
    <cellStyle name="SAPBEXstdItem 7 2 2 5" xfId="14426" xr:uid="{E7604DB2-EBCE-4C3E-A5CB-A2888D14CCEC}"/>
    <cellStyle name="SAPBEXstdItem 7 2 2 6" xfId="19946" xr:uid="{C6E7C7FC-80DF-41A3-ADD7-9B336505608E}"/>
    <cellStyle name="SAPBEXstdItem 7 2 3" xfId="2145" xr:uid="{9F9439DE-0ADD-4FCB-92E2-CFC832D00A16}"/>
    <cellStyle name="SAPBEXstdItem 7 2 3 2" xfId="4154" xr:uid="{B7F852F6-5AD2-404A-862B-BC6FCDD5C4CB}"/>
    <cellStyle name="SAPBEXstdItem 7 2 3 2 2" xfId="10710" xr:uid="{AD82D45A-F12D-48F2-A8C5-774A86A5D903}"/>
    <cellStyle name="SAPBEXstdItem 7 2 3 2 3" xfId="16324" xr:uid="{489420E2-FF07-420F-9316-AEF1556B49D0}"/>
    <cellStyle name="SAPBEXstdItem 7 2 3 2 4" xfId="21801" xr:uid="{FB3E232B-7009-4F34-A70A-BFDEF9F7797C}"/>
    <cellStyle name="SAPBEXstdItem 7 2 3 3" xfId="6502" xr:uid="{062AA674-EFA1-4706-BE14-E019DCBEEE5A}"/>
    <cellStyle name="SAPBEXstdItem 7 2 3 3 2" xfId="12985" xr:uid="{3D47D479-61CB-4576-B32B-BB30D731EDF7}"/>
    <cellStyle name="SAPBEXstdItem 7 2 3 3 3" xfId="18551" xr:uid="{1520D069-7549-4991-81E4-EB59BDB56E4F}"/>
    <cellStyle name="SAPBEXstdItem 7 2 3 3 4" xfId="23992" xr:uid="{6B8E0B1E-1C9E-4DB5-BCBE-68BE90133E50}"/>
    <cellStyle name="SAPBEXstdItem 7 2 3 4" xfId="8765" xr:uid="{D48B65C3-220D-49C2-8F54-80E8A02E870E}"/>
    <cellStyle name="SAPBEXstdItem 7 2 3 5" xfId="14427" xr:uid="{CBC0EFAB-D470-44C0-8F96-D59B9CB39CBE}"/>
    <cellStyle name="SAPBEXstdItem 7 2 3 6" xfId="19947" xr:uid="{8B22E0F8-8EA6-4417-AB61-3F15163B40E2}"/>
    <cellStyle name="SAPBEXstdItem 7 2 4" xfId="4152" xr:uid="{CBD2E097-8EA9-49B5-99F0-7F7C253F4759}"/>
    <cellStyle name="SAPBEXstdItem 7 2 4 2" xfId="10708" xr:uid="{5732C07B-4C05-46AE-9842-43741C4FE568}"/>
    <cellStyle name="SAPBEXstdItem 7 2 4 3" xfId="16322" xr:uid="{9DD6067A-FC4C-42F8-AD81-0FF2DA2BE161}"/>
    <cellStyle name="SAPBEXstdItem 7 2 4 4" xfId="21799" xr:uid="{12FE5AF8-594B-4355-B321-57CB37B8798D}"/>
    <cellStyle name="SAPBEXstdItem 7 2 5" xfId="6500" xr:uid="{9375DAF2-77C7-454F-9C5F-286497B48187}"/>
    <cellStyle name="SAPBEXstdItem 7 2 5 2" xfId="12983" xr:uid="{F55935AA-FEE6-45B0-A10D-98DE8F50832E}"/>
    <cellStyle name="SAPBEXstdItem 7 2 5 3" xfId="18549" xr:uid="{0F053AFB-1146-4EDE-B87D-975C26E430CC}"/>
    <cellStyle name="SAPBEXstdItem 7 2 5 4" xfId="23990" xr:uid="{B305DE6F-F743-4D90-BEFA-E290857BD67F}"/>
    <cellStyle name="SAPBEXstdItem 7 2 6" xfId="8763" xr:uid="{19434B58-B553-46BA-BFFA-2FEE831068B3}"/>
    <cellStyle name="SAPBEXstdItem 7 2 7" xfId="14425" xr:uid="{94B4A5C3-8C70-4748-B909-7B0CFF46317E}"/>
    <cellStyle name="SAPBEXstdItem 7 2 8" xfId="19945" xr:uid="{782C7739-25BE-4DCC-894D-F7ABB122AC84}"/>
    <cellStyle name="SAPBEXstdItem 7 3" xfId="2146" xr:uid="{08A0EAE3-8762-4DB1-8762-9474AC114B0A}"/>
    <cellStyle name="SAPBEXstdItem 7 3 2" xfId="2147" xr:uid="{D7466DC8-12F0-4722-8DA5-48013CE517E0}"/>
    <cellStyle name="SAPBEXstdItem 7 3 2 2" xfId="4156" xr:uid="{A7E742B3-C15F-421D-8E6F-FC6EA5ADAE83}"/>
    <cellStyle name="SAPBEXstdItem 7 3 2 2 2" xfId="10712" xr:uid="{EC84EBF0-DBCA-4EDE-982D-9B8788747BAB}"/>
    <cellStyle name="SAPBEXstdItem 7 3 2 2 3" xfId="16326" xr:uid="{2470028E-3B66-4FBD-A1E4-F4A351CA278D}"/>
    <cellStyle name="SAPBEXstdItem 7 3 2 2 4" xfId="21803" xr:uid="{67644DF1-B5CF-4456-850A-CC834AA29D32}"/>
    <cellStyle name="SAPBEXstdItem 7 3 2 3" xfId="6504" xr:uid="{789281FE-1F28-488E-AD50-0FF1DA52C3A1}"/>
    <cellStyle name="SAPBEXstdItem 7 3 2 3 2" xfId="12987" xr:uid="{10DB821C-F2F5-4440-B0C2-FBC862D61B92}"/>
    <cellStyle name="SAPBEXstdItem 7 3 2 3 3" xfId="18553" xr:uid="{CF9F8D6A-3E30-490F-B271-6A76D415C841}"/>
    <cellStyle name="SAPBEXstdItem 7 3 2 3 4" xfId="23994" xr:uid="{90EC0999-B6A6-4781-901C-92A9FDFFCE19}"/>
    <cellStyle name="SAPBEXstdItem 7 3 2 4" xfId="8767" xr:uid="{EECEE2F1-1268-4AB2-B29B-EEB1A67DAB7F}"/>
    <cellStyle name="SAPBEXstdItem 7 3 2 5" xfId="14429" xr:uid="{B1190125-5793-4AD3-B169-1E62EF5D5D71}"/>
    <cellStyle name="SAPBEXstdItem 7 3 2 6" xfId="19949" xr:uid="{B525F5A8-E3B7-401D-8EB1-93A3F97255C5}"/>
    <cellStyle name="SAPBEXstdItem 7 3 3" xfId="2148" xr:uid="{98778846-46C0-4D18-B0AC-1EC2C3E4D80E}"/>
    <cellStyle name="SAPBEXstdItem 7 3 3 2" xfId="4157" xr:uid="{966F34C0-5D8D-4D92-8B56-790002BFDF9B}"/>
    <cellStyle name="SAPBEXstdItem 7 3 3 2 2" xfId="10713" xr:uid="{008C902B-88FB-44D0-AA3E-AA331EE0D9C9}"/>
    <cellStyle name="SAPBEXstdItem 7 3 3 2 3" xfId="16327" xr:uid="{35733D99-5C44-4067-942A-736E1A800DC8}"/>
    <cellStyle name="SAPBEXstdItem 7 3 3 2 4" xfId="21804" xr:uid="{9E4D30F6-96DC-4981-A24A-4E3F90CE0436}"/>
    <cellStyle name="SAPBEXstdItem 7 3 3 3" xfId="6505" xr:uid="{5CCC89D8-AD23-426F-AD20-ACD712A060EF}"/>
    <cellStyle name="SAPBEXstdItem 7 3 3 3 2" xfId="12988" xr:uid="{B0205E5D-340C-45AE-9445-8B89B517CA05}"/>
    <cellStyle name="SAPBEXstdItem 7 3 3 3 3" xfId="18554" xr:uid="{72F51E92-FCE7-4F92-9E08-A69633A3591A}"/>
    <cellStyle name="SAPBEXstdItem 7 3 3 3 4" xfId="23995" xr:uid="{077F7F1D-F562-44BB-BC5A-0DC574209A35}"/>
    <cellStyle name="SAPBEXstdItem 7 3 3 4" xfId="8768" xr:uid="{9A675C1F-81F6-44F6-97C1-E39B235A0719}"/>
    <cellStyle name="SAPBEXstdItem 7 3 3 5" xfId="14430" xr:uid="{01823D41-B05C-4D41-809E-6CCE9CD4DDF1}"/>
    <cellStyle name="SAPBEXstdItem 7 3 3 6" xfId="19950" xr:uid="{49786DC2-4219-48B7-953A-DF573BE2A441}"/>
    <cellStyle name="SAPBEXstdItem 7 3 4" xfId="4155" xr:uid="{23E7851B-180C-4740-A123-38DABB731850}"/>
    <cellStyle name="SAPBEXstdItem 7 3 4 2" xfId="10711" xr:uid="{45AC8C75-BB33-430A-9618-DC49BFB1689A}"/>
    <cellStyle name="SAPBEXstdItem 7 3 4 3" xfId="16325" xr:uid="{D99C38D6-4176-429F-967F-159D20DA780B}"/>
    <cellStyle name="SAPBEXstdItem 7 3 4 4" xfId="21802" xr:uid="{01045824-769A-4F05-859D-D770C5644953}"/>
    <cellStyle name="SAPBEXstdItem 7 3 5" xfId="6503" xr:uid="{6905BABE-104A-44CF-88A1-F76029C06749}"/>
    <cellStyle name="SAPBEXstdItem 7 3 5 2" xfId="12986" xr:uid="{6E8067D6-7F7A-40AE-BB9D-90982D630D04}"/>
    <cellStyle name="SAPBEXstdItem 7 3 5 3" xfId="18552" xr:uid="{0BA62FA3-5CE2-4957-BBDC-8EDAE1FD7D33}"/>
    <cellStyle name="SAPBEXstdItem 7 3 5 4" xfId="23993" xr:uid="{840E3E6A-5AFE-4C0F-8C42-FB6FB1E1ED32}"/>
    <cellStyle name="SAPBEXstdItem 7 3 6" xfId="8766" xr:uid="{642696A3-B9BD-4EC9-9A8A-E07DD0637112}"/>
    <cellStyle name="SAPBEXstdItem 7 3 7" xfId="14428" xr:uid="{32406547-2BBF-4668-8E7B-F9357FBD546C}"/>
    <cellStyle name="SAPBEXstdItem 7 3 8" xfId="19948" xr:uid="{0CB08917-94E4-4CB1-A478-4DDCE55D44DF}"/>
    <cellStyle name="SAPBEXstdItem 7 4" xfId="2149" xr:uid="{74D2B5FD-605B-44AE-8361-09A347F0243B}"/>
    <cellStyle name="SAPBEXstdItem 7 4 2" xfId="2150" xr:uid="{D2282E0D-FC96-422E-BEFA-36A2B4342AA0}"/>
    <cellStyle name="SAPBEXstdItem 7 4 2 2" xfId="4159" xr:uid="{DBEF5814-A0B3-4807-97CD-34F86ACA91DD}"/>
    <cellStyle name="SAPBEXstdItem 7 4 2 2 2" xfId="10715" xr:uid="{BCEC3FCE-ABE8-477C-9DAF-7D795123FC95}"/>
    <cellStyle name="SAPBEXstdItem 7 4 2 2 3" xfId="16329" xr:uid="{982D5856-A90E-4281-A567-5B34CE9113B1}"/>
    <cellStyle name="SAPBEXstdItem 7 4 2 2 4" xfId="21806" xr:uid="{6174B036-F53F-4A92-871F-BB446CF9D84D}"/>
    <cellStyle name="SAPBEXstdItem 7 4 2 3" xfId="6507" xr:uid="{F03EA246-AACD-4BBF-A9D5-C782927A231E}"/>
    <cellStyle name="SAPBEXstdItem 7 4 2 3 2" xfId="12990" xr:uid="{D2572140-772C-493E-B576-E8DFDFAE4641}"/>
    <cellStyle name="SAPBEXstdItem 7 4 2 3 3" xfId="18556" xr:uid="{22B23E95-2D10-4C24-95C1-D53D1AB55C8C}"/>
    <cellStyle name="SAPBEXstdItem 7 4 2 3 4" xfId="23997" xr:uid="{B82E2C79-55B7-4E65-B27C-796CC1FB74FB}"/>
    <cellStyle name="SAPBEXstdItem 7 4 2 4" xfId="8770" xr:uid="{811C9965-FDC8-4D75-AF13-7978C2E8B1D2}"/>
    <cellStyle name="SAPBEXstdItem 7 4 2 5" xfId="14432" xr:uid="{B59F068D-A381-4C00-9638-E100129552EF}"/>
    <cellStyle name="SAPBEXstdItem 7 4 2 6" xfId="19952" xr:uid="{53A87D93-B03A-4109-A78C-88E37A0CFC49}"/>
    <cellStyle name="SAPBEXstdItem 7 4 3" xfId="2151" xr:uid="{2B0BB9A5-0DE4-4B06-B934-7598F46007FE}"/>
    <cellStyle name="SAPBEXstdItem 7 4 3 2" xfId="4160" xr:uid="{50B9C68B-DDE6-4177-A5BD-5EDB0E3A4D7C}"/>
    <cellStyle name="SAPBEXstdItem 7 4 3 2 2" xfId="10716" xr:uid="{71EA57B1-3544-4D08-8C3D-3D086AEDFDE9}"/>
    <cellStyle name="SAPBEXstdItem 7 4 3 2 3" xfId="16330" xr:uid="{7107C980-EB28-4C59-A692-0CD5C72C3202}"/>
    <cellStyle name="SAPBEXstdItem 7 4 3 2 4" xfId="21807" xr:uid="{D90975D1-22D8-470A-9A69-3BEDB8036013}"/>
    <cellStyle name="SAPBEXstdItem 7 4 3 3" xfId="6508" xr:uid="{D8B7A0D0-E80E-4D80-AFEF-3735803F3EF4}"/>
    <cellStyle name="SAPBEXstdItem 7 4 3 3 2" xfId="12991" xr:uid="{8492B254-0523-471A-A173-6FD458001D87}"/>
    <cellStyle name="SAPBEXstdItem 7 4 3 3 3" xfId="18557" xr:uid="{C237D896-317C-46CA-AAB2-7C641C18CBD7}"/>
    <cellStyle name="SAPBEXstdItem 7 4 3 3 4" xfId="23998" xr:uid="{F410246E-3D04-4778-AB75-286475E635F5}"/>
    <cellStyle name="SAPBEXstdItem 7 4 3 4" xfId="8771" xr:uid="{59E5D55F-8347-4623-A440-9B9D019C478E}"/>
    <cellStyle name="SAPBEXstdItem 7 4 3 5" xfId="14433" xr:uid="{EDE084C3-B675-469C-BF98-EBEAF125ED66}"/>
    <cellStyle name="SAPBEXstdItem 7 4 3 6" xfId="19953" xr:uid="{B2C3192B-AAB2-49BA-B159-19A110E11DF6}"/>
    <cellStyle name="SAPBEXstdItem 7 4 4" xfId="4158" xr:uid="{83770625-60DF-48CC-BDDF-66DD847C89F1}"/>
    <cellStyle name="SAPBEXstdItem 7 4 4 2" xfId="10714" xr:uid="{1A1A510C-A14F-40D7-8E95-9FABC27ECA0F}"/>
    <cellStyle name="SAPBEXstdItem 7 4 4 3" xfId="16328" xr:uid="{F5F0E459-B178-4188-BF36-AFCB9AEDAF39}"/>
    <cellStyle name="SAPBEXstdItem 7 4 4 4" xfId="21805" xr:uid="{8AC6CCF0-66DD-45D1-90FF-26DE40B9E7EA}"/>
    <cellStyle name="SAPBEXstdItem 7 4 5" xfId="6506" xr:uid="{463446D4-F391-4A07-A438-D8561DD22223}"/>
    <cellStyle name="SAPBEXstdItem 7 4 5 2" xfId="12989" xr:uid="{B2AC8FEE-8042-429D-B2DA-15625614D471}"/>
    <cellStyle name="SAPBEXstdItem 7 4 5 3" xfId="18555" xr:uid="{36503048-58C1-4E7D-9F9F-1003C64CFB25}"/>
    <cellStyle name="SAPBEXstdItem 7 4 5 4" xfId="23996" xr:uid="{9D9B76CE-3996-4746-815F-D6CD07620D47}"/>
    <cellStyle name="SAPBEXstdItem 7 4 6" xfId="8769" xr:uid="{1751FFBA-18BA-43BA-8E75-55D6B19121B7}"/>
    <cellStyle name="SAPBEXstdItem 7 4 7" xfId="14431" xr:uid="{18337FAB-98EE-4B5B-A80B-A64BAB178B4A}"/>
    <cellStyle name="SAPBEXstdItem 7 4 8" xfId="19951" xr:uid="{F06C098F-1592-46CA-AE9E-50BB89B16793}"/>
    <cellStyle name="SAPBEXstdItem 7 5" xfId="2152" xr:uid="{DDC23664-5E89-4406-A3F4-6170A4A8D14D}"/>
    <cellStyle name="SAPBEXstdItem 7 5 2" xfId="4161" xr:uid="{16937230-2723-4535-AFB9-81E1A4062E44}"/>
    <cellStyle name="SAPBEXstdItem 7 5 2 2" xfId="10717" xr:uid="{F850CC60-ACC8-4C12-8E46-1BA3DE7EA6E4}"/>
    <cellStyle name="SAPBEXstdItem 7 5 2 3" xfId="16331" xr:uid="{3C0D9FE8-D503-4DA1-9F0A-6DF35CD8AAD7}"/>
    <cellStyle name="SAPBEXstdItem 7 5 2 4" xfId="21808" xr:uid="{A54EC69A-B5E7-45DB-B00B-5D2FAB36869F}"/>
    <cellStyle name="SAPBEXstdItem 7 5 3" xfId="6509" xr:uid="{490443EF-1CDA-4F59-B16C-87B356B88F33}"/>
    <cellStyle name="SAPBEXstdItem 7 5 3 2" xfId="12992" xr:uid="{4ED144F4-1305-4E66-8316-14694EF4C392}"/>
    <cellStyle name="SAPBEXstdItem 7 5 3 3" xfId="18558" xr:uid="{98045882-D763-4926-8CA2-3C06472E8F07}"/>
    <cellStyle name="SAPBEXstdItem 7 5 3 4" xfId="23999" xr:uid="{A20D6C2C-7776-47C0-B697-7650A7883525}"/>
    <cellStyle name="SAPBEXstdItem 7 5 4" xfId="8772" xr:uid="{77DF4E9A-9DEC-476B-ABEA-934BEB4E9812}"/>
    <cellStyle name="SAPBEXstdItem 7 5 5" xfId="14434" xr:uid="{0D9F0D2B-344E-4BE4-A424-CCEA6FFED857}"/>
    <cellStyle name="SAPBEXstdItem 7 5 6" xfId="19954" xr:uid="{CE497F0A-113D-4C56-83AB-9F80E711B20F}"/>
    <cellStyle name="SAPBEXstdItem 7 6" xfId="2153" xr:uid="{6CD00183-BC2A-46D8-B91B-CF57FF8EE4BE}"/>
    <cellStyle name="SAPBEXstdItem 7 6 2" xfId="4162" xr:uid="{ACC8C607-634E-45B9-B4CB-26C1CFAD3B8C}"/>
    <cellStyle name="SAPBEXstdItem 7 6 2 2" xfId="10718" xr:uid="{E62F1FAE-C9F8-4F2D-BA51-16C3921E05C6}"/>
    <cellStyle name="SAPBEXstdItem 7 6 2 3" xfId="16332" xr:uid="{7161CC49-8C5B-484F-959A-3BD751B95413}"/>
    <cellStyle name="SAPBEXstdItem 7 6 2 4" xfId="21809" xr:uid="{9D26DF8E-29AD-4FB4-9DEF-E32DD0E793AD}"/>
    <cellStyle name="SAPBEXstdItem 7 6 3" xfId="6510" xr:uid="{59128BE4-501B-472F-9572-017DCFEEBEB6}"/>
    <cellStyle name="SAPBEXstdItem 7 6 3 2" xfId="12993" xr:uid="{C55F316C-1671-421D-B3F9-215971AFEC61}"/>
    <cellStyle name="SAPBEXstdItem 7 6 3 3" xfId="18559" xr:uid="{A96B13F5-8BAC-4759-971F-5A3DB5DCD254}"/>
    <cellStyle name="SAPBEXstdItem 7 6 3 4" xfId="24000" xr:uid="{21C06F7F-2C8A-41C8-9596-0B936923E408}"/>
    <cellStyle name="SAPBEXstdItem 7 6 4" xfId="8773" xr:uid="{44DDC0E2-E3D0-4BFF-B8F8-A6ED8C80E4FA}"/>
    <cellStyle name="SAPBEXstdItem 7 6 5" xfId="14435" xr:uid="{ADF4A5E7-5569-48F1-B4D7-C3428109BB06}"/>
    <cellStyle name="SAPBEXstdItem 7 6 6" xfId="19955" xr:uid="{F827E00E-6596-4B37-8855-3FB8A61CB65A}"/>
    <cellStyle name="SAPBEXstdItem 7 7" xfId="4151" xr:uid="{63214E29-BC70-402B-A21F-6E22BFB3556F}"/>
    <cellStyle name="SAPBEXstdItem 7 7 2" xfId="10707" xr:uid="{583136DE-8B29-43BA-80BE-EF757FFA705F}"/>
    <cellStyle name="SAPBEXstdItem 7 7 3" xfId="16321" xr:uid="{32758B5A-1CA0-459B-AF26-AD3C1989C006}"/>
    <cellStyle name="SAPBEXstdItem 7 7 4" xfId="21798" xr:uid="{B70297D0-EE7B-42FE-831F-26901A9671D9}"/>
    <cellStyle name="SAPBEXstdItem 7 8" xfId="6499" xr:uid="{12488E1D-1C82-436C-882F-60E268BD1C27}"/>
    <cellStyle name="SAPBEXstdItem 7 8 2" xfId="12982" xr:uid="{61AA5922-B2E6-4474-A379-F6DAC4A7C217}"/>
    <cellStyle name="SAPBEXstdItem 7 8 3" xfId="18548" xr:uid="{6E37EF11-97E7-4A5B-A20E-C537B6D27244}"/>
    <cellStyle name="SAPBEXstdItem 7 8 4" xfId="23989" xr:uid="{D79D2895-23D5-43F1-8538-FC09A8CD9B89}"/>
    <cellStyle name="SAPBEXstdItem 7 9" xfId="8762" xr:uid="{4C9DFEBD-8A7F-4D10-8703-E3F076EB665C}"/>
    <cellStyle name="SAPBEXstdItem 8" xfId="2154" xr:uid="{9000BDD8-AD9D-4C7E-B6FE-37FDFFECADF3}"/>
    <cellStyle name="SAPBEXstdItem 8 10" xfId="14436" xr:uid="{58E00463-2F0E-4F7A-9006-1859827ACBAC}"/>
    <cellStyle name="SAPBEXstdItem 8 11" xfId="19956" xr:uid="{C7811158-8BC2-4C3C-85D2-A4BFECF43E8F}"/>
    <cellStyle name="SAPBEXstdItem 8 2" xfId="2155" xr:uid="{EB9CD9D0-6C29-413A-825E-09EAEB256D5A}"/>
    <cellStyle name="SAPBEXstdItem 8 2 2" xfId="2156" xr:uid="{C56E54DA-3EDA-4FEC-9990-291B8B86857D}"/>
    <cellStyle name="SAPBEXstdItem 8 2 2 2" xfId="4165" xr:uid="{6051EB38-5E9B-4277-90A8-17C967A75227}"/>
    <cellStyle name="SAPBEXstdItem 8 2 2 2 2" xfId="10721" xr:uid="{854D58DC-E099-4113-BD7F-504F9EA73390}"/>
    <cellStyle name="SAPBEXstdItem 8 2 2 2 3" xfId="16335" xr:uid="{3F6CB045-7C35-498B-8644-A2E5F7EF9F0A}"/>
    <cellStyle name="SAPBEXstdItem 8 2 2 2 4" xfId="21812" xr:uid="{CD885761-7194-4C15-8FFD-4C044DA12C97}"/>
    <cellStyle name="SAPBEXstdItem 8 2 2 3" xfId="6513" xr:uid="{4147D638-6176-439F-8B1E-70DEE9AA2074}"/>
    <cellStyle name="SAPBEXstdItem 8 2 2 3 2" xfId="12996" xr:uid="{1C98BEE2-3311-4CB0-9665-CA2ADD0F67A0}"/>
    <cellStyle name="SAPBEXstdItem 8 2 2 3 3" xfId="18562" xr:uid="{3BAEFE16-3061-49F6-AA8A-AB809BB12D7C}"/>
    <cellStyle name="SAPBEXstdItem 8 2 2 3 4" xfId="24003" xr:uid="{84B6B4EF-3846-47F6-8487-7E9D81B135A6}"/>
    <cellStyle name="SAPBEXstdItem 8 2 2 4" xfId="8776" xr:uid="{E2CAB10B-93C6-4010-A766-371335388941}"/>
    <cellStyle name="SAPBEXstdItem 8 2 2 5" xfId="14438" xr:uid="{0DE15F3C-E3D6-4DB7-870B-421045AAC56F}"/>
    <cellStyle name="SAPBEXstdItem 8 2 2 6" xfId="19958" xr:uid="{A6B5FB8B-77B4-433C-BF1A-D1AB5177E9CA}"/>
    <cellStyle name="SAPBEXstdItem 8 2 3" xfId="2157" xr:uid="{C9BA5190-2F01-4BF0-B51D-898930663CE3}"/>
    <cellStyle name="SAPBEXstdItem 8 2 3 2" xfId="4166" xr:uid="{AFB354C9-AE55-4A96-B30A-DDCAF114F8AD}"/>
    <cellStyle name="SAPBEXstdItem 8 2 3 2 2" xfId="10722" xr:uid="{37A976A8-A279-4A6C-97AB-EA5E57DEA3D1}"/>
    <cellStyle name="SAPBEXstdItem 8 2 3 2 3" xfId="16336" xr:uid="{AE6D42A8-AAC3-4059-8C69-D2D74CAF7EB7}"/>
    <cellStyle name="SAPBEXstdItem 8 2 3 2 4" xfId="21813" xr:uid="{3D73A297-D0B1-40BB-A482-E00CD95D04AD}"/>
    <cellStyle name="SAPBEXstdItem 8 2 3 3" xfId="6514" xr:uid="{99AEA8FB-0358-481D-9790-1C8D6B64C387}"/>
    <cellStyle name="SAPBEXstdItem 8 2 3 3 2" xfId="12997" xr:uid="{518DB7AA-5514-47A9-A308-024DEDBD135A}"/>
    <cellStyle name="SAPBEXstdItem 8 2 3 3 3" xfId="18563" xr:uid="{5F0B9B31-EE0E-4072-A277-811363A3A63E}"/>
    <cellStyle name="SAPBEXstdItem 8 2 3 3 4" xfId="24004" xr:uid="{CD631928-98F4-45A7-A3D8-4E227760964F}"/>
    <cellStyle name="SAPBEXstdItem 8 2 3 4" xfId="8777" xr:uid="{C9B5BD67-CE90-4036-89D0-EEDE5BE105F9}"/>
    <cellStyle name="SAPBEXstdItem 8 2 3 5" xfId="14439" xr:uid="{0B469768-B742-47C3-AC6C-A2E1F804ECAF}"/>
    <cellStyle name="SAPBEXstdItem 8 2 3 6" xfId="19959" xr:uid="{8AEA1E5F-CA2C-49D9-A356-69D95DD8A6BF}"/>
    <cellStyle name="SAPBEXstdItem 8 2 4" xfId="4164" xr:uid="{963F7F18-FC07-4A63-BC02-86385A720A74}"/>
    <cellStyle name="SAPBEXstdItem 8 2 4 2" xfId="10720" xr:uid="{F8C2DBC4-FF66-4E71-A64D-4E51A3790FF5}"/>
    <cellStyle name="SAPBEXstdItem 8 2 4 3" xfId="16334" xr:uid="{AA83F1C1-4D9F-4163-AF81-8113C8323B5F}"/>
    <cellStyle name="SAPBEXstdItem 8 2 4 4" xfId="21811" xr:uid="{1511E974-B616-4631-8711-EC7C44C3EE1A}"/>
    <cellStyle name="SAPBEXstdItem 8 2 5" xfId="6512" xr:uid="{D4FED0B0-3CE6-419F-A33B-156CD46541B4}"/>
    <cellStyle name="SAPBEXstdItem 8 2 5 2" xfId="12995" xr:uid="{42EA50B7-769F-49C2-965C-3FD85DD718B8}"/>
    <cellStyle name="SAPBEXstdItem 8 2 5 3" xfId="18561" xr:uid="{E9C1538E-6AD5-4A3D-87B1-CE4770E2AB75}"/>
    <cellStyle name="SAPBEXstdItem 8 2 5 4" xfId="24002" xr:uid="{C25CF388-24D7-4CD9-8509-C8124962FDC2}"/>
    <cellStyle name="SAPBEXstdItem 8 2 6" xfId="8775" xr:uid="{D73BBAF0-0E2A-4AEB-97A9-601CE6958317}"/>
    <cellStyle name="SAPBEXstdItem 8 2 7" xfId="14437" xr:uid="{EFE20B1A-2121-460D-9188-CD4893F4B28E}"/>
    <cellStyle name="SAPBEXstdItem 8 2 8" xfId="19957" xr:uid="{569FEFFA-BDE7-4DE9-AC6A-C53BDBEA5827}"/>
    <cellStyle name="SAPBEXstdItem 8 3" xfId="2158" xr:uid="{0E584625-5785-45DB-BC71-7CA3BC5B5B8F}"/>
    <cellStyle name="SAPBEXstdItem 8 3 2" xfId="2159" xr:uid="{7606624E-C890-4856-93AA-F0444FA81686}"/>
    <cellStyle name="SAPBEXstdItem 8 3 2 2" xfId="4168" xr:uid="{E47BBDC7-532B-429F-8386-49A00F998F6A}"/>
    <cellStyle name="SAPBEXstdItem 8 3 2 2 2" xfId="10724" xr:uid="{BAB71BE9-197C-4FDB-973D-B576B8CA0439}"/>
    <cellStyle name="SAPBEXstdItem 8 3 2 2 3" xfId="16338" xr:uid="{96417EDF-C4B7-48F4-A33C-7272628D06E6}"/>
    <cellStyle name="SAPBEXstdItem 8 3 2 2 4" xfId="21815" xr:uid="{24B2EC8E-DBA6-405F-BB33-F97A978B0CAC}"/>
    <cellStyle name="SAPBEXstdItem 8 3 2 3" xfId="6516" xr:uid="{BDDFAD45-44FC-471D-8140-C9F195040565}"/>
    <cellStyle name="SAPBEXstdItem 8 3 2 3 2" xfId="12999" xr:uid="{2872DA04-C18D-4A50-A4AC-A7109CC494BA}"/>
    <cellStyle name="SAPBEXstdItem 8 3 2 3 3" xfId="18565" xr:uid="{D2BE2761-D208-420B-B11F-582ECA090596}"/>
    <cellStyle name="SAPBEXstdItem 8 3 2 3 4" xfId="24006" xr:uid="{FA48DF03-F26B-402D-BFA7-4F04D3F6D381}"/>
    <cellStyle name="SAPBEXstdItem 8 3 2 4" xfId="8779" xr:uid="{6B02B047-B811-4821-9378-C5E5783BBAE1}"/>
    <cellStyle name="SAPBEXstdItem 8 3 2 5" xfId="14441" xr:uid="{E814D1CA-2889-4EAC-A285-D83B92C74C8F}"/>
    <cellStyle name="SAPBEXstdItem 8 3 2 6" xfId="19961" xr:uid="{8B13C290-1550-4D60-987F-E870965E564F}"/>
    <cellStyle name="SAPBEXstdItem 8 3 3" xfId="2160" xr:uid="{CB8B5756-36CF-4596-A618-BEC87FD662DF}"/>
    <cellStyle name="SAPBEXstdItem 8 3 3 2" xfId="4169" xr:uid="{DD04DA12-75F8-4C86-A39D-05D8E97AE5AC}"/>
    <cellStyle name="SAPBEXstdItem 8 3 3 2 2" xfId="10725" xr:uid="{B271ACD3-3308-45A5-B396-C06FBD39B76D}"/>
    <cellStyle name="SAPBEXstdItem 8 3 3 2 3" xfId="16339" xr:uid="{2E371622-D0E8-4827-BB0C-FDF59D53AAD9}"/>
    <cellStyle name="SAPBEXstdItem 8 3 3 2 4" xfId="21816" xr:uid="{AC1FE5C2-84BA-4780-9D49-FE38D2231DA3}"/>
    <cellStyle name="SAPBEXstdItem 8 3 3 3" xfId="6517" xr:uid="{CC9B63CF-0A06-4396-BE73-33B8C2032B3C}"/>
    <cellStyle name="SAPBEXstdItem 8 3 3 3 2" xfId="13000" xr:uid="{045511F9-E64F-4B91-999A-B3555FEFE395}"/>
    <cellStyle name="SAPBEXstdItem 8 3 3 3 3" xfId="18566" xr:uid="{D36490D6-6228-457A-B0A6-E76E34146939}"/>
    <cellStyle name="SAPBEXstdItem 8 3 3 3 4" xfId="24007" xr:uid="{C964A89A-ABFE-45C3-A92C-BFF622E20731}"/>
    <cellStyle name="SAPBEXstdItem 8 3 3 4" xfId="8780" xr:uid="{05063CB5-00A4-4517-95CE-6416373E01B8}"/>
    <cellStyle name="SAPBEXstdItem 8 3 3 5" xfId="14442" xr:uid="{EEE425A9-E57A-4C89-BABB-A3E511944993}"/>
    <cellStyle name="SAPBEXstdItem 8 3 3 6" xfId="19962" xr:uid="{2034C4DB-83CF-4918-891B-94F4C2B7D3DD}"/>
    <cellStyle name="SAPBEXstdItem 8 3 4" xfId="4167" xr:uid="{0AE88C22-2CFF-4215-A70D-F89C1FD80CB1}"/>
    <cellStyle name="SAPBEXstdItem 8 3 4 2" xfId="10723" xr:uid="{B93F13DA-8B43-4E77-8BFA-BE8BAABCDCEB}"/>
    <cellStyle name="SAPBEXstdItem 8 3 4 3" xfId="16337" xr:uid="{2834A850-C4AB-49A6-A823-CF6A4E019A0C}"/>
    <cellStyle name="SAPBEXstdItem 8 3 4 4" xfId="21814" xr:uid="{E23F90D7-3372-4494-BF9D-CE59E043CD4E}"/>
    <cellStyle name="SAPBEXstdItem 8 3 5" xfId="6515" xr:uid="{E2E5362F-CD55-4D21-9E09-B84E047A085D}"/>
    <cellStyle name="SAPBEXstdItem 8 3 5 2" xfId="12998" xr:uid="{AC8B9BA7-8B4E-4CE2-9C71-216631EC1BDA}"/>
    <cellStyle name="SAPBEXstdItem 8 3 5 3" xfId="18564" xr:uid="{20546D6E-35D1-49BA-A2B7-8CFDAB751DEC}"/>
    <cellStyle name="SAPBEXstdItem 8 3 5 4" xfId="24005" xr:uid="{F641B1C5-F44B-473E-992D-82B570ED04D2}"/>
    <cellStyle name="SAPBEXstdItem 8 3 6" xfId="8778" xr:uid="{3BD88E5D-52E5-4B8B-BEB4-6FCD8C4B6F06}"/>
    <cellStyle name="SAPBEXstdItem 8 3 7" xfId="14440" xr:uid="{E339D363-571E-47B2-9385-4A3D95DEBD98}"/>
    <cellStyle name="SAPBEXstdItem 8 3 8" xfId="19960" xr:uid="{60AF8DC7-D211-4BCE-8EA5-D92EBD7E8CBD}"/>
    <cellStyle name="SAPBEXstdItem 8 4" xfId="2161" xr:uid="{2D292D92-B526-4033-AFC7-ED1061ACEA31}"/>
    <cellStyle name="SAPBEXstdItem 8 4 2" xfId="2162" xr:uid="{276DD272-1D8C-4AC1-A638-D2AAABACA376}"/>
    <cellStyle name="SAPBEXstdItem 8 4 2 2" xfId="4171" xr:uid="{01D28F5C-80F3-43F1-B101-7AE66A529C16}"/>
    <cellStyle name="SAPBEXstdItem 8 4 2 2 2" xfId="10727" xr:uid="{A69EB582-0966-44AB-8C44-C70CE5ABC39E}"/>
    <cellStyle name="SAPBEXstdItem 8 4 2 2 3" xfId="16341" xr:uid="{640DD61D-C045-4BA0-9B4A-24A0013D1B07}"/>
    <cellStyle name="SAPBEXstdItem 8 4 2 2 4" xfId="21818" xr:uid="{0E4994A3-47B5-428A-BC9A-AEAABC7BF0A4}"/>
    <cellStyle name="SAPBEXstdItem 8 4 2 3" xfId="6519" xr:uid="{2CA99C6E-92FF-4CA4-BDF4-AE1454B96C79}"/>
    <cellStyle name="SAPBEXstdItem 8 4 2 3 2" xfId="13002" xr:uid="{4CB30350-9BAA-4AD4-BBEA-168DC7C61C83}"/>
    <cellStyle name="SAPBEXstdItem 8 4 2 3 3" xfId="18568" xr:uid="{E56D0DD3-4F15-4C2B-863C-3DF2B25470F5}"/>
    <cellStyle name="SAPBEXstdItem 8 4 2 3 4" xfId="24009" xr:uid="{D59A582B-207D-4890-9532-2C72CEBDF023}"/>
    <cellStyle name="SAPBEXstdItem 8 4 2 4" xfId="8782" xr:uid="{27A04296-83FF-4BC8-8FED-CBB1667629E8}"/>
    <cellStyle name="SAPBEXstdItem 8 4 2 5" xfId="14444" xr:uid="{EE822A14-2CCF-40FD-956F-3B2426503724}"/>
    <cellStyle name="SAPBEXstdItem 8 4 2 6" xfId="19964" xr:uid="{54480A3F-507A-4A1B-A417-CD4F87C13FD9}"/>
    <cellStyle name="SAPBEXstdItem 8 4 3" xfId="2163" xr:uid="{356119CA-3548-4681-98A1-23322AF38ACF}"/>
    <cellStyle name="SAPBEXstdItem 8 4 3 2" xfId="4172" xr:uid="{142EC3D0-B194-4824-882F-FE14688A6A1A}"/>
    <cellStyle name="SAPBEXstdItem 8 4 3 2 2" xfId="10728" xr:uid="{4CA55453-32E1-47C7-98BE-C389190030EC}"/>
    <cellStyle name="SAPBEXstdItem 8 4 3 2 3" xfId="16342" xr:uid="{6181A936-45D8-40CC-853D-F1D4B7033DB7}"/>
    <cellStyle name="SAPBEXstdItem 8 4 3 2 4" xfId="21819" xr:uid="{15B5F1ED-88C4-4AF7-A573-E04A45A32817}"/>
    <cellStyle name="SAPBEXstdItem 8 4 3 3" xfId="6520" xr:uid="{18C46519-05AA-4447-ACE8-47965C3453B2}"/>
    <cellStyle name="SAPBEXstdItem 8 4 3 3 2" xfId="13003" xr:uid="{8FC0BD42-D6DC-4E20-B28B-DCFF24DA14ED}"/>
    <cellStyle name="SAPBEXstdItem 8 4 3 3 3" xfId="18569" xr:uid="{5C7228BB-4718-4526-A859-0B4D0816BE66}"/>
    <cellStyle name="SAPBEXstdItem 8 4 3 3 4" xfId="24010" xr:uid="{7FB02BC7-FFD7-4B15-8FC5-9FE6072EC0E9}"/>
    <cellStyle name="SAPBEXstdItem 8 4 3 4" xfId="8783" xr:uid="{E8963BCE-DE96-44DE-B9EE-A676B5DB3240}"/>
    <cellStyle name="SAPBEXstdItem 8 4 3 5" xfId="14445" xr:uid="{D7B9834B-5AC8-4300-8BD2-9BCA2F7F808B}"/>
    <cellStyle name="SAPBEXstdItem 8 4 3 6" xfId="19965" xr:uid="{F15D8D34-43DA-415D-9034-1485B21988B2}"/>
    <cellStyle name="SAPBEXstdItem 8 4 4" xfId="4170" xr:uid="{94B8FEC7-089F-45A8-BFBD-2CE67D09449A}"/>
    <cellStyle name="SAPBEXstdItem 8 4 4 2" xfId="10726" xr:uid="{13047354-EB71-49A9-B3C5-68D0EC08F4A3}"/>
    <cellStyle name="SAPBEXstdItem 8 4 4 3" xfId="16340" xr:uid="{56645317-8497-4CC4-9968-8097CD7CEA47}"/>
    <cellStyle name="SAPBEXstdItem 8 4 4 4" xfId="21817" xr:uid="{E3FBD5B0-E5FA-4291-AF26-D4196398BCB5}"/>
    <cellStyle name="SAPBEXstdItem 8 4 5" xfId="6518" xr:uid="{A346A40B-70BD-4C3B-92E9-B068C215A027}"/>
    <cellStyle name="SAPBEXstdItem 8 4 5 2" xfId="13001" xr:uid="{97C27510-D304-48C7-B026-C5DD967211FE}"/>
    <cellStyle name="SAPBEXstdItem 8 4 5 3" xfId="18567" xr:uid="{A1A3AAD9-BCB2-4FB6-A26F-D3ACE5B31C6B}"/>
    <cellStyle name="SAPBEXstdItem 8 4 5 4" xfId="24008" xr:uid="{B4061C71-F09F-42FC-B240-ECF5FA22BEF5}"/>
    <cellStyle name="SAPBEXstdItem 8 4 6" xfId="8781" xr:uid="{0A8DF562-2F74-4A7A-B1AE-A9A3B6E5DE3F}"/>
    <cellStyle name="SAPBEXstdItem 8 4 7" xfId="14443" xr:uid="{FEDFDE71-486B-44CD-9277-E780C2E52794}"/>
    <cellStyle name="SAPBEXstdItem 8 4 8" xfId="19963" xr:uid="{772CDC4D-78E1-4AFD-8869-C84814AE9E36}"/>
    <cellStyle name="SAPBEXstdItem 8 5" xfId="2164" xr:uid="{56EF2A0C-01C3-4E5C-A408-750D7756810A}"/>
    <cellStyle name="SAPBEXstdItem 8 5 2" xfId="4173" xr:uid="{84A147E0-FB16-40E7-9DFE-26E80472C4B7}"/>
    <cellStyle name="SAPBEXstdItem 8 5 2 2" xfId="10729" xr:uid="{928EA295-464D-4B31-A44E-5638375E688C}"/>
    <cellStyle name="SAPBEXstdItem 8 5 2 3" xfId="16343" xr:uid="{263B6076-424E-4C43-A663-EDC80EE90D38}"/>
    <cellStyle name="SAPBEXstdItem 8 5 2 4" xfId="21820" xr:uid="{80DE8008-F735-46B7-8882-6C8B489CC466}"/>
    <cellStyle name="SAPBEXstdItem 8 5 3" xfId="6521" xr:uid="{63DC7F34-692E-40CE-9829-4D899B236478}"/>
    <cellStyle name="SAPBEXstdItem 8 5 3 2" xfId="13004" xr:uid="{1DB96727-813D-46C8-8AA6-111C813A5D22}"/>
    <cellStyle name="SAPBEXstdItem 8 5 3 3" xfId="18570" xr:uid="{E78F769F-EE55-43B8-8A0D-26206DF4ABB0}"/>
    <cellStyle name="SAPBEXstdItem 8 5 3 4" xfId="24011" xr:uid="{DA4789F9-AC57-4DBD-933E-DB1B1D69B702}"/>
    <cellStyle name="SAPBEXstdItem 8 5 4" xfId="8784" xr:uid="{94DF7D20-30CA-4CCD-A4A9-6B2E16BCF01E}"/>
    <cellStyle name="SAPBEXstdItem 8 5 5" xfId="14446" xr:uid="{41200392-2EC7-4418-91DC-B598FE529CDA}"/>
    <cellStyle name="SAPBEXstdItem 8 5 6" xfId="19966" xr:uid="{2CCE8D6F-C310-43F2-BBD9-8D8499172E29}"/>
    <cellStyle name="SAPBEXstdItem 8 6" xfId="2165" xr:uid="{853890E0-8C87-4A70-8ABB-67310CF7605B}"/>
    <cellStyle name="SAPBEXstdItem 8 6 2" xfId="4174" xr:uid="{20036204-C85B-4CEC-BF42-B4AAD162EF27}"/>
    <cellStyle name="SAPBEXstdItem 8 6 2 2" xfId="10730" xr:uid="{AD5C69F4-3D92-42C1-B42C-37D42A1B63DA}"/>
    <cellStyle name="SAPBEXstdItem 8 6 2 3" xfId="16344" xr:uid="{C1B798E0-D696-494A-B688-E6B5B869E50F}"/>
    <cellStyle name="SAPBEXstdItem 8 6 2 4" xfId="21821" xr:uid="{DA98C960-3D0B-440B-B972-9B796D153FDF}"/>
    <cellStyle name="SAPBEXstdItem 8 6 3" xfId="6522" xr:uid="{4E77F73F-B0A5-488A-8410-4F23B881A500}"/>
    <cellStyle name="SAPBEXstdItem 8 6 3 2" xfId="13005" xr:uid="{E59384DA-41A4-4BCC-976A-AE8E89AD2CEA}"/>
    <cellStyle name="SAPBEXstdItem 8 6 3 3" xfId="18571" xr:uid="{0661A323-2CC9-42D1-85F8-706F01856242}"/>
    <cellStyle name="SAPBEXstdItem 8 6 3 4" xfId="24012" xr:uid="{7AEA6CE0-CF91-4B0F-89EC-4701B2E0307A}"/>
    <cellStyle name="SAPBEXstdItem 8 6 4" xfId="8785" xr:uid="{6C406E68-08E0-42FC-93AE-6823C3FEF2CA}"/>
    <cellStyle name="SAPBEXstdItem 8 6 5" xfId="14447" xr:uid="{BC8BE6CA-B1CC-45EB-A0E4-8E3214635F8D}"/>
    <cellStyle name="SAPBEXstdItem 8 6 6" xfId="19967" xr:uid="{45428E8B-1165-49A4-BC64-6010B60702F2}"/>
    <cellStyle name="SAPBEXstdItem 8 7" xfId="4163" xr:uid="{89907330-BC86-466D-B6D0-D8B99135775D}"/>
    <cellStyle name="SAPBEXstdItem 8 7 2" xfId="10719" xr:uid="{9FDB41E9-6197-41FE-99E6-2633B0DA0DD1}"/>
    <cellStyle name="SAPBEXstdItem 8 7 3" xfId="16333" xr:uid="{2380A51A-2031-46D8-AA0A-4ED82B88755B}"/>
    <cellStyle name="SAPBEXstdItem 8 7 4" xfId="21810" xr:uid="{5597E6A2-6864-47FC-A59D-E05350843F8A}"/>
    <cellStyle name="SAPBEXstdItem 8 8" xfId="6511" xr:uid="{A71825F2-D49C-4381-9BB6-6883F1E0C9BC}"/>
    <cellStyle name="SAPBEXstdItem 8 8 2" xfId="12994" xr:uid="{9D3E78AC-4433-4238-ACA3-0492DBDF1ACF}"/>
    <cellStyle name="SAPBEXstdItem 8 8 3" xfId="18560" xr:uid="{5DC9D39D-F273-49C8-B990-ED0831937063}"/>
    <cellStyle name="SAPBEXstdItem 8 8 4" xfId="24001" xr:uid="{6499FF0C-1EE4-4F9A-85CB-D108E231963D}"/>
    <cellStyle name="SAPBEXstdItem 8 9" xfId="8774" xr:uid="{50A3EA2E-7F94-40FB-8E12-6872899EF25D}"/>
    <cellStyle name="SAPBEXstdItem 9" xfId="2166" xr:uid="{8F1EDE2D-B8FF-49E5-92CC-287E052E9AC8}"/>
    <cellStyle name="SAPBEXstdItem 9 10" xfId="14448" xr:uid="{2AF0102D-B9BC-4BE5-BC2B-760CD884DE53}"/>
    <cellStyle name="SAPBEXstdItem 9 11" xfId="19968" xr:uid="{59A25AE0-BD59-42F8-968F-4B9639C7E5C2}"/>
    <cellStyle name="SAPBEXstdItem 9 2" xfId="2167" xr:uid="{CDDCE5CC-3CF9-4A27-B657-29F53969CD76}"/>
    <cellStyle name="SAPBEXstdItem 9 2 2" xfId="2168" xr:uid="{64FB6CB7-E9A2-4063-BBB5-B59B6BBC354E}"/>
    <cellStyle name="SAPBEXstdItem 9 2 2 2" xfId="4177" xr:uid="{B25F7653-A6D2-4D03-ADCE-49C7E40010B1}"/>
    <cellStyle name="SAPBEXstdItem 9 2 2 2 2" xfId="10733" xr:uid="{BF0CBC9C-3559-4122-A047-13DC2406D096}"/>
    <cellStyle name="SAPBEXstdItem 9 2 2 2 3" xfId="16347" xr:uid="{76676B0D-F7A5-4F9B-9586-8DB810756EAA}"/>
    <cellStyle name="SAPBEXstdItem 9 2 2 2 4" xfId="21824" xr:uid="{AB5E83DC-3487-48CA-A180-EB9319E9770B}"/>
    <cellStyle name="SAPBEXstdItem 9 2 2 3" xfId="6525" xr:uid="{E2DBBC75-3C5E-4188-B97D-632F74528C08}"/>
    <cellStyle name="SAPBEXstdItem 9 2 2 3 2" xfId="13008" xr:uid="{7ECDFE2A-4A3E-4CD1-AF10-7A67A087DAE5}"/>
    <cellStyle name="SAPBEXstdItem 9 2 2 3 3" xfId="18574" xr:uid="{444829C3-15F2-4CA1-9A83-E20F52560033}"/>
    <cellStyle name="SAPBEXstdItem 9 2 2 3 4" xfId="24015" xr:uid="{1CDDA7C1-9618-4729-A70B-668339823A51}"/>
    <cellStyle name="SAPBEXstdItem 9 2 2 4" xfId="8788" xr:uid="{4627A0AD-56C0-4F8F-B30A-F73E6EB1B36B}"/>
    <cellStyle name="SAPBEXstdItem 9 2 2 5" xfId="14450" xr:uid="{741DB34E-012F-4F2F-8543-DE5D3FB7D9D8}"/>
    <cellStyle name="SAPBEXstdItem 9 2 2 6" xfId="19970" xr:uid="{E52031BC-A4CD-4810-99B7-9EA149425F67}"/>
    <cellStyle name="SAPBEXstdItem 9 2 3" xfId="2169" xr:uid="{8BCB49ED-6F77-4024-89CB-AD2741494D44}"/>
    <cellStyle name="SAPBEXstdItem 9 2 3 2" xfId="4178" xr:uid="{35010176-7772-4755-8205-37D18BD93155}"/>
    <cellStyle name="SAPBEXstdItem 9 2 3 2 2" xfId="10734" xr:uid="{622101DD-1B4D-4DF5-932B-379E63CC0CAE}"/>
    <cellStyle name="SAPBEXstdItem 9 2 3 2 3" xfId="16348" xr:uid="{145009E8-0327-4D22-9C5F-F01957CFACF8}"/>
    <cellStyle name="SAPBEXstdItem 9 2 3 2 4" xfId="21825" xr:uid="{C39BCC59-5C02-44E6-AF6D-E6DDDB061C84}"/>
    <cellStyle name="SAPBEXstdItem 9 2 3 3" xfId="6526" xr:uid="{E05BC80C-CAA9-4E50-93C4-21063FD8AF48}"/>
    <cellStyle name="SAPBEXstdItem 9 2 3 3 2" xfId="13009" xr:uid="{BBB6779B-6847-4C23-92AB-190DC4300B2F}"/>
    <cellStyle name="SAPBEXstdItem 9 2 3 3 3" xfId="18575" xr:uid="{02479D9E-DB19-43B2-BA06-C406C08A271C}"/>
    <cellStyle name="SAPBEXstdItem 9 2 3 3 4" xfId="24016" xr:uid="{5EC45490-B051-414A-8FBC-5669E2877160}"/>
    <cellStyle name="SAPBEXstdItem 9 2 3 4" xfId="8789" xr:uid="{AA550672-AC59-4F37-BC1F-6D81B224C750}"/>
    <cellStyle name="SAPBEXstdItem 9 2 3 5" xfId="14451" xr:uid="{8F5FF8B0-FC42-4B94-BBAB-11968DEA06D5}"/>
    <cellStyle name="SAPBEXstdItem 9 2 3 6" xfId="19971" xr:uid="{132BCE7C-7E53-45B3-8F7C-D97896B5D668}"/>
    <cellStyle name="SAPBEXstdItem 9 2 4" xfId="4176" xr:uid="{19618581-02A7-456F-9C5F-06B9D17522BD}"/>
    <cellStyle name="SAPBEXstdItem 9 2 4 2" xfId="10732" xr:uid="{4CC2DECF-AA2B-4E76-B741-F415620BB575}"/>
    <cellStyle name="SAPBEXstdItem 9 2 4 3" xfId="16346" xr:uid="{C0374189-33DB-44E3-AC37-26A882983C62}"/>
    <cellStyle name="SAPBEXstdItem 9 2 4 4" xfId="21823" xr:uid="{3CF0B327-D015-40F0-8814-F1ABF5C79E97}"/>
    <cellStyle name="SAPBEXstdItem 9 2 5" xfId="6524" xr:uid="{729AFC00-2AD0-4E66-9623-588497577D92}"/>
    <cellStyle name="SAPBEXstdItem 9 2 5 2" xfId="13007" xr:uid="{4C196E47-DDCA-4CC3-8FD3-CBB4964A330B}"/>
    <cellStyle name="SAPBEXstdItem 9 2 5 3" xfId="18573" xr:uid="{546CDDFA-142D-40A9-BC0B-14DF086B720C}"/>
    <cellStyle name="SAPBEXstdItem 9 2 5 4" xfId="24014" xr:uid="{79927D52-15F3-4533-A6F5-97A4EB8D21E9}"/>
    <cellStyle name="SAPBEXstdItem 9 2 6" xfId="8787" xr:uid="{61D8646F-5774-4316-B012-0DEA9BE3DADE}"/>
    <cellStyle name="SAPBEXstdItem 9 2 7" xfId="14449" xr:uid="{10676571-2C23-4D65-9186-6775EEFE3671}"/>
    <cellStyle name="SAPBEXstdItem 9 2 8" xfId="19969" xr:uid="{E6857122-A0D8-4184-90FE-517AF2EAB707}"/>
    <cellStyle name="SAPBEXstdItem 9 3" xfId="2170" xr:uid="{B2E1CAF4-6649-42DE-9D97-7CA1516C6F62}"/>
    <cellStyle name="SAPBEXstdItem 9 3 2" xfId="2171" xr:uid="{4C8682E4-341D-4D11-B0C8-E3452E9D11EF}"/>
    <cellStyle name="SAPBEXstdItem 9 3 2 2" xfId="4180" xr:uid="{092E44C5-6CFD-44F9-8875-E13C6EFFE255}"/>
    <cellStyle name="SAPBEXstdItem 9 3 2 2 2" xfId="10736" xr:uid="{3B0848AC-035B-4ED0-9E05-92BE31CB377D}"/>
    <cellStyle name="SAPBEXstdItem 9 3 2 2 3" xfId="16350" xr:uid="{B25A11D2-7FB3-4ECF-ABB9-C696BBF50341}"/>
    <cellStyle name="SAPBEXstdItem 9 3 2 2 4" xfId="21827" xr:uid="{760BEA30-6C6A-4F27-8AF7-BE634E2D5184}"/>
    <cellStyle name="SAPBEXstdItem 9 3 2 3" xfId="6528" xr:uid="{ECE728A3-C1A3-4DF6-B0D9-C93D96E8C2DD}"/>
    <cellStyle name="SAPBEXstdItem 9 3 2 3 2" xfId="13011" xr:uid="{C39F8F88-020E-46F1-A668-34F9342FD91F}"/>
    <cellStyle name="SAPBEXstdItem 9 3 2 3 3" xfId="18577" xr:uid="{97BC2B39-2EAB-4E0F-90CD-E0C4F9366998}"/>
    <cellStyle name="SAPBEXstdItem 9 3 2 3 4" xfId="24018" xr:uid="{472E59AF-5FDB-4E3B-9130-1DF10BC817B9}"/>
    <cellStyle name="SAPBEXstdItem 9 3 2 4" xfId="8791" xr:uid="{99367377-67DD-49D1-948A-E68784EA8FCE}"/>
    <cellStyle name="SAPBEXstdItem 9 3 2 5" xfId="14453" xr:uid="{CA60D0FF-6976-422E-9F8F-0BD56F63B276}"/>
    <cellStyle name="SAPBEXstdItem 9 3 2 6" xfId="19973" xr:uid="{62BB9B2E-6981-460B-BE2C-027061650F6E}"/>
    <cellStyle name="SAPBEXstdItem 9 3 3" xfId="2172" xr:uid="{FE2AC2D0-0238-431C-A493-827001BE80D6}"/>
    <cellStyle name="SAPBEXstdItem 9 3 3 2" xfId="4181" xr:uid="{780FF138-576E-4A5E-AA43-B8AE9B43D5B0}"/>
    <cellStyle name="SAPBEXstdItem 9 3 3 2 2" xfId="10737" xr:uid="{3F2E7FE9-9762-4753-9DDB-688E37829EE9}"/>
    <cellStyle name="SAPBEXstdItem 9 3 3 2 3" xfId="16351" xr:uid="{14A69C37-A31C-4B07-A529-EFCCFE1FA600}"/>
    <cellStyle name="SAPBEXstdItem 9 3 3 2 4" xfId="21828" xr:uid="{B2A33D16-249E-410B-BA7D-7DF875DB197D}"/>
    <cellStyle name="SAPBEXstdItem 9 3 3 3" xfId="6529" xr:uid="{37F504CF-5381-4731-A4AA-32218D2DBDB9}"/>
    <cellStyle name="SAPBEXstdItem 9 3 3 3 2" xfId="13012" xr:uid="{8FE81A97-C30D-4FBD-9380-395D09FAA1FF}"/>
    <cellStyle name="SAPBEXstdItem 9 3 3 3 3" xfId="18578" xr:uid="{EC531DD1-86E9-41F4-8E99-CD6B11BC13E8}"/>
    <cellStyle name="SAPBEXstdItem 9 3 3 3 4" xfId="24019" xr:uid="{1E1B6CAD-D729-4320-B1BB-A557810E7EA9}"/>
    <cellStyle name="SAPBEXstdItem 9 3 3 4" xfId="8792" xr:uid="{6BECAEC8-E8E6-4618-AA7E-7F8BDD486B03}"/>
    <cellStyle name="SAPBEXstdItem 9 3 3 5" xfId="14454" xr:uid="{2BF3A541-438C-477A-AFD3-B57ECFAEC627}"/>
    <cellStyle name="SAPBEXstdItem 9 3 3 6" xfId="19974" xr:uid="{99B2568E-A632-417C-BEB7-F2169E821954}"/>
    <cellStyle name="SAPBEXstdItem 9 3 4" xfId="4179" xr:uid="{65B0F8C7-6FF3-4C9E-9108-52551176517E}"/>
    <cellStyle name="SAPBEXstdItem 9 3 4 2" xfId="10735" xr:uid="{5B340952-FFAF-4E4D-8780-B648DF0D8803}"/>
    <cellStyle name="SAPBEXstdItem 9 3 4 3" xfId="16349" xr:uid="{EA561C2C-BE8A-4C0F-BD48-62F6534D54D7}"/>
    <cellStyle name="SAPBEXstdItem 9 3 4 4" xfId="21826" xr:uid="{5CAD13AB-6975-4D8F-A949-166E032B53EE}"/>
    <cellStyle name="SAPBEXstdItem 9 3 5" xfId="6527" xr:uid="{5703AA7C-AB3D-4578-80A2-8CF11BB8E236}"/>
    <cellStyle name="SAPBEXstdItem 9 3 5 2" xfId="13010" xr:uid="{842C29AA-852F-4D5F-82B0-1B375EBC724A}"/>
    <cellStyle name="SAPBEXstdItem 9 3 5 3" xfId="18576" xr:uid="{6A2ECB3A-91CD-44A9-AA63-8759AF833E03}"/>
    <cellStyle name="SAPBEXstdItem 9 3 5 4" xfId="24017" xr:uid="{66FE795C-A52F-42ED-9303-4051FB0B7359}"/>
    <cellStyle name="SAPBEXstdItem 9 3 6" xfId="8790" xr:uid="{57219230-0AFA-442F-827D-2393465299B5}"/>
    <cellStyle name="SAPBEXstdItem 9 3 7" xfId="14452" xr:uid="{A2E9B3F5-C2F4-427D-8430-088AC360AF9A}"/>
    <cellStyle name="SAPBEXstdItem 9 3 8" xfId="19972" xr:uid="{1A45D2E2-FDD5-47AE-8868-5729E1B82D3D}"/>
    <cellStyle name="SAPBEXstdItem 9 4" xfId="2173" xr:uid="{DB4F43F8-36BE-4C68-8B23-93372371C8DC}"/>
    <cellStyle name="SAPBEXstdItem 9 4 2" xfId="2174" xr:uid="{B74D93F8-C89E-4D32-BFEB-66740C291822}"/>
    <cellStyle name="SAPBEXstdItem 9 4 2 2" xfId="4183" xr:uid="{BFDF7849-0794-4594-B759-6FE55441839A}"/>
    <cellStyle name="SAPBEXstdItem 9 4 2 2 2" xfId="10739" xr:uid="{82710EF6-8380-4247-9B4D-2D62E642620B}"/>
    <cellStyle name="SAPBEXstdItem 9 4 2 2 3" xfId="16353" xr:uid="{37CB658D-1E2C-4231-87A8-3EC75F325DDE}"/>
    <cellStyle name="SAPBEXstdItem 9 4 2 2 4" xfId="21830" xr:uid="{0A9701FC-6328-49A4-9EAA-8D15A7976687}"/>
    <cellStyle name="SAPBEXstdItem 9 4 2 3" xfId="6531" xr:uid="{8463EF64-BB34-43C2-B448-6855588EF950}"/>
    <cellStyle name="SAPBEXstdItem 9 4 2 3 2" xfId="13014" xr:uid="{26E25B34-4273-42D4-8316-B42583568C48}"/>
    <cellStyle name="SAPBEXstdItem 9 4 2 3 3" xfId="18580" xr:uid="{85168DF7-E617-4A68-BA56-3743F31D9384}"/>
    <cellStyle name="SAPBEXstdItem 9 4 2 3 4" xfId="24021" xr:uid="{17F9BFFA-D466-40B2-B458-6922A4DAE4F8}"/>
    <cellStyle name="SAPBEXstdItem 9 4 2 4" xfId="8794" xr:uid="{CFB48686-7DC6-4156-BD21-F9FAB6F2DA7A}"/>
    <cellStyle name="SAPBEXstdItem 9 4 2 5" xfId="14456" xr:uid="{D387077E-5A6D-4F99-BF25-8040333D8FF8}"/>
    <cellStyle name="SAPBEXstdItem 9 4 2 6" xfId="19976" xr:uid="{0843DFE4-4F44-46CC-8E9E-1AF8E8E38628}"/>
    <cellStyle name="SAPBEXstdItem 9 4 3" xfId="2175" xr:uid="{82B7F856-8A9C-486D-80C7-A88B6DC9BBA2}"/>
    <cellStyle name="SAPBEXstdItem 9 4 3 2" xfId="4184" xr:uid="{97E66272-BEF4-4F50-8EE6-E1FCAD7992FB}"/>
    <cellStyle name="SAPBEXstdItem 9 4 3 2 2" xfId="10740" xr:uid="{292FC163-9FFB-4C29-8AA8-BC3ADBC37A95}"/>
    <cellStyle name="SAPBEXstdItem 9 4 3 2 3" xfId="16354" xr:uid="{500A8CCB-8C23-4B1E-89D9-FB87DB583015}"/>
    <cellStyle name="SAPBEXstdItem 9 4 3 2 4" xfId="21831" xr:uid="{4A8444F7-AABB-498E-8C9F-D644F359034F}"/>
    <cellStyle name="SAPBEXstdItem 9 4 3 3" xfId="6532" xr:uid="{9A9997D1-7C12-4512-8C71-93EEF24BB58B}"/>
    <cellStyle name="SAPBEXstdItem 9 4 3 3 2" xfId="13015" xr:uid="{4C15EBB0-435E-484B-B7A6-4BD39DE44D84}"/>
    <cellStyle name="SAPBEXstdItem 9 4 3 3 3" xfId="18581" xr:uid="{74B7D703-F67E-4A59-B4E3-DDD9E669B606}"/>
    <cellStyle name="SAPBEXstdItem 9 4 3 3 4" xfId="24022" xr:uid="{405D11AA-1A04-40AD-AA7D-04BEA98E3533}"/>
    <cellStyle name="SAPBEXstdItem 9 4 3 4" xfId="8795" xr:uid="{68A083F2-1533-46B7-9CB9-4D6669099491}"/>
    <cellStyle name="SAPBEXstdItem 9 4 3 5" xfId="14457" xr:uid="{21FC784C-3235-43A8-85A9-E6EE3B367CB3}"/>
    <cellStyle name="SAPBEXstdItem 9 4 3 6" xfId="19977" xr:uid="{8362F5E7-7ABE-42FA-834D-2CDD01EEC88F}"/>
    <cellStyle name="SAPBEXstdItem 9 4 4" xfId="4182" xr:uid="{E23FFFF1-D363-46AD-A5DC-098217803503}"/>
    <cellStyle name="SAPBEXstdItem 9 4 4 2" xfId="10738" xr:uid="{E9B4F45E-9855-4FF4-B8E2-B8405BADCF07}"/>
    <cellStyle name="SAPBEXstdItem 9 4 4 3" xfId="16352" xr:uid="{47DEA4A7-4484-4A20-98A9-5CC1DE2BFBF9}"/>
    <cellStyle name="SAPBEXstdItem 9 4 4 4" xfId="21829" xr:uid="{FBFCC69F-32AC-433C-9A86-3D38E99CB2AC}"/>
    <cellStyle name="SAPBEXstdItem 9 4 5" xfId="6530" xr:uid="{77945E69-2886-4E42-B107-3B657D5E1C21}"/>
    <cellStyle name="SAPBEXstdItem 9 4 5 2" xfId="13013" xr:uid="{BFF60C34-6E1D-4CB7-B330-741EB1E0A4A2}"/>
    <cellStyle name="SAPBEXstdItem 9 4 5 3" xfId="18579" xr:uid="{9A18C412-D313-46BB-9154-68F8989FBFB6}"/>
    <cellStyle name="SAPBEXstdItem 9 4 5 4" xfId="24020" xr:uid="{1C6D4700-DDF3-4764-A988-A576EFB1BC62}"/>
    <cellStyle name="SAPBEXstdItem 9 4 6" xfId="8793" xr:uid="{42023495-F9BA-40A5-89C1-723852C55FD5}"/>
    <cellStyle name="SAPBEXstdItem 9 4 7" xfId="14455" xr:uid="{58DF862B-D9C4-4278-B15A-A6F483AB5786}"/>
    <cellStyle name="SAPBEXstdItem 9 4 8" xfId="19975" xr:uid="{13839655-BE1E-4B8C-A281-BF6DF6D82E5C}"/>
    <cellStyle name="SAPBEXstdItem 9 5" xfId="2176" xr:uid="{8CBE3976-7D9A-47A5-9D9B-F831B2966180}"/>
    <cellStyle name="SAPBEXstdItem 9 5 2" xfId="4185" xr:uid="{C39FF0C2-777B-4E53-A534-033A82934843}"/>
    <cellStyle name="SAPBEXstdItem 9 5 2 2" xfId="10741" xr:uid="{C742BF30-6300-4326-837E-BFC83A8687C1}"/>
    <cellStyle name="SAPBEXstdItem 9 5 2 3" xfId="16355" xr:uid="{6C115D04-EE6F-4E11-BE00-3F2F8D3CCA4E}"/>
    <cellStyle name="SAPBEXstdItem 9 5 2 4" xfId="21832" xr:uid="{89F1C162-386D-447A-AD78-C376AFE41C6D}"/>
    <cellStyle name="SAPBEXstdItem 9 5 3" xfId="6533" xr:uid="{2F764D0D-1708-4EE5-9A34-246BCF351661}"/>
    <cellStyle name="SAPBEXstdItem 9 5 3 2" xfId="13016" xr:uid="{5375177D-3C58-4D08-870F-65ACCC3AE697}"/>
    <cellStyle name="SAPBEXstdItem 9 5 3 3" xfId="18582" xr:uid="{C3949AF8-7C63-4609-A511-096F8B308CCD}"/>
    <cellStyle name="SAPBEXstdItem 9 5 3 4" xfId="24023" xr:uid="{EDDAB9B7-E932-4DA8-9C44-62D3A8E378F2}"/>
    <cellStyle name="SAPBEXstdItem 9 5 4" xfId="8796" xr:uid="{9BFDC5BA-DE86-4002-A91E-542B029B1AC6}"/>
    <cellStyle name="SAPBEXstdItem 9 5 5" xfId="14458" xr:uid="{4051CDDA-C41F-4B89-9CB1-36D6AC0002E7}"/>
    <cellStyle name="SAPBEXstdItem 9 5 6" xfId="19978" xr:uid="{585766A3-5D7F-4B29-841A-6E33785ED4A2}"/>
    <cellStyle name="SAPBEXstdItem 9 6" xfId="2177" xr:uid="{196C6F6E-815C-472A-B11A-E862427FE793}"/>
    <cellStyle name="SAPBEXstdItem 9 6 2" xfId="4186" xr:uid="{FEDB1B39-C752-4EC4-96C4-89A402C328E6}"/>
    <cellStyle name="SAPBEXstdItem 9 6 2 2" xfId="10742" xr:uid="{7D3B6B44-B439-49B4-A9D1-8EE4129F8590}"/>
    <cellStyle name="SAPBEXstdItem 9 6 2 3" xfId="16356" xr:uid="{12772D79-221B-401C-BD2D-23902FE057A3}"/>
    <cellStyle name="SAPBEXstdItem 9 6 2 4" xfId="21833" xr:uid="{C6F7E612-C84B-4E80-9871-7E73E1FCA619}"/>
    <cellStyle name="SAPBEXstdItem 9 6 3" xfId="6534" xr:uid="{6DC15164-56A1-4518-96CE-8713DA5173C2}"/>
    <cellStyle name="SAPBEXstdItem 9 6 3 2" xfId="13017" xr:uid="{A132243B-B61E-4138-AF41-AEEDF7A750FF}"/>
    <cellStyle name="SAPBEXstdItem 9 6 3 3" xfId="18583" xr:uid="{7D4E5F0D-99B0-43E7-B7E3-C4A3EA514078}"/>
    <cellStyle name="SAPBEXstdItem 9 6 3 4" xfId="24024" xr:uid="{AB2488FA-A736-43F0-8DA3-74A9F46DA9F6}"/>
    <cellStyle name="SAPBEXstdItem 9 6 4" xfId="8797" xr:uid="{2E14237B-0357-4B4E-A0B4-6BE03BC86493}"/>
    <cellStyle name="SAPBEXstdItem 9 6 5" xfId="14459" xr:uid="{73D23026-6221-48CF-9EDA-97D59FCB1D6D}"/>
    <cellStyle name="SAPBEXstdItem 9 6 6" xfId="19979" xr:uid="{9B3C9A00-6C9B-4328-A898-BF225515CFA7}"/>
    <cellStyle name="SAPBEXstdItem 9 7" xfId="4175" xr:uid="{8428E303-6780-4E0D-916E-65BCC7DD8A40}"/>
    <cellStyle name="SAPBEXstdItem 9 7 2" xfId="10731" xr:uid="{AE44A3D1-4BB1-4536-96EF-AA5F3FA384E4}"/>
    <cellStyle name="SAPBEXstdItem 9 7 3" xfId="16345" xr:uid="{1D5DA672-46C1-40E5-8465-13235F686F2A}"/>
    <cellStyle name="SAPBEXstdItem 9 7 4" xfId="21822" xr:uid="{BAC466B8-4863-4B4D-8C3A-B2C29FA3FE81}"/>
    <cellStyle name="SAPBEXstdItem 9 8" xfId="6523" xr:uid="{D0ED74BA-AF8B-4FFC-8218-FA879C1F3DEE}"/>
    <cellStyle name="SAPBEXstdItem 9 8 2" xfId="13006" xr:uid="{B87DDB62-D408-4019-89B3-F865CEA85481}"/>
    <cellStyle name="SAPBEXstdItem 9 8 3" xfId="18572" xr:uid="{D5631C92-90F6-40DA-9F29-29119F6AE161}"/>
    <cellStyle name="SAPBEXstdItem 9 8 4" xfId="24013" xr:uid="{AFB3612E-E050-4C66-A3BC-622339063BE0}"/>
    <cellStyle name="SAPBEXstdItem 9 9" xfId="8786" xr:uid="{F02DCB4B-FF9E-4848-B381-76FDB9693E3F}"/>
    <cellStyle name="SAPBEXstdItemX" xfId="671" xr:uid="{F797A1BA-01E7-440A-813F-E26590CE537C}"/>
    <cellStyle name="SAPBEXstdItemX 2" xfId="672" xr:uid="{23BBACF0-A4C3-45BD-BAC4-81CA4DF91A5F}"/>
    <cellStyle name="SAPBEXstdItemX 2 2" xfId="673" xr:uid="{BC2FC4DF-EAF7-4303-ADFA-76952D53AEB4}"/>
    <cellStyle name="SAPBEXstdItemX 2 2 2" xfId="11935" xr:uid="{A48FFA51-4567-4A31-A88E-AAA045F31E86}"/>
    <cellStyle name="SAPBEXstdItemX 2 2 3" xfId="7217" xr:uid="{B0DC66AE-54F4-48F0-82EB-CB30532E924D}"/>
    <cellStyle name="SAPBEXstdItemX 2 3" xfId="2179" xr:uid="{58807246-A338-489A-9F58-06A097FDDF39}"/>
    <cellStyle name="SAPBEXstdItemX 2 3 2" xfId="8799" xr:uid="{FC7E38E0-873A-4EF4-A4A3-EC7863C2904E}"/>
    <cellStyle name="SAPBEXstdItemX 2 3 3" xfId="14461" xr:uid="{97ED852A-3E65-4807-81C4-33EB360E4A86}"/>
    <cellStyle name="SAPBEXstdItemX 2 3 4" xfId="19981" xr:uid="{43E253B2-2828-4A04-85FE-1748664A7517}"/>
    <cellStyle name="SAPBEXstdItemX 2 4" xfId="4619" xr:uid="{4FF3B7ED-456D-445F-A070-1FBB4A35A6C2}"/>
    <cellStyle name="SAPBEXstdItemX 2 4 2" xfId="11170" xr:uid="{F2810298-3638-4A76-B20E-90BB2E10ADBC}"/>
    <cellStyle name="SAPBEXstdItemX 2 4 3" xfId="16775" xr:uid="{2D98B182-861E-4689-9E61-4CAA69537ED3}"/>
    <cellStyle name="SAPBEXstdItemX 2 4 4" xfId="22251" xr:uid="{EEFB8FD6-9B62-46A7-BBBD-FAB95B96B9A1}"/>
    <cellStyle name="SAPBEXstdItemX 2 5" xfId="6535" xr:uid="{18D778B9-A1BD-4287-813A-24671AE51A89}"/>
    <cellStyle name="SAPBEXstdItemX 2 5 2" xfId="13018" xr:uid="{BBF178E9-C3C9-4B0A-8B2F-2DA5F101EBE3}"/>
    <cellStyle name="SAPBEXstdItemX 2 5 3" xfId="18584" xr:uid="{A487EB36-D1B6-4321-BF95-9CEC1701314E}"/>
    <cellStyle name="SAPBEXstdItemX 2 5 4" xfId="24025" xr:uid="{2573E750-FD44-4D2D-81A6-D49E4413383C}"/>
    <cellStyle name="SAPBEXstdItemX 3" xfId="674" xr:uid="{4CCBCE96-29AB-4115-B017-1DC58E173F7B}"/>
    <cellStyle name="SAPBEXstdItemX 3 2" xfId="2180" xr:uid="{D2A510CA-B2B6-4F69-9EEE-77592EDBB60C}"/>
    <cellStyle name="SAPBEXstdItemX 3 2 2" xfId="8800" xr:uid="{8555D3D2-BE11-4DB5-83A7-292D9EDB4F77}"/>
    <cellStyle name="SAPBEXstdItemX 3 2 3" xfId="14462" xr:uid="{98E653F9-6640-42A1-8DF8-CD81AD17D10F}"/>
    <cellStyle name="SAPBEXstdItemX 3 2 4" xfId="19982" xr:uid="{2DEFBE64-7E34-42F0-BE5E-AD0E358D782C}"/>
    <cellStyle name="SAPBEXstdItemX 3 3" xfId="4620" xr:uid="{74A270DC-FD4C-4ADB-A8E9-98FE057F8625}"/>
    <cellStyle name="SAPBEXstdItemX 3 3 2" xfId="11171" xr:uid="{36BC917D-4FCB-48D2-937F-306785D29CC5}"/>
    <cellStyle name="SAPBEXstdItemX 3 3 3" xfId="16776" xr:uid="{512D6283-BB18-45DF-A959-333BCC164729}"/>
    <cellStyle name="SAPBEXstdItemX 3 3 4" xfId="22252" xr:uid="{A9A10DC6-CFB2-4F9E-8A0A-29E83CC22683}"/>
    <cellStyle name="SAPBEXstdItemX 3 4" xfId="6536" xr:uid="{68926732-27B3-4BA4-9F78-2474BC7E6C57}"/>
    <cellStyle name="SAPBEXstdItemX 3 4 2" xfId="13019" xr:uid="{2A0F0733-FBCD-40F3-A645-C93BD418D8A5}"/>
    <cellStyle name="SAPBEXstdItemX 3 4 3" xfId="18585" xr:uid="{0E12A531-61FB-4A04-869A-761892F6B0DE}"/>
    <cellStyle name="SAPBEXstdItemX 3 4 4" xfId="24026" xr:uid="{983D5353-F7FC-48A1-B28F-65E859B43247}"/>
    <cellStyle name="SAPBEXstdItemX 4" xfId="2178" xr:uid="{35D9D39E-177E-4333-9C27-802DF0721C07}"/>
    <cellStyle name="SAPBEXstdItemX 4 2" xfId="8798" xr:uid="{73CF3A3A-91A5-4AAE-852A-3152D294AB2F}"/>
    <cellStyle name="SAPBEXstdItemX 4 3" xfId="14460" xr:uid="{08D70D56-9CA1-4DBE-8FA3-02B7ACBB0D0A}"/>
    <cellStyle name="SAPBEXstdItemX 4 4" xfId="19980" xr:uid="{A657AC11-82BF-433A-A14D-79A8CD1905F4}"/>
    <cellStyle name="SAPBEXstdItemX 5" xfId="4618" xr:uid="{DBE97D0E-BEEA-4E1D-AA87-F1F4A345F0DD}"/>
    <cellStyle name="SAPBEXstdItemX 5 2" xfId="11169" xr:uid="{50AFBE8C-0E26-49A2-B2E8-561B711C9D42}"/>
    <cellStyle name="SAPBEXstdItemX 5 3" xfId="16774" xr:uid="{C369BDF6-7D0C-42B8-A2F6-B28C80D39B05}"/>
    <cellStyle name="SAPBEXstdItemX 5 4" xfId="22250" xr:uid="{38A07045-0A33-4780-B86D-CA10441CF68D}"/>
    <cellStyle name="SAPBEXstdItemX 6" xfId="5396" xr:uid="{680C374B-9DF7-4C1A-A1D5-EBC4492E0B5D}"/>
    <cellStyle name="SAPBEXstdItemX 6 2" xfId="11910" xr:uid="{21566B67-22A4-45A7-AD5B-F078471A36B8}"/>
    <cellStyle name="SAPBEXstdItemX 6 3" xfId="17499" xr:uid="{EE101055-3174-4287-A6EC-3BE318970712}"/>
    <cellStyle name="SAPBEXstdItemX 6 4" xfId="22941" xr:uid="{B150E31F-E1F3-4214-B6D8-74DAC383DE83}"/>
    <cellStyle name="SAPBEXtitle" xfId="675" xr:uid="{89E6F4A2-34AE-467B-B9A4-CAC6D618A39B}"/>
    <cellStyle name="SAPBEXtitle 2" xfId="676" xr:uid="{AED2B930-1C43-40CF-ADF5-3D7C4EA04F55}"/>
    <cellStyle name="SAPBEXtitle 3" xfId="677" xr:uid="{EA1E11FE-F0A4-4C5A-A0AE-4B05EDC4118F}"/>
    <cellStyle name="SAPBEXundefined" xfId="678" xr:uid="{0BA03BF8-7F31-4273-9E56-593830E15D63}"/>
    <cellStyle name="SAPBEXundefined 2" xfId="679" xr:uid="{D94CD1F3-6B36-4ED1-B136-2602CD9CF517}"/>
    <cellStyle name="SAPBEXundefined 2 2" xfId="7284" xr:uid="{EC5C2D8D-65A4-426B-9D96-CA9DF4E8AD6E}"/>
    <cellStyle name="SAPBEXundefined 2 3" xfId="7218" xr:uid="{5719DA9B-C876-4EEB-A963-FEEB228DFFFC}"/>
    <cellStyle name="SAPBEXundefined 3" xfId="7724" xr:uid="{C24FF079-C533-490F-8AC2-7442AEBF3056}"/>
    <cellStyle name="SAPBEXundefined 4" xfId="13559" xr:uid="{95571C71-E5C4-44D1-BB57-203C92339903}"/>
    <cellStyle name="SAPBorder" xfId="680" xr:uid="{623B93D7-50B4-4CE5-BDE6-577E60D056C8}"/>
    <cellStyle name="SAPDataCell" xfId="99" xr:uid="{DA31E7A5-99A6-4CDA-AF9F-304F682B8FCE}"/>
    <cellStyle name="SAPDataRemoved" xfId="7088" xr:uid="{F0F71891-C26F-428F-AA7D-9F6DDDF293A8}"/>
    <cellStyle name="SAPDataTotalCell" xfId="681" xr:uid="{C2D4241E-6724-4B10-9953-83053BF8F474}"/>
    <cellStyle name="SAPDimensionCell" xfId="682" xr:uid="{4DF8BADA-F890-4742-A6A7-D3886C8E53BB}"/>
    <cellStyle name="SAPEditableDataCell" xfId="683" xr:uid="{5E399170-F4A3-4026-8033-FD84D79ACDB1}"/>
    <cellStyle name="SAPEditableDataCell 2" xfId="5458" xr:uid="{446BDDE9-B653-4F75-BFB2-47E8C11B2A45}"/>
    <cellStyle name="SAPEditableDataTotalCell" xfId="684" xr:uid="{F46BD192-451C-442C-8379-B335C4B8392F}"/>
    <cellStyle name="SAPEditableDataTotalCell 2" xfId="5460" xr:uid="{02865F2B-D788-4BE6-9957-220945715B87}"/>
    <cellStyle name="SAPEmphasized" xfId="685" xr:uid="{9EB10A48-677F-490B-8E7B-E3BA12D69094}"/>
    <cellStyle name="SAPEmphasizedEditableDataCell" xfId="4369" xr:uid="{45117399-C178-40D7-934B-0B9FA32CB8AB}"/>
    <cellStyle name="SAPEmphasizedEditableDataCell 2" xfId="5462" xr:uid="{9A66CCB0-5476-4759-B499-05D649D7802E}"/>
    <cellStyle name="SAPEmphasizedEditableDataTotalCell" xfId="4370" xr:uid="{6F94F995-DA3C-49DB-8FB1-632385E7C12F}"/>
    <cellStyle name="SAPEmphasizedEditableDataTotalCell 2" xfId="5463" xr:uid="{CB235CB8-9E66-498C-90F3-ACAD1DC0A9D7}"/>
    <cellStyle name="SAPEmphasizedLockedDataCell" xfId="4371" xr:uid="{8E110639-3358-49CC-932E-F3AB7C170A00}"/>
    <cellStyle name="SAPEmphasizedLockedDataCell 2" xfId="5464" xr:uid="{B9E8EE87-4596-42F5-B810-29C4DF376035}"/>
    <cellStyle name="SAPEmphasizedLockedDataTotalCell" xfId="4372" xr:uid="{0191FA80-BD3F-4E96-8861-1B32DF3C9B08}"/>
    <cellStyle name="SAPEmphasizedLockedDataTotalCell 2" xfId="5465" xr:uid="{193BC938-0D98-41AD-84D4-61EC53A958B4}"/>
    <cellStyle name="SAPEmphasizedReadonlyDataCell" xfId="4373" xr:uid="{D35325BF-A429-4E0D-B2DF-7DB6C93394EF}"/>
    <cellStyle name="SAPEmphasizedReadonlyDataTotalCell" xfId="4374" xr:uid="{F197D2AE-167C-4B22-AE1E-30F890EE3141}"/>
    <cellStyle name="SAPEmphasizedTotal" xfId="686" xr:uid="{DCD3CC68-8362-40F2-B5BF-548C3B80A16C}"/>
    <cellStyle name="SAPEmphasizedTotal 2" xfId="4375" xr:uid="{91AA5BAD-49EC-42E2-9145-EDAEA59ECFA8}"/>
    <cellStyle name="SAPError" xfId="5468" xr:uid="{921E77B4-F5FD-4FAF-8DF3-2442CEECE999}"/>
    <cellStyle name="SAPExceptionLevel1" xfId="687" xr:uid="{10D52C3E-B15B-4AB2-8C6C-8008D17DB00C}"/>
    <cellStyle name="SAPExceptionLevel2" xfId="688" xr:uid="{FCDC13A2-1EA9-449E-8A36-374708CA46E1}"/>
    <cellStyle name="SAPExceptionLevel3" xfId="689" xr:uid="{177A0B8E-F9D3-4B99-AE24-BCB8C41B0B75}"/>
    <cellStyle name="SAPExceptionLevel4" xfId="690" xr:uid="{1096C3A5-08CC-4FBF-AAA2-5474B866B90D}"/>
    <cellStyle name="SAPExceptionLevel5" xfId="691" xr:uid="{08FE124F-3271-4FCC-9DCC-DD761AF70AE4}"/>
    <cellStyle name="SAPExceptionLevel6" xfId="692" xr:uid="{2DFF5584-F66C-48CF-96C0-3990F5C033E5}"/>
    <cellStyle name="SAPExceptionLevel7" xfId="693" xr:uid="{E315CCC6-09D1-4882-8EF9-4C9474F573DD}"/>
    <cellStyle name="SAPExceptionLevel8" xfId="694" xr:uid="{A9BB2B78-A401-436B-AA22-42C2217B18AB}"/>
    <cellStyle name="SAPExceptionLevel9" xfId="695" xr:uid="{2A66DA14-81CC-46BB-B98E-3D5E7F6E5E72}"/>
    <cellStyle name="SAPFormula" xfId="5467" xr:uid="{E6C88192-A3C5-48FA-9CE2-078AA97A374B}"/>
    <cellStyle name="SAPGroupingFillCell" xfId="7087" xr:uid="{DED82C8A-4CD8-406D-A9C5-B5CF30B4512F}"/>
    <cellStyle name="SAPHierarchyCell0" xfId="696" xr:uid="{0C058757-674C-4542-85E6-4FC0B42929A0}"/>
    <cellStyle name="SAPHierarchyCell1" xfId="697" xr:uid="{250F822D-DED0-433C-BD5C-0E918B389C0F}"/>
    <cellStyle name="SAPHierarchyCell2" xfId="698" xr:uid="{16661279-A89C-429F-9AAB-C3CE36E5DE27}"/>
    <cellStyle name="SAPHierarchyCell3" xfId="699" xr:uid="{3121292C-8A2A-422F-AF38-19F6641B8DE5}"/>
    <cellStyle name="SAPHierarchyCell4" xfId="700" xr:uid="{062B1A89-54F8-4E2C-AA06-D1AC228DAA16}"/>
    <cellStyle name="SAPLockedDataCell" xfId="701" xr:uid="{3015B07C-4B92-4D0E-B330-B51FC0AE4124}"/>
    <cellStyle name="SAPLockedDataCell 2" xfId="5459" xr:uid="{0DB4143C-E60D-4DE7-948A-2BA2C91AB1A6}"/>
    <cellStyle name="SAPLockedDataTotalCell" xfId="702" xr:uid="{80015C5C-0F36-4A88-9B1F-33D8F2CDFA88}"/>
    <cellStyle name="SAPLockedDataTotalCell 2" xfId="5461" xr:uid="{481637D6-79A7-4F4E-920C-0886779ADC76}"/>
    <cellStyle name="SAPMemberCell" xfId="703" xr:uid="{72320D85-B2AC-4D09-979D-836014DD6E96}"/>
    <cellStyle name="SAPMemberTotalCell" xfId="704" xr:uid="{EEC5E275-CC7F-4BB2-9F5F-DE9F93B93134}"/>
    <cellStyle name="SAPMessageText" xfId="5466" xr:uid="{DF0EA7F7-A35F-42E9-916E-8859265181F0}"/>
    <cellStyle name="SAPReadonlyDataCell" xfId="705" xr:uid="{F61A471E-6213-42EC-A168-05C89EBA0937}"/>
    <cellStyle name="SAPReadonlyDataTotalCell" xfId="706" xr:uid="{8FF57169-A8AD-4D75-A0BE-2A0A68BB991F}"/>
    <cellStyle name="SDEntry" xfId="2181" xr:uid="{C3586FC3-CC38-4EE9-A8B0-258F5A256579}"/>
    <cellStyle name="SDHeader" xfId="2182" xr:uid="{443125E6-F435-46F1-AB7A-1706BA601FA1}"/>
    <cellStyle name="Selittävä teksti" xfId="5407" xr:uid="{A38CEC8D-233C-4A59-8E91-1345910C4CAB}"/>
    <cellStyle name="Selittävä teksti 2" xfId="707" xr:uid="{917292AE-AB81-42D5-A75E-55A178EA6A3B}"/>
    <cellStyle name="Sheet Title" xfId="708" xr:uid="{6CB34ED7-122E-4B6B-88C8-EAF99F72E4BA}"/>
    <cellStyle name="SPEntry" xfId="2183" xr:uid="{5F2C71FB-2CC6-4427-A231-689710992550}"/>
    <cellStyle name="SPFormula" xfId="2184" xr:uid="{1DC7B351-89FB-4BC9-9C85-7DB924D70A39}"/>
    <cellStyle name="SPFormula 2" xfId="2185" xr:uid="{FCA6365C-7888-415D-8F3B-12EEBE1D3351}"/>
    <cellStyle name="SPFormula 2 2" xfId="8805" xr:uid="{0EF7736D-9E72-4A11-93C5-3FE49B4D288D}"/>
    <cellStyle name="SPFormula 2 3" xfId="24539" xr:uid="{5A271400-F1A0-44C4-9C1C-12D1BB293BD4}"/>
    <cellStyle name="SPFormula 3" xfId="2186" xr:uid="{4B1C2C33-C108-4FAE-B351-32C0F7B3F41B}"/>
    <cellStyle name="SPFormula 3 2" xfId="8806" xr:uid="{5AD09317-F865-4397-9974-2E753860C29C}"/>
    <cellStyle name="SPFormula 3 3" xfId="24540" xr:uid="{9129B3E8-C16C-4D04-927A-ABCE646446CB}"/>
    <cellStyle name="SPFormula 4" xfId="5309" xr:uid="{AD1C5E05-425D-4599-838C-E929FEC81BE2}"/>
    <cellStyle name="SPFormula 4 2" xfId="11856" xr:uid="{B921B9D2-594D-41BD-AF61-02E81618A6CF}"/>
    <cellStyle name="SPFormula 4 3" xfId="17461" xr:uid="{FBEAA2ED-69DB-43E4-852B-6D7C8C2E8ECA}"/>
    <cellStyle name="SPFormula 4 4" xfId="22935" xr:uid="{BE3730A3-DEA1-4493-8B7E-57CF3A65F432}"/>
    <cellStyle name="SPFormula 5" xfId="8804" xr:uid="{EDF55DB3-0A50-4D8C-BB5D-75B6D367391E}"/>
    <cellStyle name="SPHeader" xfId="2187" xr:uid="{EE1ADDE8-F490-4AD8-AA97-286343868641}"/>
    <cellStyle name="Standard 2" xfId="709" xr:uid="{57B13D43-B0BF-486D-95BD-2BDB01ACDFEF}"/>
    <cellStyle name="Standard%" xfId="710" xr:uid="{F2242E0D-1B2A-4EDD-B29B-B1526C8C61A1}"/>
    <cellStyle name="Standard_20100527-COREP-proposal_CR-SEC_consultation" xfId="3165" xr:uid="{A538B84F-D483-4C8C-BC9A-99EDCFA26D37}"/>
    <cellStyle name="Stil 1" xfId="711" xr:uid="{3216E65A-2F3C-4BDB-A75A-9C4DAB057720}"/>
    <cellStyle name="Styl 1" xfId="5408" xr:uid="{1F8323FE-1C9F-414B-B34B-DB4C370512FF}"/>
    <cellStyle name="Style 1" xfId="5316" xr:uid="{BA1BE465-3D94-4E32-BDCF-CFEA3646C4B1}"/>
    <cellStyle name="Subtotal" xfId="712" xr:uid="{A6DD0262-F88D-4DD2-863E-362D01127C05}"/>
    <cellStyle name="Sum" xfId="713" xr:uid="{58397011-414B-4D57-A8D6-3F274556E022}"/>
    <cellStyle name="Sum 2" xfId="776" xr:uid="{CEACA250-C1BF-4295-9456-0334E73C83C0}"/>
    <cellStyle name="Sum 2 2" xfId="7474" xr:uid="{63FCCC6F-9CDA-4350-A0E3-92CAA44893EA}"/>
    <cellStyle name="Sum 2 3" xfId="7266" xr:uid="{AF1BCD26-F61F-40DC-979D-DB782EB8A514}"/>
    <cellStyle name="Sum 2 4" xfId="17493" xr:uid="{7F2CF12D-4924-45FB-8FF1-82D3CB860E56}"/>
    <cellStyle name="Sum 3" xfId="7429" xr:uid="{FF1B2166-6581-4C13-AA06-E51B68688714}"/>
    <cellStyle name="Summa" xfId="5409" xr:uid="{D8DF2FBD-1837-4FF8-82FD-AFADC46BA646}"/>
    <cellStyle name="Summa 2" xfId="714" xr:uid="{0D2230CF-44B7-4A8A-AAA7-FCBB063D2C81}"/>
    <cellStyle name="Summa 2 2" xfId="715" xr:uid="{6E18A80C-F27A-406C-A8AC-389277AA0BC3}"/>
    <cellStyle name="Summa 2 3" xfId="716" xr:uid="{FFF7AA81-BAE2-4FFB-9C6D-D19CC9E67111}"/>
    <cellStyle name="Summa 2 3 2" xfId="7432" xr:uid="{8BE83B3B-3365-420E-BD70-F88FC4146F02}"/>
    <cellStyle name="Summa 2 3 3" xfId="11907" xr:uid="{99E173C3-925C-4E31-805B-FE1E84719233}"/>
    <cellStyle name="Summa 2 3 4" xfId="7518" xr:uid="{1D4DC42A-1310-4A66-865B-8D0E62531154}"/>
    <cellStyle name="Summa 3" xfId="717" xr:uid="{9B1A6E52-E418-4245-B5D5-01A0E9B50498}"/>
    <cellStyle name="Summa 3 2" xfId="7433" xr:uid="{6D7EB5A3-F59B-4DCC-8C32-BF880F8E66EE}"/>
    <cellStyle name="Summa 3 3" xfId="9716" xr:uid="{BDDF9983-82B6-44D0-B663-8E304065AD95}"/>
    <cellStyle name="Summa 3 4" xfId="7519" xr:uid="{7E89AD6B-241B-436F-993C-8827616C07E5}"/>
    <cellStyle name="Summa 4" xfId="5446" xr:uid="{38BBCB30-C53F-4C90-8D3A-A9201771CA7F}"/>
    <cellStyle name="Summa 4 2" xfId="11942" xr:uid="{2DC95219-FCB6-468C-8F0D-18C06A50D5D2}"/>
    <cellStyle name="Summa 4 3" xfId="17516" xr:uid="{59CC4D44-2462-469A-9345-5A16C407AA17}"/>
    <cellStyle name="Summa 4 4" xfId="22957" xr:uid="{24EDE711-DC2C-474B-A1DC-EB1B7D622B64}"/>
    <cellStyle name="Summa 5" xfId="11920" xr:uid="{6B5932CC-C689-4D75-BB89-ECD803AB2488}"/>
    <cellStyle name="Summa 6" xfId="17505" xr:uid="{61E219DB-BEBB-43EC-A78D-FC02CB0D72AF}"/>
    <cellStyle name="Summa 7" xfId="22946" xr:uid="{4B212918-7A35-4E15-9532-FE1FA4FB2187}"/>
    <cellStyle name="Summe" xfId="718" xr:uid="{80FBB46F-3AF7-4DB2-AB3F-1E25848538F3}"/>
    <cellStyle name="Summe [+line]" xfId="719" xr:uid="{D1E4443E-D727-4F50-AF71-7501BDD4A77E}"/>
    <cellStyle name="Summe [000]" xfId="720" xr:uid="{81C2BA9A-5B93-4A07-AACC-806861218D11}"/>
    <cellStyle name="Summe_Abschreibung" xfId="721" xr:uid="{BCC9BED0-01A1-4873-9169-AF1613548146}"/>
    <cellStyle name="Supervisor" xfId="722" xr:uid="{E295A794-864C-4587-89EA-959FCCB71219}"/>
    <cellStyle name="Syöttö" xfId="5310" xr:uid="{593454C8-12A7-4C0E-9F54-9E920A699D46}"/>
    <cellStyle name="Syöttö 2" xfId="723" xr:uid="{41264324-D08D-4F86-B1F6-5DA35F343729}"/>
    <cellStyle name="Tarkistussolu" xfId="5410" xr:uid="{93D06F68-BFA0-4184-A44E-3FD76DC91779}"/>
    <cellStyle name="Tarkistussolu 2" xfId="724" xr:uid="{F7283F2C-982B-45A7-80D9-188455D76301}"/>
    <cellStyle name="Texto de advertencia" xfId="3166" xr:uid="{0AB48989-1CE3-443F-BA91-1E9D16026AE2}"/>
    <cellStyle name="Texto explicativo" xfId="3167" xr:uid="{F16F03DC-B178-417D-9912-B39F901BB3FF}"/>
    <cellStyle name="Titel" xfId="2188" xr:uid="{DC1B57CC-83F6-4EAF-B65D-C31322C0F011}"/>
    <cellStyle name="Title 2" xfId="3168" xr:uid="{41BCE4C6-7A57-4294-9F6E-3D64D1536FFC}"/>
    <cellStyle name="Title 2 2" xfId="5411" xr:uid="{D4A5C9C7-10A2-4C96-95EF-08FF846D3732}"/>
    <cellStyle name="Title 3" xfId="3169" xr:uid="{C6D08DD6-F561-4C26-9983-986D1BC2F5D2}"/>
    <cellStyle name="Title 4" xfId="7049" xr:uid="{4988E279-B353-445C-9013-12BB94251DFB}"/>
    <cellStyle name="Title 5" xfId="725" xr:uid="{108686BA-A04C-45B5-B732-146828F8332A}"/>
    <cellStyle name="Tittel" xfId="2189" xr:uid="{FB75A41D-16CE-4E43-ACB3-59E3BA5D45A3}"/>
    <cellStyle name="Título" xfId="3170" xr:uid="{2660FC8D-B187-48D4-9A8D-28C90A25043E}"/>
    <cellStyle name="Título 1" xfId="3171" xr:uid="{FD4DF790-1207-49D6-8791-04D1669A2793}"/>
    <cellStyle name="Título 2" xfId="3172" xr:uid="{1F70A91C-9CD6-486F-8CB7-B07269ABF14B}"/>
    <cellStyle name="Título 3" xfId="3173" xr:uid="{FD6A5779-CC5C-4FF7-914D-BBC92C3B7A71}"/>
    <cellStyle name="Total 2" xfId="727" xr:uid="{5A844CAC-2079-4DCA-88B4-82A78E46A9C8}"/>
    <cellStyle name="Total 2 2" xfId="3174" xr:uid="{7AD22753-E420-4714-9E9F-B34D1C529B96}"/>
    <cellStyle name="Total 2 2 2" xfId="9732" xr:uid="{27BCC84C-76D9-443E-BA34-597FAB01731F}"/>
    <cellStyle name="Total 2 2 3" xfId="15350" xr:uid="{B6748D11-0290-4C8F-B716-DCC8B1C09375}"/>
    <cellStyle name="Total 2 2 4" xfId="20830" xr:uid="{7ED8BD59-E260-46F3-9910-3D17647C9D0A}"/>
    <cellStyle name="Total 2 3" xfId="5291" xr:uid="{4DE69F7B-CAE1-4BF6-A5A7-341E9A5F2260}"/>
    <cellStyle name="Total 2 3 2" xfId="11842" xr:uid="{91BA8FA0-41B6-4F6C-9ACB-246469887195}"/>
    <cellStyle name="Total 2 3 3" xfId="17447" xr:uid="{57C9CFF6-B577-46C7-8159-12D8A458D265}"/>
    <cellStyle name="Total 2 3 4" xfId="22923" xr:uid="{8CA5F9F8-89F5-44BA-A1AE-3D0649567FA0}"/>
    <cellStyle name="Total 2 4" xfId="5412" xr:uid="{6AB7250C-0A69-4F8A-BC06-B549A1389F85}"/>
    <cellStyle name="Total 2 4 2" xfId="11923" xr:uid="{2D454B00-4983-4B17-BB91-C9A0103C380C}"/>
    <cellStyle name="Total 2 4 3" xfId="17506" xr:uid="{36E3EDBC-26C7-4713-8FA0-9239FFBC30AC}"/>
    <cellStyle name="Total 2 4 4" xfId="22947" xr:uid="{EDE7953D-47F7-46A4-8CB7-77EBABBDA1DF}"/>
    <cellStyle name="Total 2 5" xfId="5447" xr:uid="{E5230F10-6440-4381-8368-DC31DF4605DD}"/>
    <cellStyle name="Total 2 5 2" xfId="11943" xr:uid="{765EF781-408B-4517-B10C-80E2116CCB6B}"/>
    <cellStyle name="Total 2 5 3" xfId="17517" xr:uid="{28383F77-0463-4B60-BDAA-548A5C86D604}"/>
    <cellStyle name="Total 2 5 4" xfId="22958" xr:uid="{659A697C-12D3-4DE8-8BFE-6F4A54FF18F4}"/>
    <cellStyle name="Total 2 6" xfId="7283" xr:uid="{43953119-ECC0-4F9F-87B9-6DFDE480F62F}"/>
    <cellStyle name="Total 2 7" xfId="9685" xr:uid="{D8F3FEEA-B3A8-4073-A34E-2605F2379D98}"/>
    <cellStyle name="Total 3" xfId="3175" xr:uid="{4B06EA8D-27B7-48D1-ACA1-1B3F0EA3E7DA}"/>
    <cellStyle name="Total 3 2" xfId="5292" xr:uid="{C403D985-4E8C-4BCA-9A97-B4B45F0DBBA4}"/>
    <cellStyle name="Total 3 2 2" xfId="11843" xr:uid="{5390E6B5-4A4B-4E4F-BD73-F63622A4D190}"/>
    <cellStyle name="Total 3 2 3" xfId="17448" xr:uid="{0E4F7DD4-20C6-4B56-B1B9-3266F6F6A415}"/>
    <cellStyle name="Total 3 2 4" xfId="22924" xr:uid="{BD355CF4-F84C-4676-9CD6-12CE7DB2E1D4}"/>
    <cellStyle name="Total 3 3" xfId="9733" xr:uid="{25FEB800-7E7B-4B9B-9CE5-840FF976468C}"/>
    <cellStyle name="Total 3 4" xfId="15351" xr:uid="{88760CB1-E784-4CC0-9619-D4165EA603A1}"/>
    <cellStyle name="Total 3 5" xfId="20831" xr:uid="{502C05AF-D7EB-4E55-9B38-A1CBF1F92F21}"/>
    <cellStyle name="Total 4" xfId="7062" xr:uid="{2C0E7752-738E-471B-87E3-DCCF208BA899}"/>
    <cellStyle name="Total 5" xfId="726" xr:uid="{27EDA553-B12C-4514-8D92-1BA023A9C7CF}"/>
    <cellStyle name="Total 6" xfId="7687" xr:uid="{02E7ACA2-70E2-4DC6-ABA4-5788062A31F7}"/>
    <cellStyle name="Total 7" xfId="9684" xr:uid="{AE204486-3DB4-4918-8020-04A07D2B4C2B}"/>
    <cellStyle name="Totalt" xfId="2190" xr:uid="{5E82A472-A7E0-49D5-BD0F-B38A9996AC56}"/>
    <cellStyle name="Totalt 10" xfId="19983" xr:uid="{922A81EF-291F-4D9B-B599-AD032BCDD681}"/>
    <cellStyle name="Totalt 2" xfId="2191" xr:uid="{F766049F-850D-411B-920F-9F88E9EB612E}"/>
    <cellStyle name="Totalt 2 2" xfId="2192" xr:uid="{43B2E775-750F-4191-85D8-6D22A22E2937}"/>
    <cellStyle name="Totalt 2 2 2" xfId="2193" xr:uid="{62CC0E6C-1FC5-4D1B-8426-37388CFE69DD}"/>
    <cellStyle name="Totalt 2 2 2 2" xfId="4624" xr:uid="{7DED7828-29E6-4408-96A3-85CF85360400}"/>
    <cellStyle name="Totalt 2 2 2 2 2" xfId="11175" xr:uid="{005A8603-04C9-43D4-9C0E-1B50EDB6A9F5}"/>
    <cellStyle name="Totalt 2 2 2 2 3" xfId="16780" xr:uid="{5C4E6F77-F18E-453E-A0B4-711AFBDE53E4}"/>
    <cellStyle name="Totalt 2 2 2 2 4" xfId="22256" xr:uid="{2EBC3F89-F5E7-4C89-8C32-5C202C252A1C}"/>
    <cellStyle name="Totalt 2 2 2 3" xfId="8813" xr:uid="{6292BFE0-9682-4D6B-A07A-A26FE98BA34A}"/>
    <cellStyle name="Totalt 2 2 2 4" xfId="14466" xr:uid="{2E59BD1D-4FB4-49C1-83BF-0ABC33E50AAD}"/>
    <cellStyle name="Totalt 2 2 2 5" xfId="19986" xr:uid="{D98E9771-5F48-4740-B8FB-F8B0929294CF}"/>
    <cellStyle name="Totalt 2 2 3" xfId="2194" xr:uid="{25E5CCAB-A563-45B4-A695-F11E187BC221}"/>
    <cellStyle name="Totalt 2 2 3 2" xfId="4625" xr:uid="{4B13AAC9-66E5-45E8-964D-82F8BA98F2C3}"/>
    <cellStyle name="Totalt 2 2 3 2 2" xfId="11176" xr:uid="{F9A83F1A-8A22-4187-BC00-621386212990}"/>
    <cellStyle name="Totalt 2 2 3 2 3" xfId="16781" xr:uid="{FE7ED080-ABDB-4A19-9DE2-1CD32040A100}"/>
    <cellStyle name="Totalt 2 2 3 2 4" xfId="22257" xr:uid="{770E2BF7-A39C-4E78-8DA2-A0081313585B}"/>
    <cellStyle name="Totalt 2 2 3 3" xfId="8814" xr:uid="{FD769DFE-E957-483D-A486-31CECC8B8CE8}"/>
    <cellStyle name="Totalt 2 2 3 4" xfId="14467" xr:uid="{1F1D96CC-D433-4A9B-A162-C70F5AC75086}"/>
    <cellStyle name="Totalt 2 2 3 5" xfId="19987" xr:uid="{4F4D3D1D-5CD5-4271-B3E1-96432216FC96}"/>
    <cellStyle name="Totalt 2 2 4" xfId="4623" xr:uid="{7F007E7D-9A19-4FF6-A5AE-D976B8B18F3C}"/>
    <cellStyle name="Totalt 2 2 4 2" xfId="11174" xr:uid="{8DE84111-E559-42BA-9831-2E21FD9B2071}"/>
    <cellStyle name="Totalt 2 2 4 3" xfId="16779" xr:uid="{04C65935-62BA-40D3-9A30-7EFB022FE727}"/>
    <cellStyle name="Totalt 2 2 4 4" xfId="22255" xr:uid="{CF33DF27-EF92-4FE1-AF08-B789B2996330}"/>
    <cellStyle name="Totalt 2 2 5" xfId="8812" xr:uid="{C3442DEE-7576-49FE-8504-373D3A88E7F8}"/>
    <cellStyle name="Totalt 2 2 6" xfId="14465" xr:uid="{C16B4BDE-E893-41F3-B17F-604D8C9EF38F}"/>
    <cellStyle name="Totalt 2 2 7" xfId="19985" xr:uid="{53B34571-77F1-4663-BDE9-4919BA24E07F}"/>
    <cellStyle name="Totalt 2 3" xfId="2195" xr:uid="{DB982C45-7376-4A95-B360-E2C5299181F0}"/>
    <cellStyle name="Totalt 2 3 2" xfId="2196" xr:uid="{FB5C4101-B419-449E-A130-7137885EDEFF}"/>
    <cellStyle name="Totalt 2 3 2 2" xfId="4627" xr:uid="{0390C73C-96C9-43FA-8D85-89E38BACE901}"/>
    <cellStyle name="Totalt 2 3 2 2 2" xfId="11178" xr:uid="{853E7794-A08E-45D7-BF1D-8752EF8030FF}"/>
    <cellStyle name="Totalt 2 3 2 2 3" xfId="16783" xr:uid="{01E8609C-3AB0-4F11-BE70-722AF2D4BE03}"/>
    <cellStyle name="Totalt 2 3 2 2 4" xfId="22259" xr:uid="{1D3B8349-7906-4FA2-BBCC-4CBFD203B06E}"/>
    <cellStyle name="Totalt 2 3 2 3" xfId="8816" xr:uid="{378AC1BD-257E-4A4D-B586-4EBA2610124F}"/>
    <cellStyle name="Totalt 2 3 2 4" xfId="14469" xr:uid="{3A2C526F-5191-4A59-BB9E-3DD7B0B845EE}"/>
    <cellStyle name="Totalt 2 3 2 5" xfId="19989" xr:uid="{81B1FC4C-EAE9-4145-8762-3C861CF816D2}"/>
    <cellStyle name="Totalt 2 3 3" xfId="2197" xr:uid="{DF4A8052-8DA1-44B8-83A1-54249F11E53F}"/>
    <cellStyle name="Totalt 2 3 3 2" xfId="4628" xr:uid="{0EF35023-2934-482F-9773-3FC092E1E43E}"/>
    <cellStyle name="Totalt 2 3 3 2 2" xfId="11179" xr:uid="{B9E5441E-7AC3-41FB-A829-14F44A33FDF8}"/>
    <cellStyle name="Totalt 2 3 3 2 3" xfId="16784" xr:uid="{72E5A8D0-A91F-4404-A7F4-368A7B41CE9B}"/>
    <cellStyle name="Totalt 2 3 3 2 4" xfId="22260" xr:uid="{A4A33FF2-DF21-42B6-9832-D21C2C23DCA9}"/>
    <cellStyle name="Totalt 2 3 3 3" xfId="8817" xr:uid="{073376AA-EE8A-4105-849E-34B88C22504D}"/>
    <cellStyle name="Totalt 2 3 3 4" xfId="14470" xr:uid="{AFA7F917-252D-481B-81CF-63D3BCF64783}"/>
    <cellStyle name="Totalt 2 3 3 5" xfId="19990" xr:uid="{B1FA0F72-C03D-4B98-A3E1-B450F857C0B2}"/>
    <cellStyle name="Totalt 2 3 4" xfId="4626" xr:uid="{63F153DC-9469-481D-96A2-DE1E340D9674}"/>
    <cellStyle name="Totalt 2 3 4 2" xfId="11177" xr:uid="{D72D64B1-85D3-4C2A-A5A1-B2E7E779D63F}"/>
    <cellStyle name="Totalt 2 3 4 3" xfId="16782" xr:uid="{A3F54B2E-5AE6-44B0-AB20-6D85D549F605}"/>
    <cellStyle name="Totalt 2 3 4 4" xfId="22258" xr:uid="{BE429FC3-C9A5-4A66-BA36-685874D3AB1F}"/>
    <cellStyle name="Totalt 2 3 5" xfId="8815" xr:uid="{2B334D04-AC46-452A-BA7C-99CBE5D92105}"/>
    <cellStyle name="Totalt 2 3 6" xfId="14468" xr:uid="{76782906-E856-4828-982E-6078361247FE}"/>
    <cellStyle name="Totalt 2 3 7" xfId="19988" xr:uid="{6D5945DF-7C04-4FC1-9D29-437D492FCAF5}"/>
    <cellStyle name="Totalt 2 4" xfId="2198" xr:uid="{ED240A54-AAD8-47C4-BC0A-3AA3FFF6ACED}"/>
    <cellStyle name="Totalt 2 4 2" xfId="4629" xr:uid="{5E8D1811-3B6C-444A-8E8A-37C610F2B31F}"/>
    <cellStyle name="Totalt 2 4 2 2" xfId="11180" xr:uid="{56191E7D-29BF-44FD-A822-840EF739B00A}"/>
    <cellStyle name="Totalt 2 4 2 3" xfId="16785" xr:uid="{5A530BAB-43ED-4CFC-BF55-C1098DC3456B}"/>
    <cellStyle name="Totalt 2 4 2 4" xfId="22261" xr:uid="{27D64637-976F-4E98-B33F-E5A906661538}"/>
    <cellStyle name="Totalt 2 4 3" xfId="8818" xr:uid="{92BEB148-4DD9-4004-9963-ABE08A3F1127}"/>
    <cellStyle name="Totalt 2 4 4" xfId="14471" xr:uid="{71B552F7-7558-49ED-8CFF-93C69883ACB2}"/>
    <cellStyle name="Totalt 2 4 5" xfId="19991" xr:uid="{DD3AF775-C68D-4C22-95DB-52862FF5F818}"/>
    <cellStyle name="Totalt 2 5" xfId="2199" xr:uid="{FCB6B8F8-E89F-4983-9CAF-19316CB9681A}"/>
    <cellStyle name="Totalt 2 5 2" xfId="4630" xr:uid="{F47E1A4B-C669-48D7-9A49-6F006166D224}"/>
    <cellStyle name="Totalt 2 5 2 2" xfId="11181" xr:uid="{B0D0DDFA-1C86-441B-B2B6-EBA39B7ECA95}"/>
    <cellStyle name="Totalt 2 5 2 3" xfId="16786" xr:uid="{B078E379-39A6-4B8D-BD21-3086766BD93B}"/>
    <cellStyle name="Totalt 2 5 2 4" xfId="22262" xr:uid="{83660A7D-29AE-4EA1-BD5D-BD1DBCCEE4C5}"/>
    <cellStyle name="Totalt 2 5 3" xfId="8819" xr:uid="{A1890743-EBCA-4F0A-B8F6-7FC18EA17350}"/>
    <cellStyle name="Totalt 2 5 4" xfId="14472" xr:uid="{1D0E7049-50F9-46CD-9E41-4F2CE38AE50F}"/>
    <cellStyle name="Totalt 2 5 5" xfId="19992" xr:uid="{AE490179-FF39-45E8-88A1-69A59D4C6A27}"/>
    <cellStyle name="Totalt 2 6" xfId="4622" xr:uid="{C92A4B9D-605B-4F23-A2BC-04984C9BD5C6}"/>
    <cellStyle name="Totalt 2 6 2" xfId="11173" xr:uid="{E6ADF002-855F-459E-A29B-55CF8A78581A}"/>
    <cellStyle name="Totalt 2 6 3" xfId="16778" xr:uid="{A3230A28-4326-4D59-89A5-5383858B87AB}"/>
    <cellStyle name="Totalt 2 6 4" xfId="22254" xr:uid="{12FD7374-4B91-464F-9014-4A77A246750E}"/>
    <cellStyle name="Totalt 2 7" xfId="8811" xr:uid="{109F73C8-3C5B-4F07-8699-44C6DA14F6F4}"/>
    <cellStyle name="Totalt 2 8" xfId="14464" xr:uid="{0AC5E610-3235-4CB5-A65E-29FDC9F66EBD}"/>
    <cellStyle name="Totalt 2 9" xfId="19984" xr:uid="{FF1976A7-F9BE-4E35-855D-B5B765EA4E9A}"/>
    <cellStyle name="Totalt 3" xfId="2200" xr:uid="{34E5847F-F8E3-4467-97B1-4F137B65E038}"/>
    <cellStyle name="Totalt 3 2" xfId="2201" xr:uid="{52966EC8-6561-4967-8084-14EA498B0689}"/>
    <cellStyle name="Totalt 3 2 2" xfId="4632" xr:uid="{FBF4D522-D3C8-4992-AA39-0937AE4B5F90}"/>
    <cellStyle name="Totalt 3 2 2 2" xfId="11183" xr:uid="{44921161-0CAB-43A2-9A1B-F3BD8B5275EE}"/>
    <cellStyle name="Totalt 3 2 2 3" xfId="16788" xr:uid="{75EA5FA3-D09E-4DBB-8092-38C064078DB8}"/>
    <cellStyle name="Totalt 3 2 2 4" xfId="22264" xr:uid="{74CB5260-457B-48AB-8CC4-8E57788D794B}"/>
    <cellStyle name="Totalt 3 2 3" xfId="8821" xr:uid="{8FB0A61D-AEE4-49B4-B275-DBB7887AA1A9}"/>
    <cellStyle name="Totalt 3 2 4" xfId="14474" xr:uid="{1415CC09-375C-492D-A143-8A18E24BA0FE}"/>
    <cellStyle name="Totalt 3 2 5" xfId="19994" xr:uid="{FFD1A46C-7C2B-4931-BDEB-D6098515BDF2}"/>
    <cellStyle name="Totalt 3 3" xfId="2202" xr:uid="{C6BE9DFD-C516-4446-9346-18A9733C341F}"/>
    <cellStyle name="Totalt 3 3 2" xfId="4633" xr:uid="{F486C7FB-E3B5-4F9F-A3BD-CD5191016AC3}"/>
    <cellStyle name="Totalt 3 3 2 2" xfId="11184" xr:uid="{C972B05F-D564-497A-A80C-567F0CA9A14C}"/>
    <cellStyle name="Totalt 3 3 2 3" xfId="16789" xr:uid="{587B4EAA-B96A-4D77-A69A-7D0890EC7262}"/>
    <cellStyle name="Totalt 3 3 2 4" xfId="22265" xr:uid="{9DED74EF-52D8-4C31-AEBD-D031A247A04B}"/>
    <cellStyle name="Totalt 3 3 3" xfId="8822" xr:uid="{00293F97-9DA1-48AC-A604-31FD25585608}"/>
    <cellStyle name="Totalt 3 3 4" xfId="14475" xr:uid="{90828414-9246-43B0-9907-E818BCC7294B}"/>
    <cellStyle name="Totalt 3 3 5" xfId="19995" xr:uid="{B7884320-B6AE-4CDC-9E0E-CD861FED98ED}"/>
    <cellStyle name="Totalt 3 4" xfId="4631" xr:uid="{53CC6156-B17D-4D3B-8743-6F35A8DCCDF7}"/>
    <cellStyle name="Totalt 3 4 2" xfId="11182" xr:uid="{977FED76-E46F-4DC1-83D3-E4E4E22C6EB6}"/>
    <cellStyle name="Totalt 3 4 3" xfId="16787" xr:uid="{EEBE2AA1-80B9-497E-B96A-216D1A6D23CE}"/>
    <cellStyle name="Totalt 3 4 4" xfId="22263" xr:uid="{0F81BA66-54B8-4E05-8F41-1180270FF02C}"/>
    <cellStyle name="Totalt 3 5" xfId="8820" xr:uid="{B27BD748-506D-459E-BF0D-8FE5BA5E9A0C}"/>
    <cellStyle name="Totalt 3 6" xfId="14473" xr:uid="{A7817E46-94A5-4E8C-A3FD-74C95BA9F580}"/>
    <cellStyle name="Totalt 3 7" xfId="19993" xr:uid="{A8586C7C-8F1B-4C18-975F-495FED9D56E9}"/>
    <cellStyle name="Totalt 4" xfId="2203" xr:uid="{521C4CB1-F5A8-4E14-88CA-7BE9F5E7D0C5}"/>
    <cellStyle name="Totalt 4 2" xfId="2204" xr:uid="{A6F337F9-F07B-48E4-B017-4490A1C5257B}"/>
    <cellStyle name="Totalt 4 2 2" xfId="4635" xr:uid="{5B3C38E8-75D4-4EBA-8961-B8DFD7DD2A38}"/>
    <cellStyle name="Totalt 4 2 2 2" xfId="11186" xr:uid="{16662377-0B4E-418A-8BC3-BCC3863ADC07}"/>
    <cellStyle name="Totalt 4 2 2 3" xfId="16791" xr:uid="{C8498040-0C08-4131-B999-E3569F5AB998}"/>
    <cellStyle name="Totalt 4 2 2 4" xfId="22267" xr:uid="{95B93103-A5D4-4FD3-B2E7-A8261D339043}"/>
    <cellStyle name="Totalt 4 2 3" xfId="8824" xr:uid="{421B017E-B4A9-466A-B824-856C42FEF40F}"/>
    <cellStyle name="Totalt 4 2 4" xfId="14477" xr:uid="{115CDC72-79E2-4400-BE33-AA82BCC1B5FA}"/>
    <cellStyle name="Totalt 4 2 5" xfId="19997" xr:uid="{AD41D735-B84F-4289-B46B-E6C8FDB8414A}"/>
    <cellStyle name="Totalt 4 3" xfId="2205" xr:uid="{0A302C11-4808-4D37-83FB-DC0401BA5DC4}"/>
    <cellStyle name="Totalt 4 3 2" xfId="4636" xr:uid="{A5367FAC-934D-4FD7-BDCC-4490755957ED}"/>
    <cellStyle name="Totalt 4 3 2 2" xfId="11187" xr:uid="{ADB4F762-2F4D-432E-8C8B-3ECB54CB94BA}"/>
    <cellStyle name="Totalt 4 3 2 3" xfId="16792" xr:uid="{E77F3E49-2CCD-4BF7-BEA6-7784DF339008}"/>
    <cellStyle name="Totalt 4 3 2 4" xfId="22268" xr:uid="{87BF4323-5BEB-4DFA-A186-AA5D7A8E92E4}"/>
    <cellStyle name="Totalt 4 3 3" xfId="8825" xr:uid="{674F4029-A188-44AE-94D7-047066B7145A}"/>
    <cellStyle name="Totalt 4 3 4" xfId="14478" xr:uid="{F79E3F59-C416-412D-A82F-CD6C710D2489}"/>
    <cellStyle name="Totalt 4 3 5" xfId="19998" xr:uid="{A6A28389-D370-492E-B779-56D749E81CE1}"/>
    <cellStyle name="Totalt 4 4" xfId="4634" xr:uid="{19ED3E4C-54D9-4E75-98D1-E685658E91D5}"/>
    <cellStyle name="Totalt 4 4 2" xfId="11185" xr:uid="{172F3CFC-C314-44FC-935E-0017EAB637C3}"/>
    <cellStyle name="Totalt 4 4 3" xfId="16790" xr:uid="{84E6EBC6-4304-4E27-B91D-99D3CD10A956}"/>
    <cellStyle name="Totalt 4 4 4" xfId="22266" xr:uid="{8179069F-812A-466C-B00F-BC72E79EC792}"/>
    <cellStyle name="Totalt 4 5" xfId="8823" xr:uid="{9C4DE72B-9CBA-43EB-92F2-EACFBFF9985C}"/>
    <cellStyle name="Totalt 4 6" xfId="14476" xr:uid="{B7D83EDC-04B4-4950-A536-DEA4EB84D794}"/>
    <cellStyle name="Totalt 4 7" xfId="19996" xr:uid="{C40DD780-CBC6-4542-8FC9-0D77C3DAC01F}"/>
    <cellStyle name="Totalt 5" xfId="2206" xr:uid="{D5A665A6-48BF-4E59-9427-E463F7A6979C}"/>
    <cellStyle name="Totalt 5 2" xfId="4637" xr:uid="{D70C589C-722C-4008-BE32-C4AF857F9BE5}"/>
    <cellStyle name="Totalt 5 2 2" xfId="11188" xr:uid="{05CE93D8-E4E9-4F1C-B444-20D7D79FB0AE}"/>
    <cellStyle name="Totalt 5 2 3" xfId="16793" xr:uid="{D22AAA95-75E6-497D-B934-9996A4A7F2F9}"/>
    <cellStyle name="Totalt 5 2 4" xfId="22269" xr:uid="{82891060-07A0-441E-8450-AC5A550BDF4B}"/>
    <cellStyle name="Totalt 5 3" xfId="8826" xr:uid="{FE22F722-2F85-42F6-A783-7F5C84ABC2C4}"/>
    <cellStyle name="Totalt 5 4" xfId="14479" xr:uid="{3255F248-AB40-4120-A8C5-41500313B4E3}"/>
    <cellStyle name="Totalt 5 5" xfId="19999" xr:uid="{F9630EC9-1629-4AC7-865D-922F1138012A}"/>
    <cellStyle name="Totalt 6" xfId="2207" xr:uid="{7207CA70-B343-4FA7-8D55-CB8F7A67126C}"/>
    <cellStyle name="Totalt 6 2" xfId="4638" xr:uid="{98EB2F54-B0AF-4B17-A991-74B96A33E11C}"/>
    <cellStyle name="Totalt 6 2 2" xfId="11189" xr:uid="{B42AED09-638D-4D3C-B819-2605D26EC740}"/>
    <cellStyle name="Totalt 6 2 3" xfId="16794" xr:uid="{4270834B-B856-4497-81E4-2E4C91BC0364}"/>
    <cellStyle name="Totalt 6 2 4" xfId="22270" xr:uid="{F123797C-64AB-4137-970C-AA25C5C573DB}"/>
    <cellStyle name="Totalt 6 3" xfId="8827" xr:uid="{590ACF72-688E-429E-860B-EEF434B6181B}"/>
    <cellStyle name="Totalt 6 4" xfId="14480" xr:uid="{E2820489-1B31-45F2-9483-4DCE80096412}"/>
    <cellStyle name="Totalt 6 5" xfId="20000" xr:uid="{7ABAE5FD-CAEA-443A-B46A-8406D9F17915}"/>
    <cellStyle name="Totalt 7" xfId="4621" xr:uid="{E50374A8-54D9-4686-87DA-2864EF42936B}"/>
    <cellStyle name="Totalt 7 2" xfId="11172" xr:uid="{7907B75D-43EA-4CC2-BC45-DE0FE7417D64}"/>
    <cellStyle name="Totalt 7 3" xfId="16777" xr:uid="{8BD37234-D315-492D-AF4E-2039F56DB5AA}"/>
    <cellStyle name="Totalt 7 4" xfId="22253" xr:uid="{FB6BDAF6-E4A9-4658-8205-6AC50D543DA8}"/>
    <cellStyle name="Totalt 8" xfId="8810" xr:uid="{579A3402-D927-4BDB-821E-A60D54F0145E}"/>
    <cellStyle name="Totalt 9" xfId="14463" xr:uid="{D9A0B636-D24C-4E27-B9A1-458966AC25FC}"/>
    <cellStyle name="toteuma" xfId="2208" xr:uid="{09F2AF44-3E3B-4DB8-805C-E5DA4DB4DDE8}"/>
    <cellStyle name="Tulostus" xfId="5413" xr:uid="{57735589-68ED-424B-A6AC-2CAA2856AC97}"/>
    <cellStyle name="Tulostus 2" xfId="728" xr:uid="{16280D6A-FFBC-4F37-AEEC-69A076658B3D}"/>
    <cellStyle name="Tulostus 3" xfId="5448" xr:uid="{1AEF58D9-372C-4CB4-9D7B-E7435856ADB5}"/>
    <cellStyle name="Tulostus 3 2" xfId="11944" xr:uid="{8115D87F-B34E-4775-8B3D-3A3B28C66BC0}"/>
    <cellStyle name="Tulostus 3 3" xfId="17518" xr:uid="{9A0E899F-12F2-4F3F-B421-2B4E96F1C70A}"/>
    <cellStyle name="Tulostus 3 4" xfId="22959" xr:uid="{8A5076DD-34B5-4220-8BF9-9ED7341995D5}"/>
    <cellStyle name="Tulostus 4" xfId="11924" xr:uid="{CF268800-5B10-480E-8226-C7E448CBFF4A}"/>
    <cellStyle name="Tulostus 5" xfId="17507" xr:uid="{735DFA12-2F72-4316-AEA1-E3160E5D1FE3}"/>
    <cellStyle name="Tulostus 6" xfId="22948" xr:uid="{505D693C-9FE8-412E-856A-18CFAFC43124}"/>
    <cellStyle name="Tusenskille [0]_~0014018" xfId="2209" xr:uid="{D626E0D4-3C11-48EE-8954-34B039F9B48E}"/>
    <cellStyle name="Tusenskille_~0014018" xfId="2210" xr:uid="{95CBC3D0-57BA-4C20-8727-6D7A8CC13A89}"/>
    <cellStyle name="Tusental (0)_~0038516" xfId="5311" xr:uid="{C76C818C-D179-4D62-9708-97F7EA4D2E31}"/>
    <cellStyle name="Tusental 10" xfId="729" xr:uid="{A89F2156-8694-42BE-910E-EBA22B0F29A1}"/>
    <cellStyle name="Tusental 11" xfId="730" xr:uid="{7BF6284F-70F7-40FB-86DF-2277C428A3D3}"/>
    <cellStyle name="Tusental 12" xfId="731" xr:uid="{B25593BF-C77E-4D1E-B993-85265FC5A701}"/>
    <cellStyle name="Tusental 2" xfId="732" xr:uid="{E1F9B5C9-C7C4-4FBC-9B1E-8C7F56AFAA83}"/>
    <cellStyle name="Tusental 2 2" xfId="733" xr:uid="{CCE5849D-CBF1-4CDE-8526-63B54675FA04}"/>
    <cellStyle name="Tusental 2 3" xfId="4360" xr:uid="{B71ABB33-BB66-465C-BD2B-F94EB44BA040}"/>
    <cellStyle name="Tusental 2 4" xfId="5415" xr:uid="{DBAADB53-E2A9-422E-8B83-108EE87CB1B4}"/>
    <cellStyle name="Tusental 3" xfId="71" xr:uid="{00000000-0005-0000-0000-000056000000}"/>
    <cellStyle name="Tusental 3 2" xfId="734" xr:uid="{852313AD-DD1B-4BD6-BE56-DE5215AE9544}"/>
    <cellStyle name="Tusental 4" xfId="735" xr:uid="{C94F6C77-0D58-4AC9-8BC6-A4D8472F7638}"/>
    <cellStyle name="Tusental 5" xfId="736" xr:uid="{A8ACCAC3-5E3D-4F26-8DA3-013E59EEE556}"/>
    <cellStyle name="Tusental 6" xfId="737" xr:uid="{A6A22235-BEA7-4E44-A51B-931B24E79F6F}"/>
    <cellStyle name="Tusental 7" xfId="738" xr:uid="{D78D510D-4BF6-4542-9340-4D746E240595}"/>
    <cellStyle name="Tusental 8" xfId="739" xr:uid="{ADE7781A-83DA-481B-A5A4-E24846A4E19D}"/>
    <cellStyle name="Tusental 9" xfId="740" xr:uid="{EBE0931E-C2FA-4CA0-ACCA-090BA20AF1E0}"/>
    <cellStyle name="Tyyli 1" xfId="5416" xr:uid="{55E42810-FE13-4FC4-A8A5-3BA0EA90DFA3}"/>
    <cellStyle name="Ugyldig" xfId="2211" xr:uid="{0C7C950E-3A3B-475A-A68D-7714F7678FE1}"/>
    <cellStyle name="Uhrzeit" xfId="741" xr:uid="{DFFE78B8-985F-47A6-94D0-219A80FEF7C4}"/>
    <cellStyle name="Unit" xfId="742" xr:uid="{1102B5EC-B8BB-4D79-AB79-4E3B26F2D867}"/>
    <cellStyle name="Utdata 2" xfId="743" xr:uid="{7F2BBDD9-1897-4A8A-AE4F-EAFEE3D4077E}"/>
    <cellStyle name="Utdata 2 2" xfId="744" xr:uid="{D927FB16-0D42-4C30-B05F-95D1D5A629CA}"/>
    <cellStyle name="Utdata 2 2 2" xfId="7269" xr:uid="{9EF75CB7-1E55-4556-AECB-58215AF7F617}"/>
    <cellStyle name="Utdata 2 2 3" xfId="9687" xr:uid="{9D52752A-FCE9-406C-9B42-CA9281518CED}"/>
    <cellStyle name="Utdata 2 3" xfId="9715" xr:uid="{15B0C306-6EA8-455F-850E-B17BCB47B9B0}"/>
    <cellStyle name="Utdata 2 4" xfId="11889" xr:uid="{E393208E-7FB8-4CCA-ACD4-E652B90E1E0C}"/>
    <cellStyle name="Uthevingsfarge1" xfId="2212" xr:uid="{BD81B75C-10D8-4C0A-8E80-2775B53757B9}"/>
    <cellStyle name="Uthevingsfarge2" xfId="2213" xr:uid="{E63FB176-5215-4D37-9031-687A5A4F1BEA}"/>
    <cellStyle name="Uthevingsfarge3" xfId="2214" xr:uid="{394140C0-0E3A-4D0E-8E6B-E521FA9A26A2}"/>
    <cellStyle name="Uthevingsfarge4" xfId="2215" xr:uid="{F880A688-D727-4AB2-9A6D-428B9D30E7EB}"/>
    <cellStyle name="Uthevingsfarge5" xfId="2216" xr:uid="{450E22A4-05FC-4508-AD68-F5AB843E193D}"/>
    <cellStyle name="Uthevingsfarge6" xfId="2217" xr:uid="{511542D8-248E-4562-843A-5802C2F46DC3}"/>
    <cellStyle name="Valuta (0)_~0038516" xfId="5312" xr:uid="{53F564E7-A219-4F29-A248-218313F1F635}"/>
    <cellStyle name="Varningstext 2" xfId="746" xr:uid="{BF664EC8-1617-4BAF-9E75-9096E6E4BF1B}"/>
    <cellStyle name="Varoitusteksti" xfId="5418" xr:uid="{1395B59D-005E-42EC-BEA6-082BFCFB2F61}"/>
    <cellStyle name="Varoitusteksti 2" xfId="747" xr:uid="{98BC715E-A3E5-4F95-A0EF-63DFD4A3CD28}"/>
    <cellStyle name="Varseltekst" xfId="2218" xr:uid="{CB8A1AD7-CFC0-453A-A549-454E491B5909}"/>
    <cellStyle name="VIH" xfId="748" xr:uid="{C36BB519-7D2C-4656-9E20-DD662F3CEA5B}"/>
    <cellStyle name="Warning Text 2" xfId="3176" xr:uid="{CB850944-3C1C-4253-92FD-5264C8500DEB}"/>
    <cellStyle name="Warning Text 2 2" xfId="5417" xr:uid="{3A645A9B-9084-4FDB-B7DD-2EF7F9E194FC}"/>
    <cellStyle name="Warning Text 3" xfId="3177" xr:uid="{654611D2-0F46-4F74-A066-A34B2F624EF8}"/>
    <cellStyle name="Warning Text 4" xfId="7060" xr:uid="{BFA04D6C-A423-47C6-8DCE-20F1FFD4D47E}"/>
    <cellStyle name="Warning Text 5" xfId="745" xr:uid="{8AF0A5D5-BD93-4744-8652-787601B8A923}"/>
    <cellStyle name="Währung(0)" xfId="749" xr:uid="{109E58F4-BCF3-4D28-A26D-9602CD8A130F}"/>
    <cellStyle name="Акцент1" xfId="2219" xr:uid="{F95F1F38-54FC-46BF-AB0D-86CD77B63ED2}"/>
    <cellStyle name="Акцент2" xfId="2220" xr:uid="{6FB83AFC-EBC7-4246-BF29-6ED0E4371C45}"/>
    <cellStyle name="Акцент3" xfId="2221" xr:uid="{361BD16C-3E8A-4762-B2A0-3C0631B84AAA}"/>
    <cellStyle name="Акцент4" xfId="2222" xr:uid="{EFF80145-0BFA-46A1-9C1C-E8B3C5FD4B5B}"/>
    <cellStyle name="Акцент5" xfId="2223" xr:uid="{F8BAB932-7EDF-4143-A582-80CC884EE9ED}"/>
    <cellStyle name="Акцент6" xfId="2224" xr:uid="{9F8A24AE-D63C-46ED-91DC-41504E606DDA}"/>
    <cellStyle name="Ввод " xfId="2225" xr:uid="{98AC4E6B-A34E-4FA8-9CB7-ECA5B64A1549}"/>
    <cellStyle name="Ввод  10" xfId="2226" xr:uid="{C36F3837-2CC4-4CAF-BCB0-6DECD4F424F7}"/>
    <cellStyle name="Ввод  10 10" xfId="14482" xr:uid="{FC28D48A-C77A-43BE-873E-1FE9DDA822B4}"/>
    <cellStyle name="Ввод  10 11" xfId="20002" xr:uid="{FBAF68C1-C3CB-4956-8F31-41398386E138}"/>
    <cellStyle name="Ввод  10 2" xfId="2227" xr:uid="{5147C0C1-7AFB-49CE-8F6E-769D996672BA}"/>
    <cellStyle name="Ввод  10 2 2" xfId="2228" xr:uid="{D5013121-DF8D-497A-B12B-5393E6472AD5}"/>
    <cellStyle name="Ввод  10 2 2 2" xfId="4642" xr:uid="{34D91F56-AD14-4376-80EE-9A25BD13F821}"/>
    <cellStyle name="Ввод  10 2 2 2 2" xfId="11193" xr:uid="{F954A2F3-7E64-43C5-8351-8B3D47CBA092}"/>
    <cellStyle name="Ввод  10 2 2 2 3" xfId="16798" xr:uid="{304ABC1F-8657-40BE-8475-A91C038E3EE4}"/>
    <cellStyle name="Ввод  10 2 2 2 4" xfId="22274" xr:uid="{9B59A885-DAAB-49C4-B9B3-ABEBC407E9C7}"/>
    <cellStyle name="Ввод  10 2 2 3" xfId="6540" xr:uid="{B7EC49D5-1D6D-4234-AAE5-A6624A722DFA}"/>
    <cellStyle name="Ввод  10 2 2 3 2" xfId="13023" xr:uid="{3D846BDB-E3DE-48DC-A359-3FDE81FFCF26}"/>
    <cellStyle name="Ввод  10 2 2 3 3" xfId="18589" xr:uid="{1B54A864-03F3-4F80-9C24-A0BF2ACD9DBB}"/>
    <cellStyle name="Ввод  10 2 2 3 4" xfId="24030" xr:uid="{B14478B6-D583-47ED-9BB4-F2845AD09944}"/>
    <cellStyle name="Ввод  10 2 2 4" xfId="8837" xr:uid="{6DC0F422-0355-4217-BD3E-DDF33ECDED8E}"/>
    <cellStyle name="Ввод  10 2 2 5" xfId="14484" xr:uid="{AF5C8B7A-4414-4BAD-9CF1-CE4A86EC3D9F}"/>
    <cellStyle name="Ввод  10 2 2 6" xfId="20004" xr:uid="{82DAFBAA-36BD-4287-8E5F-4BD3B8F8D97C}"/>
    <cellStyle name="Ввод  10 2 3" xfId="2229" xr:uid="{4F645D23-89E3-4A58-A7B2-41088C085FB7}"/>
    <cellStyle name="Ввод  10 2 3 2" xfId="4643" xr:uid="{8ED92968-F50C-4005-A4B4-42FDA42ED18C}"/>
    <cellStyle name="Ввод  10 2 3 2 2" xfId="11194" xr:uid="{EF19A645-22FC-46F6-B8C7-4198A041D32E}"/>
    <cellStyle name="Ввод  10 2 3 2 3" xfId="16799" xr:uid="{4199165D-E662-48C9-A667-F64AA4A22FF6}"/>
    <cellStyle name="Ввод  10 2 3 2 4" xfId="22275" xr:uid="{FABBB74C-AD67-42B2-B3D5-26B930C33AD5}"/>
    <cellStyle name="Ввод  10 2 3 3" xfId="6541" xr:uid="{0AB7C9DE-B40E-4E0C-9A8D-D48C5957A7FD}"/>
    <cellStyle name="Ввод  10 2 3 3 2" xfId="13024" xr:uid="{6C015DF2-EF19-409C-9CDD-58E3A1380C79}"/>
    <cellStyle name="Ввод  10 2 3 3 3" xfId="18590" xr:uid="{C78456CB-255F-4D5F-B6FD-A252A62FBF00}"/>
    <cellStyle name="Ввод  10 2 3 3 4" xfId="24031" xr:uid="{47489CC0-6509-4192-B179-E3C6B097A76E}"/>
    <cellStyle name="Ввод  10 2 3 4" xfId="8838" xr:uid="{DF107ED9-371A-4C56-954B-8E28DAD7811E}"/>
    <cellStyle name="Ввод  10 2 3 5" xfId="14485" xr:uid="{EA38C885-60A0-451F-9211-E1A58085E5FF}"/>
    <cellStyle name="Ввод  10 2 3 6" xfId="20005" xr:uid="{6A1F9D67-C3E4-4D16-A0BB-607AEB19DEFA}"/>
    <cellStyle name="Ввод  10 2 4" xfId="4641" xr:uid="{D0E11487-83C3-4BAD-91D0-3C384044E853}"/>
    <cellStyle name="Ввод  10 2 4 2" xfId="11192" xr:uid="{C32C99F6-56CB-4730-A3B7-EEBEC86EF5B8}"/>
    <cellStyle name="Ввод  10 2 4 3" xfId="16797" xr:uid="{D532A475-1D3F-4BC3-A409-3B6854BE36BA}"/>
    <cellStyle name="Ввод  10 2 4 4" xfId="22273" xr:uid="{EAE60AD4-9172-433A-9499-5424196DF6F8}"/>
    <cellStyle name="Ввод  10 2 5" xfId="6539" xr:uid="{2F3D3657-6616-409A-887D-D4E8CF8CEF48}"/>
    <cellStyle name="Ввод  10 2 5 2" xfId="13022" xr:uid="{2B9AFB98-02F2-42F3-BF54-1F4A5C108BB3}"/>
    <cellStyle name="Ввод  10 2 5 3" xfId="18588" xr:uid="{F8A3E575-F397-453E-B54B-4DED4197D0E5}"/>
    <cellStyle name="Ввод  10 2 5 4" xfId="24029" xr:uid="{BBB5BF3C-EF05-48EB-8E76-D00D3C7704DC}"/>
    <cellStyle name="Ввод  10 2 6" xfId="8836" xr:uid="{A13B7519-7977-41DC-9F5F-978D36C63072}"/>
    <cellStyle name="Ввод  10 2 7" xfId="14483" xr:uid="{06AD035F-AC52-4EBB-9888-6D5E4357B48E}"/>
    <cellStyle name="Ввод  10 2 8" xfId="20003" xr:uid="{80672F8A-7328-410F-85DF-012C0AD5DAA6}"/>
    <cellStyle name="Ввод  10 3" xfId="2230" xr:uid="{3EE4DB2A-04A7-4CD6-8F74-D7EBCB697182}"/>
    <cellStyle name="Ввод  10 3 2" xfId="2231" xr:uid="{A4DB61BA-9D03-4568-82F1-A43B8577B543}"/>
    <cellStyle name="Ввод  10 3 2 2" xfId="4645" xr:uid="{C7086109-B524-4DEB-8D80-C0AB89C5784A}"/>
    <cellStyle name="Ввод  10 3 2 2 2" xfId="11196" xr:uid="{93A7576C-39C4-478D-BB31-5E5C41AF595A}"/>
    <cellStyle name="Ввод  10 3 2 2 3" xfId="16801" xr:uid="{4F820370-D032-45E4-B211-A78013F0AB18}"/>
    <cellStyle name="Ввод  10 3 2 2 4" xfId="22277" xr:uid="{8DFAE94C-0E6B-40BC-BD38-6E72902D296B}"/>
    <cellStyle name="Ввод  10 3 2 3" xfId="6543" xr:uid="{11FEA583-9821-4164-8C2D-E6D00AADA3DB}"/>
    <cellStyle name="Ввод  10 3 2 3 2" xfId="13026" xr:uid="{2D6BE480-7977-4CE4-86C8-FCEAFA4355BE}"/>
    <cellStyle name="Ввод  10 3 2 3 3" xfId="18592" xr:uid="{6C1F7BD2-A24C-443D-B43C-D46110A5F435}"/>
    <cellStyle name="Ввод  10 3 2 3 4" xfId="24033" xr:uid="{6424CF99-EF64-4308-8AB9-1AC663CD7408}"/>
    <cellStyle name="Ввод  10 3 2 4" xfId="8840" xr:uid="{798400D7-FDDB-4787-AEED-61F90C16A267}"/>
    <cellStyle name="Ввод  10 3 2 5" xfId="14487" xr:uid="{E64934BE-32BD-4F5C-AF3A-DD34BD12764D}"/>
    <cellStyle name="Ввод  10 3 2 6" xfId="20007" xr:uid="{09721ECC-1058-4007-912E-05AEEA393EC4}"/>
    <cellStyle name="Ввод  10 3 3" xfId="2232" xr:uid="{0F13C891-CB86-44F5-A214-B51529FC3AF2}"/>
    <cellStyle name="Ввод  10 3 3 2" xfId="4646" xr:uid="{01DF871C-5AEB-4920-A830-7058B3836AA4}"/>
    <cellStyle name="Ввод  10 3 3 2 2" xfId="11197" xr:uid="{D62AE60A-3988-4B33-98E8-B3321CB61D3D}"/>
    <cellStyle name="Ввод  10 3 3 2 3" xfId="16802" xr:uid="{C41E62B1-7537-414A-A1CC-44ED41FA1D04}"/>
    <cellStyle name="Ввод  10 3 3 2 4" xfId="22278" xr:uid="{C388B074-62FA-4958-B107-41F284EE970D}"/>
    <cellStyle name="Ввод  10 3 3 3" xfId="6544" xr:uid="{112F96AF-A440-41BE-9292-FB3264FEC304}"/>
    <cellStyle name="Ввод  10 3 3 3 2" xfId="13027" xr:uid="{FE60828D-AAC5-40DD-BCCF-99EC6E586627}"/>
    <cellStyle name="Ввод  10 3 3 3 3" xfId="18593" xr:uid="{3D199E40-50BC-422E-8D81-76978CE6D3BD}"/>
    <cellStyle name="Ввод  10 3 3 3 4" xfId="24034" xr:uid="{21300BB3-3536-4DE9-B8AF-E6B64304C637}"/>
    <cellStyle name="Ввод  10 3 3 4" xfId="8841" xr:uid="{D951E7D0-9F0B-4EEA-BDBB-F4E641590DC0}"/>
    <cellStyle name="Ввод  10 3 3 5" xfId="14488" xr:uid="{70806449-EE54-4217-B694-DAFCA2585EF7}"/>
    <cellStyle name="Ввод  10 3 3 6" xfId="20008" xr:uid="{02F48F7E-56A5-4262-8284-10FB3961E384}"/>
    <cellStyle name="Ввод  10 3 4" xfId="4644" xr:uid="{6169D557-EF94-425F-9BB3-621FED633B12}"/>
    <cellStyle name="Ввод  10 3 4 2" xfId="11195" xr:uid="{7B0D3251-3286-4140-883A-56464FA074F7}"/>
    <cellStyle name="Ввод  10 3 4 3" xfId="16800" xr:uid="{33921EA5-9983-4944-8E83-5AB59E4A59D7}"/>
    <cellStyle name="Ввод  10 3 4 4" xfId="22276" xr:uid="{ABB37A24-0C85-4EDF-B85D-33049A4CFA6D}"/>
    <cellStyle name="Ввод  10 3 5" xfId="6542" xr:uid="{F61C1C91-B0FB-4CE0-976B-033038DAF1B2}"/>
    <cellStyle name="Ввод  10 3 5 2" xfId="13025" xr:uid="{3870D609-654C-47D2-B95F-1F904B2FD42D}"/>
    <cellStyle name="Ввод  10 3 5 3" xfId="18591" xr:uid="{DB4AC3F7-8DB3-49FE-9C90-57C26DF9FB5C}"/>
    <cellStyle name="Ввод  10 3 5 4" xfId="24032" xr:uid="{5C1A7C6E-A938-48BC-B124-6D7FCFC0AFC2}"/>
    <cellStyle name="Ввод  10 3 6" xfId="8839" xr:uid="{1A711FC5-175B-4ABD-80A9-EF06444F6FF1}"/>
    <cellStyle name="Ввод  10 3 7" xfId="14486" xr:uid="{D84CE595-68D8-4182-9BA9-C8FCE0D61BCE}"/>
    <cellStyle name="Ввод  10 3 8" xfId="20006" xr:uid="{52B5DCEC-E20E-4B5D-99F3-CAB3E5865F94}"/>
    <cellStyle name="Ввод  10 4" xfId="2233" xr:uid="{5036F9BF-BC95-475D-838F-8BEDC094E114}"/>
    <cellStyle name="Ввод  10 4 2" xfId="2234" xr:uid="{94BAB979-1DCE-44DE-BAB4-AE1E41ACE7D5}"/>
    <cellStyle name="Ввод  10 4 2 2" xfId="4648" xr:uid="{BCB9CD81-23FB-468C-9EBE-BFE977F830E0}"/>
    <cellStyle name="Ввод  10 4 2 2 2" xfId="11199" xr:uid="{546521E5-75D6-41CF-B3EC-002ED24ABC62}"/>
    <cellStyle name="Ввод  10 4 2 2 3" xfId="16804" xr:uid="{606BE35E-9769-406D-A88F-32049D826256}"/>
    <cellStyle name="Ввод  10 4 2 2 4" xfId="22280" xr:uid="{86940FBD-274A-4FAB-B796-7C8E5A408834}"/>
    <cellStyle name="Ввод  10 4 2 3" xfId="6546" xr:uid="{6E816E29-111A-4B9A-B813-56C9B823B0C7}"/>
    <cellStyle name="Ввод  10 4 2 3 2" xfId="13029" xr:uid="{5D3EB70C-61BC-4888-8513-6FAFDF1504C4}"/>
    <cellStyle name="Ввод  10 4 2 3 3" xfId="18595" xr:uid="{82E71B6A-A40F-4875-872E-95462434C702}"/>
    <cellStyle name="Ввод  10 4 2 3 4" xfId="24036" xr:uid="{0BFFCC5E-7728-43A6-96C4-610AF154EACD}"/>
    <cellStyle name="Ввод  10 4 2 4" xfId="8843" xr:uid="{A62838EC-E0FE-48B6-8471-DE977E4E0B03}"/>
    <cellStyle name="Ввод  10 4 2 5" xfId="14490" xr:uid="{6D5ADEF7-016F-441E-9156-E39D95EB71D3}"/>
    <cellStyle name="Ввод  10 4 2 6" xfId="20010" xr:uid="{03E1EA36-6B8B-47A5-A3D7-D70DCC84975B}"/>
    <cellStyle name="Ввод  10 4 3" xfId="2235" xr:uid="{4ADB7DD4-B2C4-4026-B1C1-7B0F4E63987B}"/>
    <cellStyle name="Ввод  10 4 3 2" xfId="4649" xr:uid="{3B9D03C9-66F7-4441-892D-F3B80EA609B3}"/>
    <cellStyle name="Ввод  10 4 3 2 2" xfId="11200" xr:uid="{3769FBF6-5262-4498-82D7-4B8AE1C71C03}"/>
    <cellStyle name="Ввод  10 4 3 2 3" xfId="16805" xr:uid="{8F5E914F-D231-41ED-8637-AE2505BA25AE}"/>
    <cellStyle name="Ввод  10 4 3 2 4" xfId="22281" xr:uid="{3A60C8ED-4B69-4730-8D1E-DA5AA5248926}"/>
    <cellStyle name="Ввод  10 4 3 3" xfId="6547" xr:uid="{478B5337-B22D-4E3E-A0D9-8BCC2F89EDE2}"/>
    <cellStyle name="Ввод  10 4 3 3 2" xfId="13030" xr:uid="{63FABC8B-0407-4380-8850-067EDBCB293D}"/>
    <cellStyle name="Ввод  10 4 3 3 3" xfId="18596" xr:uid="{C51C28D7-7C10-430C-BC01-E9DBD1D3E442}"/>
    <cellStyle name="Ввод  10 4 3 3 4" xfId="24037" xr:uid="{0488E19F-8E57-4B95-9BDC-876CBF5995D5}"/>
    <cellStyle name="Ввод  10 4 3 4" xfId="8844" xr:uid="{728E1459-D122-4515-8C73-AAB2A616FD5B}"/>
    <cellStyle name="Ввод  10 4 3 5" xfId="14491" xr:uid="{24355AE9-059A-4A58-8D9E-A9F66F679464}"/>
    <cellStyle name="Ввод  10 4 3 6" xfId="20011" xr:uid="{8A8253D2-59F1-443B-9DA7-04FB30BD2332}"/>
    <cellStyle name="Ввод  10 4 4" xfId="4647" xr:uid="{5159EB5B-8B28-4C75-B62C-3D173B57B68E}"/>
    <cellStyle name="Ввод  10 4 4 2" xfId="11198" xr:uid="{4CBC2B85-9159-4EBA-80C2-00B827792638}"/>
    <cellStyle name="Ввод  10 4 4 3" xfId="16803" xr:uid="{D129C6A8-E8F1-4AE6-8DAB-843CFA37AF60}"/>
    <cellStyle name="Ввод  10 4 4 4" xfId="22279" xr:uid="{4BDFB05C-0F50-43E7-925D-B87C1EE64796}"/>
    <cellStyle name="Ввод  10 4 5" xfId="6545" xr:uid="{F6A9094A-45F2-4E10-AAFE-4878FF5D3E21}"/>
    <cellStyle name="Ввод  10 4 5 2" xfId="13028" xr:uid="{FB35CC66-6AA8-4D4C-B399-5BE10FD777FD}"/>
    <cellStyle name="Ввод  10 4 5 3" xfId="18594" xr:uid="{73AF5D20-E389-49E5-9ED6-89A30B67A7EC}"/>
    <cellStyle name="Ввод  10 4 5 4" xfId="24035" xr:uid="{12A3E833-D77F-4467-BB7E-A1AF5F590604}"/>
    <cellStyle name="Ввод  10 4 6" xfId="8842" xr:uid="{82DC8F7D-790B-4716-99A6-803011D67B89}"/>
    <cellStyle name="Ввод  10 4 7" xfId="14489" xr:uid="{5708B745-07A0-4E0E-B6B3-62CF14A53F82}"/>
    <cellStyle name="Ввод  10 4 8" xfId="20009" xr:uid="{4A5524C6-FF27-45D7-996D-3436AE1E6115}"/>
    <cellStyle name="Ввод  10 5" xfId="2236" xr:uid="{061126D8-C0CB-49C5-A80C-EB582FFED777}"/>
    <cellStyle name="Ввод  10 5 2" xfId="4650" xr:uid="{8ADCBA0A-1774-491F-BB2E-4B7113A3CE5B}"/>
    <cellStyle name="Ввод  10 5 2 2" xfId="11201" xr:uid="{33FC517A-7D8E-4537-B61C-55A1DFB38D46}"/>
    <cellStyle name="Ввод  10 5 2 3" xfId="16806" xr:uid="{DBBED145-7E84-41A4-AC97-FCBDB9483F8B}"/>
    <cellStyle name="Ввод  10 5 2 4" xfId="22282" xr:uid="{4F8630B9-F700-40EF-B685-DA54D967AAE3}"/>
    <cellStyle name="Ввод  10 5 3" xfId="6548" xr:uid="{7D1DF46C-347A-45C4-953B-6A24F18ABB9C}"/>
    <cellStyle name="Ввод  10 5 3 2" xfId="13031" xr:uid="{5CD6A368-1011-4527-8BEA-06D71E589204}"/>
    <cellStyle name="Ввод  10 5 3 3" xfId="18597" xr:uid="{4886C806-12FB-4190-BE63-C9873E9F2BF4}"/>
    <cellStyle name="Ввод  10 5 3 4" xfId="24038" xr:uid="{B9154077-8764-4EB3-BB70-442D802A4D51}"/>
    <cellStyle name="Ввод  10 5 4" xfId="8845" xr:uid="{E052E270-F2AA-4DBD-BECA-F2523872057A}"/>
    <cellStyle name="Ввод  10 5 5" xfId="14492" xr:uid="{7372F34E-D6E9-47F5-8408-4D5D22E2829D}"/>
    <cellStyle name="Ввод  10 5 6" xfId="20012" xr:uid="{BCE551B9-1BCB-46A7-A2D4-100875E0279A}"/>
    <cellStyle name="Ввод  10 6" xfId="2237" xr:uid="{B4DAE2F4-9D85-40B8-94CE-A964C94EBB07}"/>
    <cellStyle name="Ввод  10 6 2" xfId="4651" xr:uid="{2C1EEE7E-30EF-469E-A8BA-F07B8B78D4F0}"/>
    <cellStyle name="Ввод  10 6 2 2" xfId="11202" xr:uid="{C176C69D-526A-4088-BC2C-64A042570373}"/>
    <cellStyle name="Ввод  10 6 2 3" xfId="16807" xr:uid="{1173E6FF-9870-46C7-A7FF-F9EDCE6E0AAA}"/>
    <cellStyle name="Ввод  10 6 2 4" xfId="22283" xr:uid="{D6C60938-FDCE-4164-A5D6-FE413F18F0AA}"/>
    <cellStyle name="Ввод  10 6 3" xfId="6549" xr:uid="{58A34630-A6FF-41F3-957C-E75B8F7A9EB0}"/>
    <cellStyle name="Ввод  10 6 3 2" xfId="13032" xr:uid="{2AEAA1CD-0165-4B35-A8BB-AC4D2EBFD51A}"/>
    <cellStyle name="Ввод  10 6 3 3" xfId="18598" xr:uid="{67526A37-CC4A-4D17-89BF-1F08A98F2EA7}"/>
    <cellStyle name="Ввод  10 6 3 4" xfId="24039" xr:uid="{77F76248-A4FE-4BB9-82FB-B9E0AEA11881}"/>
    <cellStyle name="Ввод  10 6 4" xfId="8846" xr:uid="{03C1B23C-1E69-4BF1-9391-81041399D455}"/>
    <cellStyle name="Ввод  10 6 5" xfId="14493" xr:uid="{8CD50B6C-B5D8-4F89-8FB7-837A09363CA1}"/>
    <cellStyle name="Ввод  10 6 6" xfId="20013" xr:uid="{63DBDD72-DA5B-4861-8CA3-BF9F680C3EAA}"/>
    <cellStyle name="Ввод  10 7" xfId="4640" xr:uid="{ACC88E1A-AD9D-4A8E-8515-B8740EB9009B}"/>
    <cellStyle name="Ввод  10 7 2" xfId="11191" xr:uid="{B6F4BF82-9C40-4051-BDE4-D30799E20952}"/>
    <cellStyle name="Ввод  10 7 3" xfId="16796" xr:uid="{AB01333D-B065-457C-8B29-B0CF730914C3}"/>
    <cellStyle name="Ввод  10 7 4" xfId="22272" xr:uid="{027D9433-D99A-4863-A4EF-8E99724E123C}"/>
    <cellStyle name="Ввод  10 8" xfId="6538" xr:uid="{1C1E3648-BB96-4354-BF54-47CCA3B386E6}"/>
    <cellStyle name="Ввод  10 8 2" xfId="13021" xr:uid="{F8407724-8149-42DE-A208-62F2AA3BD40D}"/>
    <cellStyle name="Ввод  10 8 3" xfId="18587" xr:uid="{76356788-B6D4-4C61-AB73-B4D403337E2E}"/>
    <cellStyle name="Ввод  10 8 4" xfId="24028" xr:uid="{BD19589B-4947-4679-9DD7-E126D3B5FB47}"/>
    <cellStyle name="Ввод  10 9" xfId="8835" xr:uid="{D9D1BDC9-19F7-49B4-BB0A-616F2D3B6A2F}"/>
    <cellStyle name="Ввод  11" xfId="2238" xr:uid="{71822583-BAA3-4344-BC6A-E4D4C1ECC33C}"/>
    <cellStyle name="Ввод  11 10" xfId="14494" xr:uid="{769D9559-C539-4B11-BDA1-E344CB38DE2C}"/>
    <cellStyle name="Ввод  11 11" xfId="20014" xr:uid="{3C3A9758-C151-425D-A993-2A0132C8A7CD}"/>
    <cellStyle name="Ввод  11 2" xfId="2239" xr:uid="{6D04BD43-854F-4429-98C2-6A70486FCDC2}"/>
    <cellStyle name="Ввод  11 2 2" xfId="2240" xr:uid="{5065C95D-6005-4C96-B37C-FE78EEB3D8FC}"/>
    <cellStyle name="Ввод  11 2 2 2" xfId="4654" xr:uid="{5E46694C-197E-40EF-AEF7-CDF6D3136758}"/>
    <cellStyle name="Ввод  11 2 2 2 2" xfId="11205" xr:uid="{E36EFC9A-03B4-4F1A-94B2-C496BFBA7FBA}"/>
    <cellStyle name="Ввод  11 2 2 2 3" xfId="16810" xr:uid="{CBBCD843-0AE4-42F2-B2BE-735390A45126}"/>
    <cellStyle name="Ввод  11 2 2 2 4" xfId="22286" xr:uid="{D9D7716F-5788-490A-AEC2-00786AAEBCF7}"/>
    <cellStyle name="Ввод  11 2 2 3" xfId="6552" xr:uid="{B14E0836-D8AB-4B53-8C00-BCD7CA803BBF}"/>
    <cellStyle name="Ввод  11 2 2 3 2" xfId="13035" xr:uid="{68D947F5-9B20-446C-8A0B-045E8EE83944}"/>
    <cellStyle name="Ввод  11 2 2 3 3" xfId="18601" xr:uid="{9158DFAF-F7F0-4070-8EC8-2E08C66E069E}"/>
    <cellStyle name="Ввод  11 2 2 3 4" xfId="24042" xr:uid="{0A410B04-73B5-457A-AEC8-656788F4A3D7}"/>
    <cellStyle name="Ввод  11 2 2 4" xfId="8849" xr:uid="{F4F43320-C813-45DB-97F1-E565561343C3}"/>
    <cellStyle name="Ввод  11 2 2 5" xfId="14496" xr:uid="{3ED4FE15-FC3A-4600-B172-8E6B2EFC4F1F}"/>
    <cellStyle name="Ввод  11 2 2 6" xfId="20016" xr:uid="{2FED2E89-2CE2-4188-88C5-FD31DE9373F0}"/>
    <cellStyle name="Ввод  11 2 3" xfId="2241" xr:uid="{55C722C4-67B5-4F39-B21F-FF7A00DC0F56}"/>
    <cellStyle name="Ввод  11 2 3 2" xfId="4655" xr:uid="{9045135A-B8F0-4CDC-BB57-55478CF3A3BB}"/>
    <cellStyle name="Ввод  11 2 3 2 2" xfId="11206" xr:uid="{3584E79A-9670-4299-8234-2BF654F10EB5}"/>
    <cellStyle name="Ввод  11 2 3 2 3" xfId="16811" xr:uid="{C3514759-65D5-4A29-AEE3-A5A13D5FD510}"/>
    <cellStyle name="Ввод  11 2 3 2 4" xfId="22287" xr:uid="{52771D22-8A30-4D60-A903-FA23B9E3D590}"/>
    <cellStyle name="Ввод  11 2 3 3" xfId="6553" xr:uid="{5C889CC7-42CB-45DD-8703-9940403CCB7E}"/>
    <cellStyle name="Ввод  11 2 3 3 2" xfId="13036" xr:uid="{D3B8F582-373E-4246-B460-7D9606D101BD}"/>
    <cellStyle name="Ввод  11 2 3 3 3" xfId="18602" xr:uid="{EC2D4DBB-4B3D-41D6-B292-992A50F761E5}"/>
    <cellStyle name="Ввод  11 2 3 3 4" xfId="24043" xr:uid="{B9462AB6-83B0-4E43-9CF2-A5586AC6B3F5}"/>
    <cellStyle name="Ввод  11 2 3 4" xfId="8850" xr:uid="{5F0481BC-FCE2-44C8-83D0-382B1B5FB254}"/>
    <cellStyle name="Ввод  11 2 3 5" xfId="14497" xr:uid="{FF33A475-CA4D-48E1-97A5-698BAC4D7EE7}"/>
    <cellStyle name="Ввод  11 2 3 6" xfId="20017" xr:uid="{1DD78092-5F50-4E29-B4FF-7ACF0186911D}"/>
    <cellStyle name="Ввод  11 2 4" xfId="4653" xr:uid="{AB1646CC-0664-4ABF-8344-D256D4C65A12}"/>
    <cellStyle name="Ввод  11 2 4 2" xfId="11204" xr:uid="{A16259E9-31D7-4C7D-B4C4-9B204DAE18E2}"/>
    <cellStyle name="Ввод  11 2 4 3" xfId="16809" xr:uid="{E7290256-2529-44DB-B42B-D3D78EB60FF7}"/>
    <cellStyle name="Ввод  11 2 4 4" xfId="22285" xr:uid="{DF56180B-A778-44BB-B987-E83D1D2EFABB}"/>
    <cellStyle name="Ввод  11 2 5" xfId="6551" xr:uid="{8A0849B6-B973-4868-935C-1282FE7142BD}"/>
    <cellStyle name="Ввод  11 2 5 2" xfId="13034" xr:uid="{45854219-0B83-49C8-9650-E3C5D2D1C481}"/>
    <cellStyle name="Ввод  11 2 5 3" xfId="18600" xr:uid="{E3FCCDAA-FE17-48CA-ADA4-8911A55739D8}"/>
    <cellStyle name="Ввод  11 2 5 4" xfId="24041" xr:uid="{EA3DC3B9-9C07-4AE6-85C7-920B5BAE80DF}"/>
    <cellStyle name="Ввод  11 2 6" xfId="8848" xr:uid="{D33EC6BE-998D-47F5-A362-28DE32C9A355}"/>
    <cellStyle name="Ввод  11 2 7" xfId="14495" xr:uid="{8F12CD86-EE4C-448B-A94B-0305DCB1C0E9}"/>
    <cellStyle name="Ввод  11 2 8" xfId="20015" xr:uid="{A56B529B-D785-49B1-87A3-55F52DDC6121}"/>
    <cellStyle name="Ввод  11 3" xfId="2242" xr:uid="{9DE0ADEB-CD10-4662-A92E-C763FA36DB17}"/>
    <cellStyle name="Ввод  11 3 2" xfId="2243" xr:uid="{AED79617-C4C9-4BD1-B2C0-CE8B5EF9CB00}"/>
    <cellStyle name="Ввод  11 3 2 2" xfId="4657" xr:uid="{44F8F9B9-C8BD-4BD4-942A-DC63DF38F228}"/>
    <cellStyle name="Ввод  11 3 2 2 2" xfId="11208" xr:uid="{95E63B4D-BB7B-4CA5-9334-52F31F1103D9}"/>
    <cellStyle name="Ввод  11 3 2 2 3" xfId="16813" xr:uid="{3BEF0CE1-40BF-405D-B810-8CE7F85C9641}"/>
    <cellStyle name="Ввод  11 3 2 2 4" xfId="22289" xr:uid="{673B051F-2E70-4CAE-8C83-BB46E18E7202}"/>
    <cellStyle name="Ввод  11 3 2 3" xfId="6555" xr:uid="{E880DECD-C411-42CC-88F1-C720985998FC}"/>
    <cellStyle name="Ввод  11 3 2 3 2" xfId="13038" xr:uid="{7B677644-D052-45A4-9F0F-2F57831CE7D2}"/>
    <cellStyle name="Ввод  11 3 2 3 3" xfId="18604" xr:uid="{181DDA4C-AE43-45FC-8745-A20C513AD1A5}"/>
    <cellStyle name="Ввод  11 3 2 3 4" xfId="24045" xr:uid="{60031803-C4B4-401C-9716-8F8D469D4F43}"/>
    <cellStyle name="Ввод  11 3 2 4" xfId="8852" xr:uid="{89189C5C-5234-4E61-9741-94C16CBD9AA9}"/>
    <cellStyle name="Ввод  11 3 2 5" xfId="14499" xr:uid="{075C6DF1-DEE3-40D4-B733-C734B44BC055}"/>
    <cellStyle name="Ввод  11 3 2 6" xfId="20019" xr:uid="{1EB75016-76C7-4B4C-893C-4FB900C5F463}"/>
    <cellStyle name="Ввод  11 3 3" xfId="2244" xr:uid="{73B9A0AD-FEA5-4FBB-A07A-9350E9F26563}"/>
    <cellStyle name="Ввод  11 3 3 2" xfId="4658" xr:uid="{5A6ED1F3-D101-435D-9FD3-94E9420C6CDD}"/>
    <cellStyle name="Ввод  11 3 3 2 2" xfId="11209" xr:uid="{45AE7FAD-C31F-47E5-A7EA-D991B15382DD}"/>
    <cellStyle name="Ввод  11 3 3 2 3" xfId="16814" xr:uid="{2DE2D5C5-6E4C-45F1-A4ED-1DA9E5C4B34F}"/>
    <cellStyle name="Ввод  11 3 3 2 4" xfId="22290" xr:uid="{D9E0F164-FA94-4DF8-83D7-1F9EEED6BA68}"/>
    <cellStyle name="Ввод  11 3 3 3" xfId="6556" xr:uid="{40DF9CF4-81F2-4531-87CB-09CADDBFFCE6}"/>
    <cellStyle name="Ввод  11 3 3 3 2" xfId="13039" xr:uid="{9E35D898-B03E-47A3-B8D3-B4C5CA798583}"/>
    <cellStyle name="Ввод  11 3 3 3 3" xfId="18605" xr:uid="{3E292E9E-8D35-46C2-9934-F8C827541890}"/>
    <cellStyle name="Ввод  11 3 3 3 4" xfId="24046" xr:uid="{E6186E24-41D2-4AFB-911A-FB3AC888D28B}"/>
    <cellStyle name="Ввод  11 3 3 4" xfId="8853" xr:uid="{C477E629-33BC-4EA1-ACF6-505115A56D26}"/>
    <cellStyle name="Ввод  11 3 3 5" xfId="14500" xr:uid="{2F399A73-2DED-4FDE-8B3A-B5C6D7599784}"/>
    <cellStyle name="Ввод  11 3 3 6" xfId="20020" xr:uid="{FEA97430-9885-4C73-B44D-1906BA431F39}"/>
    <cellStyle name="Ввод  11 3 4" xfId="4656" xr:uid="{E71DDFBF-334B-4024-B898-5D915AD19883}"/>
    <cellStyle name="Ввод  11 3 4 2" xfId="11207" xr:uid="{3F61DFA5-B5BE-4835-9629-4D60263AE948}"/>
    <cellStyle name="Ввод  11 3 4 3" xfId="16812" xr:uid="{5DB2C99C-5C41-4D04-88AA-8DFEB96D9815}"/>
    <cellStyle name="Ввод  11 3 4 4" xfId="22288" xr:uid="{82C6C8BD-AF5A-4BB1-8A0C-34A43FF86F9D}"/>
    <cellStyle name="Ввод  11 3 5" xfId="6554" xr:uid="{D3649A75-ECFD-4661-AA8A-0BCA021D4723}"/>
    <cellStyle name="Ввод  11 3 5 2" xfId="13037" xr:uid="{36DA0556-A3C0-4DDD-A4D9-5E72941C453B}"/>
    <cellStyle name="Ввод  11 3 5 3" xfId="18603" xr:uid="{FB5979AA-AF5C-4F80-AD7E-6493F9156AE0}"/>
    <cellStyle name="Ввод  11 3 5 4" xfId="24044" xr:uid="{1B039ADD-AB1E-4C6D-97BA-D3612B04C5EA}"/>
    <cellStyle name="Ввод  11 3 6" xfId="8851" xr:uid="{4E59C908-86EF-4077-8BBA-064928631063}"/>
    <cellStyle name="Ввод  11 3 7" xfId="14498" xr:uid="{F9280088-56FF-4A67-B00F-B1838E78F213}"/>
    <cellStyle name="Ввод  11 3 8" xfId="20018" xr:uid="{27793861-76F3-40DA-B358-2A03C29939B3}"/>
    <cellStyle name="Ввод  11 4" xfId="2245" xr:uid="{7C7E759F-5031-4F33-AD2E-93DCDC356600}"/>
    <cellStyle name="Ввод  11 4 2" xfId="2246" xr:uid="{12DD530A-9A88-4129-A704-AC5E1BC372DA}"/>
    <cellStyle name="Ввод  11 4 2 2" xfId="4660" xr:uid="{216924AC-1FC3-4AAB-93AC-C3EB0B3E2941}"/>
    <cellStyle name="Ввод  11 4 2 2 2" xfId="11211" xr:uid="{A4149808-E7E1-4F00-AA3B-88DCB1E902FB}"/>
    <cellStyle name="Ввод  11 4 2 2 3" xfId="16816" xr:uid="{148ACC1A-E66E-4404-BED6-2AE78A05EB27}"/>
    <cellStyle name="Ввод  11 4 2 2 4" xfId="22292" xr:uid="{824872A9-750B-4A15-A750-4607A161E4C8}"/>
    <cellStyle name="Ввод  11 4 2 3" xfId="6558" xr:uid="{FDDBB6A9-71E0-4354-BA3C-BF2A33CFE83C}"/>
    <cellStyle name="Ввод  11 4 2 3 2" xfId="13041" xr:uid="{83CAD4E7-F0BA-4241-B010-F064592F606E}"/>
    <cellStyle name="Ввод  11 4 2 3 3" xfId="18607" xr:uid="{9B66FE6A-14F9-4704-89BA-FF23A5E41519}"/>
    <cellStyle name="Ввод  11 4 2 3 4" xfId="24048" xr:uid="{4A977802-964B-44B1-8F16-D1DA63234DAC}"/>
    <cellStyle name="Ввод  11 4 2 4" xfId="8855" xr:uid="{68F8F0D1-3B14-42B3-B372-2003E741F1D1}"/>
    <cellStyle name="Ввод  11 4 2 5" xfId="14502" xr:uid="{DB2AF660-55D8-400D-B48B-67AFDB3A3C45}"/>
    <cellStyle name="Ввод  11 4 2 6" xfId="20022" xr:uid="{A0413808-CC76-4DF1-BB3C-6C53EA5EEF47}"/>
    <cellStyle name="Ввод  11 4 3" xfId="2247" xr:uid="{161846A7-BA44-4EAE-AC02-C43773E69F99}"/>
    <cellStyle name="Ввод  11 4 3 2" xfId="4661" xr:uid="{952DFDA5-A5E8-4B4D-B416-3C39859B22EB}"/>
    <cellStyle name="Ввод  11 4 3 2 2" xfId="11212" xr:uid="{D6C885B3-AF92-4695-ACF4-5576BBB40CA6}"/>
    <cellStyle name="Ввод  11 4 3 2 3" xfId="16817" xr:uid="{1445E8FF-6201-4D24-8DF7-96E65EF9A88E}"/>
    <cellStyle name="Ввод  11 4 3 2 4" xfId="22293" xr:uid="{E203E75D-0B3B-4B74-81BC-1C0DB677BAB1}"/>
    <cellStyle name="Ввод  11 4 3 3" xfId="6559" xr:uid="{00417A39-B2BA-4FC6-B6E0-29B0CCBE7783}"/>
    <cellStyle name="Ввод  11 4 3 3 2" xfId="13042" xr:uid="{C77439B6-CC96-4A7A-B87C-B17DFF827DB1}"/>
    <cellStyle name="Ввод  11 4 3 3 3" xfId="18608" xr:uid="{E5F83295-544F-480D-B7F5-2B11B88E95FD}"/>
    <cellStyle name="Ввод  11 4 3 3 4" xfId="24049" xr:uid="{AC146F06-666D-440B-9F84-6ED2885060EE}"/>
    <cellStyle name="Ввод  11 4 3 4" xfId="8856" xr:uid="{124EAFDE-5898-4DBE-A85F-AFEDEB85E700}"/>
    <cellStyle name="Ввод  11 4 3 5" xfId="14503" xr:uid="{B13BFC77-EC31-4984-B0C9-17309A66CA83}"/>
    <cellStyle name="Ввод  11 4 3 6" xfId="20023" xr:uid="{211B715A-0CAD-44B8-8B55-93C276A24EF1}"/>
    <cellStyle name="Ввод  11 4 4" xfId="4659" xr:uid="{5A333BEB-5BD7-4AF7-A355-4A1A92DF925A}"/>
    <cellStyle name="Ввод  11 4 4 2" xfId="11210" xr:uid="{7CE8E56E-8AC7-4A6B-ABBB-5A9E6B6FD210}"/>
    <cellStyle name="Ввод  11 4 4 3" xfId="16815" xr:uid="{4E4DBE60-3E7F-4487-9A69-CFF807BFD9A1}"/>
    <cellStyle name="Ввод  11 4 4 4" xfId="22291" xr:uid="{DAF4A9EF-5A8D-4570-8E7A-32002EFF7A5E}"/>
    <cellStyle name="Ввод  11 4 5" xfId="6557" xr:uid="{A22DE897-76D2-47A2-8C19-DCAC31E716A0}"/>
    <cellStyle name="Ввод  11 4 5 2" xfId="13040" xr:uid="{458828E8-2203-4A47-BCE5-BA2DD1DB5E8B}"/>
    <cellStyle name="Ввод  11 4 5 3" xfId="18606" xr:uid="{E884F728-9135-43FB-8543-AACEC85925D7}"/>
    <cellStyle name="Ввод  11 4 5 4" xfId="24047" xr:uid="{2D977E45-6210-4CBE-87B2-0E5437005521}"/>
    <cellStyle name="Ввод  11 4 6" xfId="8854" xr:uid="{6F3F68E5-8CF6-4D05-BA8B-254E88F185AA}"/>
    <cellStyle name="Ввод  11 4 7" xfId="14501" xr:uid="{2E599351-6AA1-4756-AAFE-35DBCFEAECAD}"/>
    <cellStyle name="Ввод  11 4 8" xfId="20021" xr:uid="{245973F0-F6DA-4AFE-AE91-706B47620740}"/>
    <cellStyle name="Ввод  11 5" xfId="2248" xr:uid="{B59B498A-7E8A-4829-875D-A9F155268027}"/>
    <cellStyle name="Ввод  11 5 2" xfId="4662" xr:uid="{B364A074-C706-46ED-845C-FD07742A17EC}"/>
    <cellStyle name="Ввод  11 5 2 2" xfId="11213" xr:uid="{EAD60312-1608-4793-9E95-6EE17C67F64D}"/>
    <cellStyle name="Ввод  11 5 2 3" xfId="16818" xr:uid="{B792594D-F4C7-4F60-A172-B153934D0D87}"/>
    <cellStyle name="Ввод  11 5 2 4" xfId="22294" xr:uid="{65EF38E1-C834-43D5-8D60-9FB4F39D3913}"/>
    <cellStyle name="Ввод  11 5 3" xfId="6560" xr:uid="{B6866B41-BCA7-447A-B6A2-456034A76D92}"/>
    <cellStyle name="Ввод  11 5 3 2" xfId="13043" xr:uid="{4E797607-84FF-4669-82FC-F3CA9F94C278}"/>
    <cellStyle name="Ввод  11 5 3 3" xfId="18609" xr:uid="{82C5A532-0DC5-4E9B-8A98-7974848F6326}"/>
    <cellStyle name="Ввод  11 5 3 4" xfId="24050" xr:uid="{B0953A7D-EC91-4129-A012-0198798E8E96}"/>
    <cellStyle name="Ввод  11 5 4" xfId="8857" xr:uid="{83676A6B-A342-4D19-A4F9-033C4700BA94}"/>
    <cellStyle name="Ввод  11 5 5" xfId="14504" xr:uid="{D5165451-D3A6-4C49-B7DD-6BFAE5DB7675}"/>
    <cellStyle name="Ввод  11 5 6" xfId="20024" xr:uid="{8DEBE302-0FC6-4836-9E90-601354EC92FD}"/>
    <cellStyle name="Ввод  11 6" xfId="2249" xr:uid="{DAED9762-175B-4993-9092-156006EE2EF7}"/>
    <cellStyle name="Ввод  11 6 2" xfId="4663" xr:uid="{5BDDCC80-D0AB-4406-9197-94BBCFBCE655}"/>
    <cellStyle name="Ввод  11 6 2 2" xfId="11214" xr:uid="{C138CF47-D317-4F57-A65E-6DA4728832AC}"/>
    <cellStyle name="Ввод  11 6 2 3" xfId="16819" xr:uid="{B7716DF4-0FD0-4E2B-ABBA-38C91C8F0849}"/>
    <cellStyle name="Ввод  11 6 2 4" xfId="22295" xr:uid="{86066C5E-C622-470E-944E-45F1CBA8248C}"/>
    <cellStyle name="Ввод  11 6 3" xfId="6561" xr:uid="{1E1AC1BE-D392-4202-92A2-6BFDA60FE243}"/>
    <cellStyle name="Ввод  11 6 3 2" xfId="13044" xr:uid="{DEF9C01E-8D66-4E02-BFAB-2A78FBDAEF1D}"/>
    <cellStyle name="Ввод  11 6 3 3" xfId="18610" xr:uid="{39723586-6B22-4EFC-9415-9B5D50F5FB7F}"/>
    <cellStyle name="Ввод  11 6 3 4" xfId="24051" xr:uid="{AF1A437C-8A7D-4072-B406-CB08DFF058F7}"/>
    <cellStyle name="Ввод  11 6 4" xfId="8858" xr:uid="{E70C0EAC-94A3-4B7A-8468-0B69E0F4D2A0}"/>
    <cellStyle name="Ввод  11 6 5" xfId="14505" xr:uid="{561BCA3E-69F1-4F2C-B4AD-CB8A29F60701}"/>
    <cellStyle name="Ввод  11 6 6" xfId="20025" xr:uid="{6AD53CCF-F761-463C-AE1F-DACD9E7E7744}"/>
    <cellStyle name="Ввод  11 7" xfId="4652" xr:uid="{1E2BA919-44F3-4195-B9A7-5BA49291EC8E}"/>
    <cellStyle name="Ввод  11 7 2" xfId="11203" xr:uid="{307B0A27-09A6-4BF4-8001-EDD91925F6E4}"/>
    <cellStyle name="Ввод  11 7 3" xfId="16808" xr:uid="{B7A02202-1BAE-4ABF-8337-3A3EA93B05C8}"/>
    <cellStyle name="Ввод  11 7 4" xfId="22284" xr:uid="{3584CE6C-B09C-4D9A-A261-8800A55FB746}"/>
    <cellStyle name="Ввод  11 8" xfId="6550" xr:uid="{52B0BBCD-E59E-4976-9316-AC875ED21303}"/>
    <cellStyle name="Ввод  11 8 2" xfId="13033" xr:uid="{A0B5E9D2-1A01-4EF2-AAB1-CE24E56B9635}"/>
    <cellStyle name="Ввод  11 8 3" xfId="18599" xr:uid="{FEC34DFF-136B-4DE8-8D4D-7F5185549F5E}"/>
    <cellStyle name="Ввод  11 8 4" xfId="24040" xr:uid="{F2057969-FF2F-4F5B-A640-2510E238D9B8}"/>
    <cellStyle name="Ввод  11 9" xfId="8847" xr:uid="{EC21E1B8-6512-4045-849D-4ACF945C9C4B}"/>
    <cellStyle name="Ввод  12" xfId="2250" xr:uid="{CB95C2BB-A8F1-4AD0-8D54-617F12FFF01F}"/>
    <cellStyle name="Ввод  12 10" xfId="14506" xr:uid="{644076A4-9A05-4B6E-939F-B21F88191490}"/>
    <cellStyle name="Ввод  12 11" xfId="20026" xr:uid="{C8321CDC-5BD8-46E8-B5F0-FCB3059581A6}"/>
    <cellStyle name="Ввод  12 2" xfId="2251" xr:uid="{8262F8E2-0158-40C9-B30F-F6C9C96A9379}"/>
    <cellStyle name="Ввод  12 2 2" xfId="2252" xr:uid="{5EB21423-D23A-4848-9627-BDE377BC0C92}"/>
    <cellStyle name="Ввод  12 2 2 2" xfId="4666" xr:uid="{2C70FCF5-5140-4FD0-95B6-101088B0CC51}"/>
    <cellStyle name="Ввод  12 2 2 2 2" xfId="11217" xr:uid="{5AE25B50-68F2-4F82-8237-2498B108626F}"/>
    <cellStyle name="Ввод  12 2 2 2 3" xfId="16822" xr:uid="{FCE0DDA6-4350-40F4-A173-A5E38E89C13D}"/>
    <cellStyle name="Ввод  12 2 2 2 4" xfId="22298" xr:uid="{5251B058-EFA1-4DA9-969E-DC8B2B9B4503}"/>
    <cellStyle name="Ввод  12 2 2 3" xfId="6564" xr:uid="{FF537466-34F3-49BA-B2FA-FE71AD351686}"/>
    <cellStyle name="Ввод  12 2 2 3 2" xfId="13047" xr:uid="{94B4E8AE-A097-4B23-87BF-1AE1AECBE736}"/>
    <cellStyle name="Ввод  12 2 2 3 3" xfId="18613" xr:uid="{80A00B4C-22BC-4595-9988-DE762E56F611}"/>
    <cellStyle name="Ввод  12 2 2 3 4" xfId="24054" xr:uid="{FBFEC051-8AC4-4209-8DA1-D8D1904D8E1D}"/>
    <cellStyle name="Ввод  12 2 2 4" xfId="8861" xr:uid="{D2934674-C267-4F5A-8A6D-CA03F6E4656D}"/>
    <cellStyle name="Ввод  12 2 2 5" xfId="14508" xr:uid="{0021B483-385C-4E85-A979-9504CAC9512F}"/>
    <cellStyle name="Ввод  12 2 2 6" xfId="20028" xr:uid="{DC57D6E7-85D3-4CA4-B1EB-2F6CA7DA9AAC}"/>
    <cellStyle name="Ввод  12 2 3" xfId="2253" xr:uid="{C412B147-8F3F-4182-AAFE-445A07EBFDAF}"/>
    <cellStyle name="Ввод  12 2 3 2" xfId="4667" xr:uid="{8F091C53-FC17-4BCD-A2FF-B01FB9284960}"/>
    <cellStyle name="Ввод  12 2 3 2 2" xfId="11218" xr:uid="{52E3ECB5-5F28-4887-A6AF-841776A13751}"/>
    <cellStyle name="Ввод  12 2 3 2 3" xfId="16823" xr:uid="{968D87FF-DFB8-4E1B-B489-A2F1BDCF5C29}"/>
    <cellStyle name="Ввод  12 2 3 2 4" xfId="22299" xr:uid="{3F955D3C-6E0F-4A39-80DD-0572C6321196}"/>
    <cellStyle name="Ввод  12 2 3 3" xfId="6565" xr:uid="{BD7D4CE8-8704-472F-B043-ABF48572B9ED}"/>
    <cellStyle name="Ввод  12 2 3 3 2" xfId="13048" xr:uid="{94C5E901-CC63-43E4-8A3D-273C2228BD43}"/>
    <cellStyle name="Ввод  12 2 3 3 3" xfId="18614" xr:uid="{4BD34A02-D2E4-4467-9FB2-24E3439FF85E}"/>
    <cellStyle name="Ввод  12 2 3 3 4" xfId="24055" xr:uid="{1095968D-02E5-4028-983A-58CD3C294296}"/>
    <cellStyle name="Ввод  12 2 3 4" xfId="8862" xr:uid="{6BF19FCC-0601-4E87-9DF0-72F48972FB23}"/>
    <cellStyle name="Ввод  12 2 3 5" xfId="14509" xr:uid="{8EB48700-9F5C-4E9E-A3BB-70112EB92BA3}"/>
    <cellStyle name="Ввод  12 2 3 6" xfId="20029" xr:uid="{6BAEDDF8-45F8-444E-9B67-4910CF3D077A}"/>
    <cellStyle name="Ввод  12 2 4" xfId="4665" xr:uid="{0C451E98-521A-43EF-B693-361D7ED898FA}"/>
    <cellStyle name="Ввод  12 2 4 2" xfId="11216" xr:uid="{EEEAFC8D-AC69-493E-86E0-B6A339FDB5BF}"/>
    <cellStyle name="Ввод  12 2 4 3" xfId="16821" xr:uid="{8CA5708C-92EA-49DA-B25A-C862650309CC}"/>
    <cellStyle name="Ввод  12 2 4 4" xfId="22297" xr:uid="{C666758B-15C4-4F73-A3D4-D802A5A49153}"/>
    <cellStyle name="Ввод  12 2 5" xfId="6563" xr:uid="{0F51076E-8135-404D-B5E8-2514694D5B4F}"/>
    <cellStyle name="Ввод  12 2 5 2" xfId="13046" xr:uid="{FAAE560E-3D1A-426D-9F5A-85B66BC0973E}"/>
    <cellStyle name="Ввод  12 2 5 3" xfId="18612" xr:uid="{AEFE5CC0-2214-4B0D-9D5D-007E5371983C}"/>
    <cellStyle name="Ввод  12 2 5 4" xfId="24053" xr:uid="{534844E4-F049-406E-9DD8-6271B6579617}"/>
    <cellStyle name="Ввод  12 2 6" xfId="8860" xr:uid="{1EB55795-480D-4B26-8596-3089445D8BB0}"/>
    <cellStyle name="Ввод  12 2 7" xfId="14507" xr:uid="{BBF1A4C1-AEDD-4F9B-BC08-DDA6CAE0C885}"/>
    <cellStyle name="Ввод  12 2 8" xfId="20027" xr:uid="{D16F1B1E-FD5B-4094-82FC-6D92B0B447A9}"/>
    <cellStyle name="Ввод  12 3" xfId="2254" xr:uid="{4C4B5DA2-D87A-435D-B6F9-4B64FDF02D13}"/>
    <cellStyle name="Ввод  12 3 2" xfId="2255" xr:uid="{5DCA086D-51D0-4D53-A27B-EE09E0F102E8}"/>
    <cellStyle name="Ввод  12 3 2 2" xfId="4669" xr:uid="{1C364885-E82F-405A-B924-38789A01C10D}"/>
    <cellStyle name="Ввод  12 3 2 2 2" xfId="11220" xr:uid="{2D7B6F36-B987-43AD-ABD2-999C6464D6CC}"/>
    <cellStyle name="Ввод  12 3 2 2 3" xfId="16825" xr:uid="{0A4B6EDE-A535-4A89-8241-89FDC7732528}"/>
    <cellStyle name="Ввод  12 3 2 2 4" xfId="22301" xr:uid="{8519BBD4-2622-4BFF-97EF-41D123039154}"/>
    <cellStyle name="Ввод  12 3 2 3" xfId="6567" xr:uid="{BEB62FD1-A79A-4DE5-9842-1444D6E62EF1}"/>
    <cellStyle name="Ввод  12 3 2 3 2" xfId="13050" xr:uid="{4072D6B6-5A26-4975-A199-5F4BDB727BEF}"/>
    <cellStyle name="Ввод  12 3 2 3 3" xfId="18616" xr:uid="{C197A5E9-4533-4995-A4A7-B115B66DBE4F}"/>
    <cellStyle name="Ввод  12 3 2 3 4" xfId="24057" xr:uid="{DEAAD9E8-4BAF-4FA1-8C3E-E20BCA31FA97}"/>
    <cellStyle name="Ввод  12 3 2 4" xfId="8864" xr:uid="{AA9B5617-ED37-4A5D-804D-1C8D2FBD9AB6}"/>
    <cellStyle name="Ввод  12 3 2 5" xfId="14511" xr:uid="{554A15E8-8DC6-47DB-A282-DB6D8AFFB5E2}"/>
    <cellStyle name="Ввод  12 3 2 6" xfId="20031" xr:uid="{F2328BB3-608F-4F02-B3E4-121C803D2A2A}"/>
    <cellStyle name="Ввод  12 3 3" xfId="2256" xr:uid="{64D96806-C37E-4367-A1DE-CFD053DE7E4A}"/>
    <cellStyle name="Ввод  12 3 3 2" xfId="4670" xr:uid="{819C8867-7D82-4812-9D23-20411A155F12}"/>
    <cellStyle name="Ввод  12 3 3 2 2" xfId="11221" xr:uid="{F8339C24-4077-4545-AADB-187D06B9E381}"/>
    <cellStyle name="Ввод  12 3 3 2 3" xfId="16826" xr:uid="{DBCF5F1E-F80F-446C-A833-915DC1E90E84}"/>
    <cellStyle name="Ввод  12 3 3 2 4" xfId="22302" xr:uid="{A37DE82A-D45E-4365-A8BA-9D46C361F739}"/>
    <cellStyle name="Ввод  12 3 3 3" xfId="6568" xr:uid="{B238740E-8D4A-4EEB-BC1C-BE54CB54C624}"/>
    <cellStyle name="Ввод  12 3 3 3 2" xfId="13051" xr:uid="{81F55E79-B8F8-44D0-9D79-32A13319A3AC}"/>
    <cellStyle name="Ввод  12 3 3 3 3" xfId="18617" xr:uid="{B9C4CEDB-7BCA-422A-B501-8B4485E77802}"/>
    <cellStyle name="Ввод  12 3 3 3 4" xfId="24058" xr:uid="{F003AEF6-EC4A-4B95-BF51-B710CDD4BD94}"/>
    <cellStyle name="Ввод  12 3 3 4" xfId="8865" xr:uid="{B386D703-9CA8-41DA-84B7-97006040A016}"/>
    <cellStyle name="Ввод  12 3 3 5" xfId="14512" xr:uid="{930319E1-8D7E-4FFA-8BF2-6BC0017B80F0}"/>
    <cellStyle name="Ввод  12 3 3 6" xfId="20032" xr:uid="{E543C058-0B20-40A3-8261-98D7AAA1A2AE}"/>
    <cellStyle name="Ввод  12 3 4" xfId="4668" xr:uid="{6DE0E99E-4F21-4A85-949C-54C0AB7B3260}"/>
    <cellStyle name="Ввод  12 3 4 2" xfId="11219" xr:uid="{028C4D5E-C59D-498A-B983-0A53471D4772}"/>
    <cellStyle name="Ввод  12 3 4 3" xfId="16824" xr:uid="{5A81C786-FFC0-4B3F-A658-00B157E2E722}"/>
    <cellStyle name="Ввод  12 3 4 4" xfId="22300" xr:uid="{80BD4DFC-0B30-4FC4-89CC-A62C894FD7B4}"/>
    <cellStyle name="Ввод  12 3 5" xfId="6566" xr:uid="{32676DD4-B4F4-45AB-B2B4-5CFF87E510C9}"/>
    <cellStyle name="Ввод  12 3 5 2" xfId="13049" xr:uid="{37B85F03-36E1-485C-B470-F27B319892A9}"/>
    <cellStyle name="Ввод  12 3 5 3" xfId="18615" xr:uid="{63AFD2F0-0F73-4236-A643-1B75BA1AD40F}"/>
    <cellStyle name="Ввод  12 3 5 4" xfId="24056" xr:uid="{87FC4501-5629-4435-90D2-469FD5E96FE9}"/>
    <cellStyle name="Ввод  12 3 6" xfId="8863" xr:uid="{D3E2F0BF-E2D0-4FE6-8FE8-099B449F448F}"/>
    <cellStyle name="Ввод  12 3 7" xfId="14510" xr:uid="{EFAC378F-2D74-48D1-82CB-8C328FDDBFDB}"/>
    <cellStyle name="Ввод  12 3 8" xfId="20030" xr:uid="{B280026C-F53C-499C-8D90-E7E8B7295FB8}"/>
    <cellStyle name="Ввод  12 4" xfId="2257" xr:uid="{DE3C4558-6DC9-4072-B9F9-D4751F570AFF}"/>
    <cellStyle name="Ввод  12 4 2" xfId="2258" xr:uid="{4FE82FC8-934D-4AE9-9DAE-8593BF18BFAD}"/>
    <cellStyle name="Ввод  12 4 2 2" xfId="4672" xr:uid="{8AD10AA4-C30A-4F1F-AD17-DFA3414E99BD}"/>
    <cellStyle name="Ввод  12 4 2 2 2" xfId="11223" xr:uid="{80C921B2-2623-42D4-B0F0-1879DEF36852}"/>
    <cellStyle name="Ввод  12 4 2 2 3" xfId="16828" xr:uid="{7F2FABAA-6194-4DDF-8FF6-DD18125D2C57}"/>
    <cellStyle name="Ввод  12 4 2 2 4" xfId="22304" xr:uid="{9874A71C-ABED-43D0-9191-21E5D9C2E7DD}"/>
    <cellStyle name="Ввод  12 4 2 3" xfId="6570" xr:uid="{B6834CAF-D457-49C9-BC58-F9DE6D514C05}"/>
    <cellStyle name="Ввод  12 4 2 3 2" xfId="13053" xr:uid="{F0B286D3-BD36-4B32-9093-C7EB16D19638}"/>
    <cellStyle name="Ввод  12 4 2 3 3" xfId="18619" xr:uid="{7905E415-DC2C-4472-B88F-EFCBF2662DC1}"/>
    <cellStyle name="Ввод  12 4 2 3 4" xfId="24060" xr:uid="{8248D5D3-48DF-4227-B32F-F274CD0903AB}"/>
    <cellStyle name="Ввод  12 4 2 4" xfId="8867" xr:uid="{88AF53CD-35B1-4F08-8113-E443997BB458}"/>
    <cellStyle name="Ввод  12 4 2 5" xfId="14514" xr:uid="{FE87BAA8-45E0-4B3C-953A-CE9FF6E4F892}"/>
    <cellStyle name="Ввод  12 4 2 6" xfId="20034" xr:uid="{1759D951-2930-4009-B861-0CD67AFDAF52}"/>
    <cellStyle name="Ввод  12 4 3" xfId="2259" xr:uid="{88B87E48-C392-44DA-92A1-40A449B8F912}"/>
    <cellStyle name="Ввод  12 4 3 2" xfId="4673" xr:uid="{54324886-6E27-46BA-86D2-C338861AA98C}"/>
    <cellStyle name="Ввод  12 4 3 2 2" xfId="11224" xr:uid="{CBB91EC0-3B6A-4C78-9C34-3FAA5E55BDB5}"/>
    <cellStyle name="Ввод  12 4 3 2 3" xfId="16829" xr:uid="{7C05A54F-0AE4-4777-BED1-CEF79F40ED4F}"/>
    <cellStyle name="Ввод  12 4 3 2 4" xfId="22305" xr:uid="{41147990-5512-474A-AD86-511B64F739B7}"/>
    <cellStyle name="Ввод  12 4 3 3" xfId="6571" xr:uid="{07E7D870-8748-4A55-90CD-68C70DC82E16}"/>
    <cellStyle name="Ввод  12 4 3 3 2" xfId="13054" xr:uid="{14F73C27-E479-46B3-9D11-89249CCAD83E}"/>
    <cellStyle name="Ввод  12 4 3 3 3" xfId="18620" xr:uid="{C3A230C4-6390-4FC2-9676-D42A6510A2BA}"/>
    <cellStyle name="Ввод  12 4 3 3 4" xfId="24061" xr:uid="{9B93653D-A6D4-4A41-B3DE-FE9D2C6C2DE2}"/>
    <cellStyle name="Ввод  12 4 3 4" xfId="8868" xr:uid="{9EEF5D7F-4A0F-4CE2-ADD2-9FC0E45F1EFE}"/>
    <cellStyle name="Ввод  12 4 3 5" xfId="14515" xr:uid="{4B427738-B721-48D2-810C-6310CED3818A}"/>
    <cellStyle name="Ввод  12 4 3 6" xfId="20035" xr:uid="{5C1B3CA2-8B81-4AAD-A471-92049D46FADA}"/>
    <cellStyle name="Ввод  12 4 4" xfId="4671" xr:uid="{C5C842E6-4CD7-4C6B-B390-1D77FD288BBA}"/>
    <cellStyle name="Ввод  12 4 4 2" xfId="11222" xr:uid="{2A3F5651-DAE6-4D66-ACFF-FE22D1BD1EE7}"/>
    <cellStyle name="Ввод  12 4 4 3" xfId="16827" xr:uid="{7E489B80-1B0B-4602-BBEF-95459F70513D}"/>
    <cellStyle name="Ввод  12 4 4 4" xfId="22303" xr:uid="{EDEB2118-F459-4EB1-8A48-F4459D7356E4}"/>
    <cellStyle name="Ввод  12 4 5" xfId="6569" xr:uid="{C9286706-CFF5-47DE-A1A1-D3424CB77CBD}"/>
    <cellStyle name="Ввод  12 4 5 2" xfId="13052" xr:uid="{A5D76752-6CD0-49B1-84BC-FC9CC29DADFD}"/>
    <cellStyle name="Ввод  12 4 5 3" xfId="18618" xr:uid="{BB16A5BE-4E50-472E-803C-75C8B44677AA}"/>
    <cellStyle name="Ввод  12 4 5 4" xfId="24059" xr:uid="{AE801A80-13C4-495F-A33B-3A8A85CE6FFE}"/>
    <cellStyle name="Ввод  12 4 6" xfId="8866" xr:uid="{86546143-449B-4B01-A363-9657EE9CD6A4}"/>
    <cellStyle name="Ввод  12 4 7" xfId="14513" xr:uid="{0D2C9A22-806E-4834-8D72-EBEB534C8621}"/>
    <cellStyle name="Ввод  12 4 8" xfId="20033" xr:uid="{C1815C54-C1C1-4906-A9B4-EA168044A3E8}"/>
    <cellStyle name="Ввод  12 5" xfId="2260" xr:uid="{AB66FBCB-5175-49D4-B569-A78D927194CB}"/>
    <cellStyle name="Ввод  12 5 2" xfId="4674" xr:uid="{E2B44578-AC6C-43E7-AEB6-BDDEE5B84F72}"/>
    <cellStyle name="Ввод  12 5 2 2" xfId="11225" xr:uid="{9F8C4C51-97E9-4E01-9536-2152F4417605}"/>
    <cellStyle name="Ввод  12 5 2 3" xfId="16830" xr:uid="{71FF9AF9-8D86-4DF8-974B-B935AD03DA39}"/>
    <cellStyle name="Ввод  12 5 2 4" xfId="22306" xr:uid="{8981355C-D919-4134-8DF8-848103F0BA48}"/>
    <cellStyle name="Ввод  12 5 3" xfId="6572" xr:uid="{3DC8D58F-4350-4DAF-A66D-5FB12F2ECDEC}"/>
    <cellStyle name="Ввод  12 5 3 2" xfId="13055" xr:uid="{BC6EE76D-CF32-4762-B844-C94AEFAEA4CD}"/>
    <cellStyle name="Ввод  12 5 3 3" xfId="18621" xr:uid="{D82D0C00-E176-463A-AB7A-E94F4E22045C}"/>
    <cellStyle name="Ввод  12 5 3 4" xfId="24062" xr:uid="{9E5A75E8-D30A-4391-B6C6-57FC2652AA50}"/>
    <cellStyle name="Ввод  12 5 4" xfId="8869" xr:uid="{4CA39624-6B0C-4DF6-95C3-F8ACBF3E175F}"/>
    <cellStyle name="Ввод  12 5 5" xfId="14516" xr:uid="{20FFEF23-8372-4250-8370-0438C4868E12}"/>
    <cellStyle name="Ввод  12 5 6" xfId="20036" xr:uid="{E593EBB4-51B0-406E-B4BE-37F8A7CE47EB}"/>
    <cellStyle name="Ввод  12 6" xfId="2261" xr:uid="{D3A045D6-6C09-4269-8DEF-1372AAF85AA4}"/>
    <cellStyle name="Ввод  12 6 2" xfId="4675" xr:uid="{7C0ECA09-C7C4-4951-9C9A-777B7F080859}"/>
    <cellStyle name="Ввод  12 6 2 2" xfId="11226" xr:uid="{3F6A229C-E321-4D53-9E55-A161B967ABC2}"/>
    <cellStyle name="Ввод  12 6 2 3" xfId="16831" xr:uid="{4C28A457-2AF1-43DB-9FCC-69D1848132D3}"/>
    <cellStyle name="Ввод  12 6 2 4" xfId="22307" xr:uid="{06A8F8B6-7833-407D-83BB-359275A3F1B6}"/>
    <cellStyle name="Ввод  12 6 3" xfId="6573" xr:uid="{02D1FDE8-C831-49B5-84C0-58FC6DB56C89}"/>
    <cellStyle name="Ввод  12 6 3 2" xfId="13056" xr:uid="{E3DAD901-77E6-41D3-8071-D700016DA9A5}"/>
    <cellStyle name="Ввод  12 6 3 3" xfId="18622" xr:uid="{AD1AD2BA-D547-4A21-9C30-B016F80FF1DB}"/>
    <cellStyle name="Ввод  12 6 3 4" xfId="24063" xr:uid="{B29CAEA3-735B-4625-95F6-103514B9741D}"/>
    <cellStyle name="Ввод  12 6 4" xfId="8870" xr:uid="{E2956562-8856-4E4A-BA7F-925C4DCC2AC4}"/>
    <cellStyle name="Ввод  12 6 5" xfId="14517" xr:uid="{39F98F4B-F328-43A6-A707-59A604DD2293}"/>
    <cellStyle name="Ввод  12 6 6" xfId="20037" xr:uid="{0AC7965E-8242-4A38-9E01-2BA52F7282C5}"/>
    <cellStyle name="Ввод  12 7" xfId="4664" xr:uid="{CC4E53CE-9932-471D-BE84-AE20924D9173}"/>
    <cellStyle name="Ввод  12 7 2" xfId="11215" xr:uid="{540241D5-AABA-429E-BC4C-A5193CA2D54C}"/>
    <cellStyle name="Ввод  12 7 3" xfId="16820" xr:uid="{5A10DC6F-EB6C-4B3A-AFF0-A64BDB323EB1}"/>
    <cellStyle name="Ввод  12 7 4" xfId="22296" xr:uid="{79314353-00BB-4EC0-A837-E63E76F5EAA6}"/>
    <cellStyle name="Ввод  12 8" xfId="6562" xr:uid="{571CC1B7-E954-4501-9505-058CCD2DE605}"/>
    <cellStyle name="Ввод  12 8 2" xfId="13045" xr:uid="{3F7B21D5-7A4E-4062-A235-F8CC89F81F39}"/>
    <cellStyle name="Ввод  12 8 3" xfId="18611" xr:uid="{5DA155C2-3C81-47C0-B9E7-E18A87F34528}"/>
    <cellStyle name="Ввод  12 8 4" xfId="24052" xr:uid="{B1442684-0C38-406B-8A0F-DB9581D904FF}"/>
    <cellStyle name="Ввод  12 9" xfId="8859" xr:uid="{B39D55F5-FC57-4F18-83C3-8D5367040720}"/>
    <cellStyle name="Ввод  13" xfId="2262" xr:uid="{71E319D7-ADBE-4EBA-B5D4-0F1ADD584D40}"/>
    <cellStyle name="Ввод  13 10" xfId="14518" xr:uid="{DAA3F2BE-CE92-46CE-B7B6-F6FEA9CA361D}"/>
    <cellStyle name="Ввод  13 11" xfId="20038" xr:uid="{4A1D9341-3B86-4C72-A9E9-73982D35EE62}"/>
    <cellStyle name="Ввод  13 2" xfId="2263" xr:uid="{A1CC44B1-CC91-4C42-9AC5-B777A34D0423}"/>
    <cellStyle name="Ввод  13 2 2" xfId="2264" xr:uid="{4812BC1D-5905-4A4D-89D6-E3BC72C553EF}"/>
    <cellStyle name="Ввод  13 2 2 2" xfId="4678" xr:uid="{31B4DA0E-6105-44E9-A823-6F834DBCA151}"/>
    <cellStyle name="Ввод  13 2 2 2 2" xfId="11229" xr:uid="{C786FB49-719D-4917-9EA6-DF2654EE4EE6}"/>
    <cellStyle name="Ввод  13 2 2 2 3" xfId="16834" xr:uid="{BA7CD79C-A5FC-43D1-BE1E-C129C736B82D}"/>
    <cellStyle name="Ввод  13 2 2 2 4" xfId="22310" xr:uid="{FE5197DC-6CA4-4590-B75F-0230C99EEDDE}"/>
    <cellStyle name="Ввод  13 2 2 3" xfId="6576" xr:uid="{14C75A41-0B89-4F15-A74A-C4FA05E510C3}"/>
    <cellStyle name="Ввод  13 2 2 3 2" xfId="13059" xr:uid="{A7C95343-24EB-46E0-B855-5735ECA5FE6F}"/>
    <cellStyle name="Ввод  13 2 2 3 3" xfId="18625" xr:uid="{87B76F51-4478-4FDA-95B9-3AE3593CABEE}"/>
    <cellStyle name="Ввод  13 2 2 3 4" xfId="24066" xr:uid="{2BB18CDF-F6A1-41BD-BBD1-C980C0BD9AA5}"/>
    <cellStyle name="Ввод  13 2 2 4" xfId="8873" xr:uid="{8031F32E-DE29-470F-A306-7B6DFD4965F8}"/>
    <cellStyle name="Ввод  13 2 2 5" xfId="14520" xr:uid="{9C61B6BA-3AD6-4FE3-8532-8D394124B102}"/>
    <cellStyle name="Ввод  13 2 2 6" xfId="20040" xr:uid="{2EA766C1-1042-4803-A7EE-F291D86B6E72}"/>
    <cellStyle name="Ввод  13 2 3" xfId="2265" xr:uid="{37755273-F80E-46F4-93D7-1E7A6CF0A3CE}"/>
    <cellStyle name="Ввод  13 2 3 2" xfId="4679" xr:uid="{4CB93208-5A62-4E3A-9E9A-DC75DFBC78C8}"/>
    <cellStyle name="Ввод  13 2 3 2 2" xfId="11230" xr:uid="{394665CB-C601-41A2-B5A9-23FD4606FD41}"/>
    <cellStyle name="Ввод  13 2 3 2 3" xfId="16835" xr:uid="{F1173283-5116-458E-AB41-F201B63D4090}"/>
    <cellStyle name="Ввод  13 2 3 2 4" xfId="22311" xr:uid="{67C6AF8F-E58D-4FE6-9E84-01857E08653D}"/>
    <cellStyle name="Ввод  13 2 3 3" xfId="6577" xr:uid="{368F2314-730F-434A-A66F-ECAB93627809}"/>
    <cellStyle name="Ввод  13 2 3 3 2" xfId="13060" xr:uid="{FFEC845E-CECF-49F3-AB6C-B0CD46E8C89E}"/>
    <cellStyle name="Ввод  13 2 3 3 3" xfId="18626" xr:uid="{797C6F8C-241F-46A8-A297-5227F2DAD911}"/>
    <cellStyle name="Ввод  13 2 3 3 4" xfId="24067" xr:uid="{4FBAF53A-2529-4A16-8F68-6466DDEF5403}"/>
    <cellStyle name="Ввод  13 2 3 4" xfId="8874" xr:uid="{01E375A9-AF41-4E88-85AE-DEDFE395F90A}"/>
    <cellStyle name="Ввод  13 2 3 5" xfId="14521" xr:uid="{FE846D0B-8BC4-4EA4-A480-65FB92C57488}"/>
    <cellStyle name="Ввод  13 2 3 6" xfId="20041" xr:uid="{C4B264A3-1215-4A60-AAD3-5FC98894ACD9}"/>
    <cellStyle name="Ввод  13 2 4" xfId="4677" xr:uid="{DF3CC98E-1267-4840-87C2-031579D963AD}"/>
    <cellStyle name="Ввод  13 2 4 2" xfId="11228" xr:uid="{264EB3C6-50A0-44B2-9CA8-172096F92FF3}"/>
    <cellStyle name="Ввод  13 2 4 3" xfId="16833" xr:uid="{1FD25AAF-98C2-44D5-ACFB-AF28440B0600}"/>
    <cellStyle name="Ввод  13 2 4 4" xfId="22309" xr:uid="{FDA20B05-392C-43AD-B9C8-FFD097943768}"/>
    <cellStyle name="Ввод  13 2 5" xfId="6575" xr:uid="{E886715A-2108-4CAB-92EF-27DB9F74634B}"/>
    <cellStyle name="Ввод  13 2 5 2" xfId="13058" xr:uid="{2E826325-F16A-442F-98D5-B9B9469B69E7}"/>
    <cellStyle name="Ввод  13 2 5 3" xfId="18624" xr:uid="{AB94FF8A-1073-4C96-A10F-A1BC35335CE2}"/>
    <cellStyle name="Ввод  13 2 5 4" xfId="24065" xr:uid="{CEBF9C29-A463-4A76-AD6E-85857487F742}"/>
    <cellStyle name="Ввод  13 2 6" xfId="8872" xr:uid="{1A790173-2BCF-4E6E-9FCF-B4B9467B6AE8}"/>
    <cellStyle name="Ввод  13 2 7" xfId="14519" xr:uid="{A5FD3077-A287-43C0-824D-F2F83B52CFEA}"/>
    <cellStyle name="Ввод  13 2 8" xfId="20039" xr:uid="{981D9389-43A6-4483-8ECD-7F09639BB21B}"/>
    <cellStyle name="Ввод  13 3" xfId="2266" xr:uid="{9F36F5F4-382F-452C-996B-F62DA60C3646}"/>
    <cellStyle name="Ввод  13 3 2" xfId="2267" xr:uid="{D7628D7B-F3B7-4137-B1B1-8D85EE6D1A49}"/>
    <cellStyle name="Ввод  13 3 2 2" xfId="4681" xr:uid="{2A71F446-53C6-4090-B9D3-6F6F6721318F}"/>
    <cellStyle name="Ввод  13 3 2 2 2" xfId="11232" xr:uid="{6ECA897A-0E69-42C0-9A06-48708BA0E324}"/>
    <cellStyle name="Ввод  13 3 2 2 3" xfId="16837" xr:uid="{CD310C5D-2EC2-42AE-8FE2-52A3B03DB1F0}"/>
    <cellStyle name="Ввод  13 3 2 2 4" xfId="22313" xr:uid="{2D72A352-C9A9-4838-BD5A-9BA04803EAEE}"/>
    <cellStyle name="Ввод  13 3 2 3" xfId="6579" xr:uid="{BA1CE6CB-404C-4A3B-B16D-8AE4991456A6}"/>
    <cellStyle name="Ввод  13 3 2 3 2" xfId="13062" xr:uid="{4E85122F-35AB-4B07-88AC-6A1C17FA7475}"/>
    <cellStyle name="Ввод  13 3 2 3 3" xfId="18628" xr:uid="{219DA4CC-0B48-422C-AD3C-31247E39FA78}"/>
    <cellStyle name="Ввод  13 3 2 3 4" xfId="24069" xr:uid="{A8BCBB0B-CD40-4861-82B8-009AFDA56D7D}"/>
    <cellStyle name="Ввод  13 3 2 4" xfId="8876" xr:uid="{B4FDC113-4838-40A7-AF55-75605A1DA71E}"/>
    <cellStyle name="Ввод  13 3 2 5" xfId="14523" xr:uid="{8A9C2CCE-2AB0-48F2-ABD9-CBBD66B17F59}"/>
    <cellStyle name="Ввод  13 3 2 6" xfId="20043" xr:uid="{21E1A837-A0DD-41F3-BE91-B5C9D6EC05C2}"/>
    <cellStyle name="Ввод  13 3 3" xfId="2268" xr:uid="{E9946798-6972-4200-AE63-5F77968EBDC5}"/>
    <cellStyle name="Ввод  13 3 3 2" xfId="4682" xr:uid="{E1DAEB3B-ABE6-4330-BCA1-F323A5310264}"/>
    <cellStyle name="Ввод  13 3 3 2 2" xfId="11233" xr:uid="{F7A9E7D1-98B5-40F7-A8B0-00CD77A33EA2}"/>
    <cellStyle name="Ввод  13 3 3 2 3" xfId="16838" xr:uid="{0D208D68-6F86-4BCF-8DD6-F7C3E02383C1}"/>
    <cellStyle name="Ввод  13 3 3 2 4" xfId="22314" xr:uid="{0485F143-0FE9-4BC9-AA1A-9056B04F60D3}"/>
    <cellStyle name="Ввод  13 3 3 3" xfId="6580" xr:uid="{29A8BB3D-938E-4288-B899-04087897E56C}"/>
    <cellStyle name="Ввод  13 3 3 3 2" xfId="13063" xr:uid="{F46D9C68-77F0-41E7-A73F-505C4C1FB40F}"/>
    <cellStyle name="Ввод  13 3 3 3 3" xfId="18629" xr:uid="{525980EF-EC6E-4D4C-84D1-08433BBD014A}"/>
    <cellStyle name="Ввод  13 3 3 3 4" xfId="24070" xr:uid="{82883749-BEEA-4D01-8C71-06E6EAE048D4}"/>
    <cellStyle name="Ввод  13 3 3 4" xfId="8877" xr:uid="{E69E218C-323D-45A2-83F5-0ECC4CF56357}"/>
    <cellStyle name="Ввод  13 3 3 5" xfId="14524" xr:uid="{9BF51949-D8CC-4C8E-80CF-C3C3F39FB55D}"/>
    <cellStyle name="Ввод  13 3 3 6" xfId="20044" xr:uid="{9398E7A4-62AA-482F-BCD7-E61D9BFAC8C5}"/>
    <cellStyle name="Ввод  13 3 4" xfId="4680" xr:uid="{12798421-1FA2-4DC0-AD36-8137DE428840}"/>
    <cellStyle name="Ввод  13 3 4 2" xfId="11231" xr:uid="{12E25E6F-9B64-4960-960F-0A7AA6F48BAD}"/>
    <cellStyle name="Ввод  13 3 4 3" xfId="16836" xr:uid="{3C8F109E-A584-492A-B036-638756AB2AC1}"/>
    <cellStyle name="Ввод  13 3 4 4" xfId="22312" xr:uid="{EF832FC6-B028-48AD-9411-6908CDF6FA15}"/>
    <cellStyle name="Ввод  13 3 5" xfId="6578" xr:uid="{4FD8C63C-4D67-48D1-90D4-E96D3E24D748}"/>
    <cellStyle name="Ввод  13 3 5 2" xfId="13061" xr:uid="{0BB40F16-AC5A-424A-92DE-B159BF36B7B0}"/>
    <cellStyle name="Ввод  13 3 5 3" xfId="18627" xr:uid="{0C10DA58-07AB-4A7D-A939-0CC5E8B7911C}"/>
    <cellStyle name="Ввод  13 3 5 4" xfId="24068" xr:uid="{4D77BE28-79F0-4E69-9403-6B0A73CBFBD8}"/>
    <cellStyle name="Ввод  13 3 6" xfId="8875" xr:uid="{D5F606FF-1E16-4623-9306-0D8798285813}"/>
    <cellStyle name="Ввод  13 3 7" xfId="14522" xr:uid="{56899E60-8AE4-4CE2-8CD9-2A2FCE185643}"/>
    <cellStyle name="Ввод  13 3 8" xfId="20042" xr:uid="{4FE5C1EE-2C14-4A9A-BECD-3FC13C0FBDB3}"/>
    <cellStyle name="Ввод  13 4" xfId="2269" xr:uid="{F637A7C8-A7E5-482A-B997-FC33B33E3956}"/>
    <cellStyle name="Ввод  13 4 2" xfId="2270" xr:uid="{A70C5C2D-68BC-4FAA-AEDE-BB21FDED644F}"/>
    <cellStyle name="Ввод  13 4 2 2" xfId="4684" xr:uid="{369D54CA-C95F-4EBE-BFB3-CCCB7EBF4F77}"/>
    <cellStyle name="Ввод  13 4 2 2 2" xfId="11235" xr:uid="{CE948325-2F9B-482B-A41F-3C8A011DC820}"/>
    <cellStyle name="Ввод  13 4 2 2 3" xfId="16840" xr:uid="{A6A7B50F-569E-4FED-8D98-9CD1B5F98DF2}"/>
    <cellStyle name="Ввод  13 4 2 2 4" xfId="22316" xr:uid="{BCF776F3-6721-4A71-BD9C-FD6F5AF59781}"/>
    <cellStyle name="Ввод  13 4 2 3" xfId="6582" xr:uid="{1E80F2EA-5D28-48D2-A71A-31B8FFBABE04}"/>
    <cellStyle name="Ввод  13 4 2 3 2" xfId="13065" xr:uid="{44E9B86D-9426-47A1-9F54-F895ADB65D7A}"/>
    <cellStyle name="Ввод  13 4 2 3 3" xfId="18631" xr:uid="{405805D9-91FB-45DF-B61A-2778973052F1}"/>
    <cellStyle name="Ввод  13 4 2 3 4" xfId="24072" xr:uid="{A81B20BB-8A93-40FD-9F69-1AB822A7D13E}"/>
    <cellStyle name="Ввод  13 4 2 4" xfId="8879" xr:uid="{51493487-48CD-4438-9050-EE7F088A0D9B}"/>
    <cellStyle name="Ввод  13 4 2 5" xfId="14526" xr:uid="{177C8849-78E9-48FC-B8BC-12B6287CC62B}"/>
    <cellStyle name="Ввод  13 4 2 6" xfId="20046" xr:uid="{C2078A1B-8E2C-40A3-A14C-41CAEAF0E2CE}"/>
    <cellStyle name="Ввод  13 4 3" xfId="2271" xr:uid="{3D005722-9B35-428B-A6CE-633D5DC7E74B}"/>
    <cellStyle name="Ввод  13 4 3 2" xfId="4685" xr:uid="{9854B56A-C47F-4A50-8EA8-B21670DE5CBC}"/>
    <cellStyle name="Ввод  13 4 3 2 2" xfId="11236" xr:uid="{D6BF5E56-B4D1-4E8D-9B9E-B49959F1CBD3}"/>
    <cellStyle name="Ввод  13 4 3 2 3" xfId="16841" xr:uid="{5537FE6B-6171-45F3-B708-879AB20B885F}"/>
    <cellStyle name="Ввод  13 4 3 2 4" xfId="22317" xr:uid="{359ACA1C-339F-479F-BB5A-28F9CAA4A717}"/>
    <cellStyle name="Ввод  13 4 3 3" xfId="6583" xr:uid="{0250FAA6-015D-462F-A1EE-2BB679756E0F}"/>
    <cellStyle name="Ввод  13 4 3 3 2" xfId="13066" xr:uid="{01D7505B-13E9-4718-B827-A9B22E9C6401}"/>
    <cellStyle name="Ввод  13 4 3 3 3" xfId="18632" xr:uid="{CEBFFA59-B3D2-49C8-B323-C06003980008}"/>
    <cellStyle name="Ввод  13 4 3 3 4" xfId="24073" xr:uid="{DADB872F-6529-42F2-8077-B51BA3C5FA6E}"/>
    <cellStyle name="Ввод  13 4 3 4" xfId="8880" xr:uid="{CCC000A2-3D53-4CA5-B297-1F2922D5B2AA}"/>
    <cellStyle name="Ввод  13 4 3 5" xfId="14527" xr:uid="{0A0E26AF-8420-4176-B259-C875DFDBA677}"/>
    <cellStyle name="Ввод  13 4 3 6" xfId="20047" xr:uid="{6236401E-1AEB-4202-A0BB-090B43935544}"/>
    <cellStyle name="Ввод  13 4 4" xfId="4683" xr:uid="{3CA839AD-E5D1-42A9-B6A7-32526AFB6639}"/>
    <cellStyle name="Ввод  13 4 4 2" xfId="11234" xr:uid="{E95E1E51-637C-4188-9CCE-1C5D0B0D8940}"/>
    <cellStyle name="Ввод  13 4 4 3" xfId="16839" xr:uid="{FD9F297C-BA90-4B60-ABD0-6C9B4444426F}"/>
    <cellStyle name="Ввод  13 4 4 4" xfId="22315" xr:uid="{814BAEFC-D6D7-441A-9D50-924AD2F66193}"/>
    <cellStyle name="Ввод  13 4 5" xfId="6581" xr:uid="{AD5EAB98-961D-4A15-B53F-ED699D6FF079}"/>
    <cellStyle name="Ввод  13 4 5 2" xfId="13064" xr:uid="{A39820BC-87C2-488C-81D8-CD99F4669B5C}"/>
    <cellStyle name="Ввод  13 4 5 3" xfId="18630" xr:uid="{D389C68C-86EC-4FD3-9531-EFBC0650609A}"/>
    <cellStyle name="Ввод  13 4 5 4" xfId="24071" xr:uid="{F225BA7D-0C71-4339-AD78-B66C6B2646BB}"/>
    <cellStyle name="Ввод  13 4 6" xfId="8878" xr:uid="{78A7CFA0-11C4-49D9-B2E0-0D3D28CCBF5B}"/>
    <cellStyle name="Ввод  13 4 7" xfId="14525" xr:uid="{B78E5316-9F20-44BF-924A-77657669A02F}"/>
    <cellStyle name="Ввод  13 4 8" xfId="20045" xr:uid="{56A0542A-6EA3-469F-8C33-D8657B9D8B4E}"/>
    <cellStyle name="Ввод  13 5" xfId="2272" xr:uid="{A9340D80-11B8-4F05-A55A-72126EC4B937}"/>
    <cellStyle name="Ввод  13 5 2" xfId="4686" xr:uid="{D1292CC7-3145-439F-9CD4-E7BE4C065897}"/>
    <cellStyle name="Ввод  13 5 2 2" xfId="11237" xr:uid="{D878976A-AA3E-4BF1-A63B-3A88C7921597}"/>
    <cellStyle name="Ввод  13 5 2 3" xfId="16842" xr:uid="{96F4EC5B-0C79-44DC-8183-5B3D10BE6862}"/>
    <cellStyle name="Ввод  13 5 2 4" xfId="22318" xr:uid="{3FD6709F-DDD0-4EA4-9EB7-6235400F466A}"/>
    <cellStyle name="Ввод  13 5 3" xfId="6584" xr:uid="{A2FC8FCC-79F8-4F07-99D6-0CA992FA3D69}"/>
    <cellStyle name="Ввод  13 5 3 2" xfId="13067" xr:uid="{8B99790A-ECDA-43D0-9A4D-DBE901ABE75A}"/>
    <cellStyle name="Ввод  13 5 3 3" xfId="18633" xr:uid="{F35F3BD1-4540-4CE1-843E-D273F2FAAD30}"/>
    <cellStyle name="Ввод  13 5 3 4" xfId="24074" xr:uid="{DBAEDB25-CD70-4D76-9213-CAFAAB819D77}"/>
    <cellStyle name="Ввод  13 5 4" xfId="8881" xr:uid="{FCCD451B-6DBB-4856-AE97-13B4DA255363}"/>
    <cellStyle name="Ввод  13 5 5" xfId="14528" xr:uid="{F18B2932-0D32-4996-A202-AB17D33F8721}"/>
    <cellStyle name="Ввод  13 5 6" xfId="20048" xr:uid="{F094866F-60D3-4E39-A82B-92F2C08EDA6E}"/>
    <cellStyle name="Ввод  13 6" xfId="2273" xr:uid="{E3C91DC8-10B8-4FE5-A000-04E1FDF70324}"/>
    <cellStyle name="Ввод  13 6 2" xfId="4687" xr:uid="{0C5D6C9B-8D39-4DB4-B330-650FDF5532A9}"/>
    <cellStyle name="Ввод  13 6 2 2" xfId="11238" xr:uid="{C29BE49E-C5D4-498A-B080-1F7351F6BEE2}"/>
    <cellStyle name="Ввод  13 6 2 3" xfId="16843" xr:uid="{88FB02BE-537D-4A9B-919E-17F7D52CBEAC}"/>
    <cellStyle name="Ввод  13 6 2 4" xfId="22319" xr:uid="{251793DE-2524-4BF8-B73D-7C91BB1318E8}"/>
    <cellStyle name="Ввод  13 6 3" xfId="6585" xr:uid="{C864302E-9B60-413D-8678-518AA251E6BC}"/>
    <cellStyle name="Ввод  13 6 3 2" xfId="13068" xr:uid="{8100E9D1-766E-43B7-B08A-BD564D555967}"/>
    <cellStyle name="Ввод  13 6 3 3" xfId="18634" xr:uid="{65DA9711-011A-413C-B8CC-C779A2FF3C8A}"/>
    <cellStyle name="Ввод  13 6 3 4" xfId="24075" xr:uid="{77E4605B-6BF7-4813-9A5C-AD59B824680D}"/>
    <cellStyle name="Ввод  13 6 4" xfId="8882" xr:uid="{6586F594-B59F-4CE5-B418-5631FB43E782}"/>
    <cellStyle name="Ввод  13 6 5" xfId="14529" xr:uid="{E1217715-F028-4404-9054-B4D4C14E6395}"/>
    <cellStyle name="Ввод  13 6 6" xfId="20049" xr:uid="{178F51E4-F9C3-45CB-96AB-2FE249ABDA25}"/>
    <cellStyle name="Ввод  13 7" xfId="4676" xr:uid="{275B5D38-92C4-46F7-BE73-58178739ADBE}"/>
    <cellStyle name="Ввод  13 7 2" xfId="11227" xr:uid="{A4BD34C4-8F5E-4D9A-9740-0DDE78734FE2}"/>
    <cellStyle name="Ввод  13 7 3" xfId="16832" xr:uid="{11858448-CF60-4B6E-A8D3-044850444EA5}"/>
    <cellStyle name="Ввод  13 7 4" xfId="22308" xr:uid="{3D729E87-110E-4353-B93E-87E9B0E06D63}"/>
    <cellStyle name="Ввод  13 8" xfId="6574" xr:uid="{D2FD2472-0DD3-4EDA-8385-0A31AACF4D67}"/>
    <cellStyle name="Ввод  13 8 2" xfId="13057" xr:uid="{7190D11D-09B2-4364-9C8A-192AACB1C09C}"/>
    <cellStyle name="Ввод  13 8 3" xfId="18623" xr:uid="{F7C50D70-C969-456A-83E1-2B20A3DCA71F}"/>
    <cellStyle name="Ввод  13 8 4" xfId="24064" xr:uid="{1E25E0FB-961F-4794-BA8B-C2B398C6A9C0}"/>
    <cellStyle name="Ввод  13 9" xfId="8871" xr:uid="{39D1B665-7B11-488D-BC9C-BBE4F612AE1F}"/>
    <cellStyle name="Ввод  14" xfId="2274" xr:uid="{D1419996-536F-46D4-B57D-5D40A5A95648}"/>
    <cellStyle name="Ввод  14 10" xfId="14530" xr:uid="{4A2C7AEA-FF2A-4AFA-92A5-53FF69E0FF21}"/>
    <cellStyle name="Ввод  14 11" xfId="20050" xr:uid="{406B8663-B09C-44C4-9A3D-9EB10AB2E789}"/>
    <cellStyle name="Ввод  14 2" xfId="2275" xr:uid="{56F6ACE1-8A7D-4151-A24B-76ADF3D4455C}"/>
    <cellStyle name="Ввод  14 2 2" xfId="2276" xr:uid="{76BBDE96-70C7-4C39-86B2-A0DEB63941BB}"/>
    <cellStyle name="Ввод  14 2 2 2" xfId="4690" xr:uid="{49121C44-81EF-43ED-A63F-D36E66B357C4}"/>
    <cellStyle name="Ввод  14 2 2 2 2" xfId="11241" xr:uid="{E7469F7B-D38D-42D0-9E79-357555A66BF6}"/>
    <cellStyle name="Ввод  14 2 2 2 3" xfId="16846" xr:uid="{33C05E86-D678-47D1-A27F-576984B652BE}"/>
    <cellStyle name="Ввод  14 2 2 2 4" xfId="22322" xr:uid="{AB1376E3-93AB-4039-931A-2537B476F70A}"/>
    <cellStyle name="Ввод  14 2 2 3" xfId="6588" xr:uid="{8ACEA642-8B18-4855-94BE-7EB8F8D0FE23}"/>
    <cellStyle name="Ввод  14 2 2 3 2" xfId="13071" xr:uid="{2C3B6BC5-873E-40B1-A36A-6FE46F3AA682}"/>
    <cellStyle name="Ввод  14 2 2 3 3" xfId="18637" xr:uid="{2A558A32-CCA6-4957-B80D-FAEE81214533}"/>
    <cellStyle name="Ввод  14 2 2 3 4" xfId="24078" xr:uid="{89CB9653-423C-4BD4-BD2B-6ED64C51EA2B}"/>
    <cellStyle name="Ввод  14 2 2 4" xfId="8885" xr:uid="{55062FB6-F355-47E2-B948-253D381F1AED}"/>
    <cellStyle name="Ввод  14 2 2 5" xfId="14532" xr:uid="{CEF38EF1-1F22-4B35-8467-7B6524CC686E}"/>
    <cellStyle name="Ввод  14 2 2 6" xfId="20052" xr:uid="{193F5334-0FE5-4EE6-9891-29548A9DD151}"/>
    <cellStyle name="Ввод  14 2 3" xfId="2277" xr:uid="{BE2BD8CF-631D-4227-91A3-A3D97D185F66}"/>
    <cellStyle name="Ввод  14 2 3 2" xfId="4691" xr:uid="{A2B066BC-F18B-415B-A7E9-85CFFF5D0E73}"/>
    <cellStyle name="Ввод  14 2 3 2 2" xfId="11242" xr:uid="{25D86E67-0920-4646-8131-2C170F913B8A}"/>
    <cellStyle name="Ввод  14 2 3 2 3" xfId="16847" xr:uid="{3EB3E43A-931A-437A-B87C-AC379C01945C}"/>
    <cellStyle name="Ввод  14 2 3 2 4" xfId="22323" xr:uid="{D7C57689-A49D-4575-8B4C-81B79942F4D7}"/>
    <cellStyle name="Ввод  14 2 3 3" xfId="6589" xr:uid="{F8E2959E-7144-480F-B8CF-19115ACF2039}"/>
    <cellStyle name="Ввод  14 2 3 3 2" xfId="13072" xr:uid="{E6964785-DF93-45C5-89D3-66C191982DA7}"/>
    <cellStyle name="Ввод  14 2 3 3 3" xfId="18638" xr:uid="{9BA6B693-DFD8-4113-AD5C-ABF832D08E84}"/>
    <cellStyle name="Ввод  14 2 3 3 4" xfId="24079" xr:uid="{CCB58CDC-41DA-4F1B-9DD9-28554DD826CA}"/>
    <cellStyle name="Ввод  14 2 3 4" xfId="8886" xr:uid="{A71370A8-57D2-4634-A583-9DA455DD1D6C}"/>
    <cellStyle name="Ввод  14 2 3 5" xfId="14533" xr:uid="{59AF6A35-5528-468A-A2A0-A30428ECFCC1}"/>
    <cellStyle name="Ввод  14 2 3 6" xfId="20053" xr:uid="{19ED6426-ABED-4B58-A352-E74E73FE9C10}"/>
    <cellStyle name="Ввод  14 2 4" xfId="4689" xr:uid="{A9360421-A65A-477A-8370-C92A953B406D}"/>
    <cellStyle name="Ввод  14 2 4 2" xfId="11240" xr:uid="{985261E0-0CAA-45AC-94C6-52DC77DCEFED}"/>
    <cellStyle name="Ввод  14 2 4 3" xfId="16845" xr:uid="{736F0070-B444-4213-BA9D-A08A81DF0BD2}"/>
    <cellStyle name="Ввод  14 2 4 4" xfId="22321" xr:uid="{EAB80DD9-D35A-4C1D-89BA-AEA14D696746}"/>
    <cellStyle name="Ввод  14 2 5" xfId="6587" xr:uid="{C521261B-B614-4C4A-962A-787236A18C3E}"/>
    <cellStyle name="Ввод  14 2 5 2" xfId="13070" xr:uid="{BB9CF73B-21BE-43A3-BB7B-0306F4A94E9D}"/>
    <cellStyle name="Ввод  14 2 5 3" xfId="18636" xr:uid="{8DE256BC-EF3E-42D6-8837-EA41BE8F3B6B}"/>
    <cellStyle name="Ввод  14 2 5 4" xfId="24077" xr:uid="{00C38DB6-8B48-4A8D-9621-06431B6818AD}"/>
    <cellStyle name="Ввод  14 2 6" xfId="8884" xr:uid="{7792FCF1-2A95-43D2-BFE0-0D1C31165912}"/>
    <cellStyle name="Ввод  14 2 7" xfId="14531" xr:uid="{EA0E1697-6621-4F70-8A41-416B07732D90}"/>
    <cellStyle name="Ввод  14 2 8" xfId="20051" xr:uid="{B824B8D8-F783-4D5E-A108-03051AB8B604}"/>
    <cellStyle name="Ввод  14 3" xfId="2278" xr:uid="{393E6277-87DC-4491-A5A6-12D25F06E6C6}"/>
    <cellStyle name="Ввод  14 3 2" xfId="2279" xr:uid="{CE396ACE-D13A-4E33-8700-2B33C30ACB23}"/>
    <cellStyle name="Ввод  14 3 2 2" xfId="4693" xr:uid="{C7CC4569-18B4-4B9C-92F9-A463F082029A}"/>
    <cellStyle name="Ввод  14 3 2 2 2" xfId="11244" xr:uid="{617E452B-BBD8-47C4-AEEE-2DA9444C7DB3}"/>
    <cellStyle name="Ввод  14 3 2 2 3" xfId="16849" xr:uid="{9C309032-9E04-431E-8510-B7407E53E488}"/>
    <cellStyle name="Ввод  14 3 2 2 4" xfId="22325" xr:uid="{A3F668CD-6FFA-41E6-9B42-373DB5DFC714}"/>
    <cellStyle name="Ввод  14 3 2 3" xfId="6591" xr:uid="{9FACA348-AC33-4C04-AA1C-6731B3678D44}"/>
    <cellStyle name="Ввод  14 3 2 3 2" xfId="13074" xr:uid="{8BDE0A0D-44A3-4D69-8F8D-BB9C6A3226E4}"/>
    <cellStyle name="Ввод  14 3 2 3 3" xfId="18640" xr:uid="{16F7F099-54C4-4534-9889-E18D96694A22}"/>
    <cellStyle name="Ввод  14 3 2 3 4" xfId="24081" xr:uid="{6E60FEDD-E63B-475C-8576-258463F0CB34}"/>
    <cellStyle name="Ввод  14 3 2 4" xfId="8888" xr:uid="{C51DA482-1176-4DF6-A7E7-3D8BD412F5F7}"/>
    <cellStyle name="Ввод  14 3 2 5" xfId="14535" xr:uid="{B5A5EF0D-C370-4F88-9A8D-A0194F2DF1C4}"/>
    <cellStyle name="Ввод  14 3 2 6" xfId="20055" xr:uid="{D75E39F7-3236-43D3-A578-88A5D4163044}"/>
    <cellStyle name="Ввод  14 3 3" xfId="2280" xr:uid="{E85D0E78-5F39-466F-91EC-14AE7DA90239}"/>
    <cellStyle name="Ввод  14 3 3 2" xfId="4694" xr:uid="{F332E4CB-DB8C-4EE6-BA0E-9456FC3A25C2}"/>
    <cellStyle name="Ввод  14 3 3 2 2" xfId="11245" xr:uid="{312D5440-AE78-4D51-BB5C-E116DB1F35F9}"/>
    <cellStyle name="Ввод  14 3 3 2 3" xfId="16850" xr:uid="{6563F4C0-5474-4B50-9BCC-406345E9F90E}"/>
    <cellStyle name="Ввод  14 3 3 2 4" xfId="22326" xr:uid="{64852E8D-8A09-41CB-B6BE-307B3162ADB8}"/>
    <cellStyle name="Ввод  14 3 3 3" xfId="6592" xr:uid="{575FD4E7-3C12-44CB-84B7-A7FE41C2A5DC}"/>
    <cellStyle name="Ввод  14 3 3 3 2" xfId="13075" xr:uid="{59785994-647E-4116-A08F-8DC8EBC0F7CF}"/>
    <cellStyle name="Ввод  14 3 3 3 3" xfId="18641" xr:uid="{DF0F29C5-5DEE-4F72-AFF2-1B0FCEA1F5B2}"/>
    <cellStyle name="Ввод  14 3 3 3 4" xfId="24082" xr:uid="{CB895467-4575-4B47-8B9F-F95D18E436F3}"/>
    <cellStyle name="Ввод  14 3 3 4" xfId="8889" xr:uid="{00FE38DD-4A00-49C6-AE6C-261BC40437E7}"/>
    <cellStyle name="Ввод  14 3 3 5" xfId="14536" xr:uid="{3B4FE8E2-5438-49AE-83E0-FB8884858E46}"/>
    <cellStyle name="Ввод  14 3 3 6" xfId="20056" xr:uid="{89DC3769-D8FF-4D86-A6DC-CAE4B464BE46}"/>
    <cellStyle name="Ввод  14 3 4" xfId="4692" xr:uid="{EA32F6A1-5AC7-4E5E-B962-2D4957AEE567}"/>
    <cellStyle name="Ввод  14 3 4 2" xfId="11243" xr:uid="{4BDDF232-F9F9-401A-9BA5-5F295CC13211}"/>
    <cellStyle name="Ввод  14 3 4 3" xfId="16848" xr:uid="{596A0DE3-77B3-4979-861E-2665251F0A6A}"/>
    <cellStyle name="Ввод  14 3 4 4" xfId="22324" xr:uid="{059F6F28-7141-4A7A-A35C-21A3EEE8C8BE}"/>
    <cellStyle name="Ввод  14 3 5" xfId="6590" xr:uid="{0C39D4E7-D2C8-4897-BFC0-9C1586C3B245}"/>
    <cellStyle name="Ввод  14 3 5 2" xfId="13073" xr:uid="{C600E667-87A0-4E9D-BE51-745AAFF0D0C7}"/>
    <cellStyle name="Ввод  14 3 5 3" xfId="18639" xr:uid="{730A6DD8-ED64-4AAA-A0E8-FBF6C902770B}"/>
    <cellStyle name="Ввод  14 3 5 4" xfId="24080" xr:uid="{DCB229FC-12FD-4D8A-9334-AA3DFFB143D1}"/>
    <cellStyle name="Ввод  14 3 6" xfId="8887" xr:uid="{EE7A0016-37FF-43E5-950B-C316BC249466}"/>
    <cellStyle name="Ввод  14 3 7" xfId="14534" xr:uid="{F554A3FF-FB40-4047-B39F-A900D31ACD9A}"/>
    <cellStyle name="Ввод  14 3 8" xfId="20054" xr:uid="{12823390-34E0-4C06-9365-D2A5420066D2}"/>
    <cellStyle name="Ввод  14 4" xfId="2281" xr:uid="{8E378883-D940-494D-99CC-2E58649B2C18}"/>
    <cellStyle name="Ввод  14 4 2" xfId="2282" xr:uid="{999F56EF-A035-482C-B8A5-2C35A07ED613}"/>
    <cellStyle name="Ввод  14 4 2 2" xfId="4696" xr:uid="{58408588-C395-4022-88D5-E24729295A3A}"/>
    <cellStyle name="Ввод  14 4 2 2 2" xfId="11247" xr:uid="{CE331347-11EB-48B8-9491-1419761FED47}"/>
    <cellStyle name="Ввод  14 4 2 2 3" xfId="16852" xr:uid="{FF692472-C676-4E92-B767-A751F43156E6}"/>
    <cellStyle name="Ввод  14 4 2 2 4" xfId="22328" xr:uid="{441DF62A-0703-4E21-9F56-46013AD4ED30}"/>
    <cellStyle name="Ввод  14 4 2 3" xfId="6594" xr:uid="{5AE96EAC-D27D-42D7-B8C3-9588528FE4C3}"/>
    <cellStyle name="Ввод  14 4 2 3 2" xfId="13077" xr:uid="{BF7D4465-406D-4678-9082-FFB5BCCBC694}"/>
    <cellStyle name="Ввод  14 4 2 3 3" xfId="18643" xr:uid="{07752145-EC7D-4962-A165-D7295DBE56C1}"/>
    <cellStyle name="Ввод  14 4 2 3 4" xfId="24084" xr:uid="{1E34D4D4-920E-47FA-92BF-D8CC50BD3C34}"/>
    <cellStyle name="Ввод  14 4 2 4" xfId="8891" xr:uid="{CCBFD566-D1A5-4E26-934A-3191D2FA5C4B}"/>
    <cellStyle name="Ввод  14 4 2 5" xfId="14538" xr:uid="{E6D303DC-ADEB-4A72-BBB6-2CB8D76FE188}"/>
    <cellStyle name="Ввод  14 4 2 6" xfId="20058" xr:uid="{986934BB-5FC3-4AF1-8013-F12CFAD39221}"/>
    <cellStyle name="Ввод  14 4 3" xfId="2283" xr:uid="{61A2AD53-14EE-4CA6-BD6F-C6D94746147D}"/>
    <cellStyle name="Ввод  14 4 3 2" xfId="4697" xr:uid="{85411B08-3ADA-472B-8CE3-849DB9CF4E62}"/>
    <cellStyle name="Ввод  14 4 3 2 2" xfId="11248" xr:uid="{D86316BF-AE05-4F71-A228-DDE4BD5050A2}"/>
    <cellStyle name="Ввод  14 4 3 2 3" xfId="16853" xr:uid="{B837425C-9C1C-49D5-A59E-FBCE8F0CF949}"/>
    <cellStyle name="Ввод  14 4 3 2 4" xfId="22329" xr:uid="{2790EC4D-8D8A-4F9F-AD63-D9D1BEEBC33F}"/>
    <cellStyle name="Ввод  14 4 3 3" xfId="6595" xr:uid="{7928347E-0904-46B3-9839-13B759F9D9B3}"/>
    <cellStyle name="Ввод  14 4 3 3 2" xfId="13078" xr:uid="{7D5641AF-3F11-4906-9A1A-1702BFED04B5}"/>
    <cellStyle name="Ввод  14 4 3 3 3" xfId="18644" xr:uid="{C8A78420-1C4F-40CA-96F6-1AD0FA798DF9}"/>
    <cellStyle name="Ввод  14 4 3 3 4" xfId="24085" xr:uid="{C1325D02-F31E-448C-8B15-12B2D7A7AB99}"/>
    <cellStyle name="Ввод  14 4 3 4" xfId="8892" xr:uid="{BF2FECB1-37DC-482F-AD71-D64155C81A90}"/>
    <cellStyle name="Ввод  14 4 3 5" xfId="14539" xr:uid="{4E59B6BA-A50F-4F7C-9DBE-73D05A7202F8}"/>
    <cellStyle name="Ввод  14 4 3 6" xfId="20059" xr:uid="{6DAC04A1-051E-4B36-8167-08BD16F77310}"/>
    <cellStyle name="Ввод  14 4 4" xfId="4695" xr:uid="{59BF525E-F7D4-4093-BC46-C0ABD03FDD72}"/>
    <cellStyle name="Ввод  14 4 4 2" xfId="11246" xr:uid="{DCB2F20D-BAC7-4311-96A4-DD9278EF5A87}"/>
    <cellStyle name="Ввод  14 4 4 3" xfId="16851" xr:uid="{44391742-C521-46DF-B694-31615B11FE1A}"/>
    <cellStyle name="Ввод  14 4 4 4" xfId="22327" xr:uid="{5E1CFB23-17E4-435C-9DD5-8BAF2AE4A41A}"/>
    <cellStyle name="Ввод  14 4 5" xfId="6593" xr:uid="{C551049D-4A95-4AFD-B1A7-9F73F6DC592A}"/>
    <cellStyle name="Ввод  14 4 5 2" xfId="13076" xr:uid="{CA89190A-8052-435C-9AEB-BCD9AFC18066}"/>
    <cellStyle name="Ввод  14 4 5 3" xfId="18642" xr:uid="{2CFF2244-CEBE-4E9D-9454-241AD43517D3}"/>
    <cellStyle name="Ввод  14 4 5 4" xfId="24083" xr:uid="{EA181660-4A71-4882-BA24-357AE85E7B71}"/>
    <cellStyle name="Ввод  14 4 6" xfId="8890" xr:uid="{FDED79C6-5325-4E0B-A3BB-ADC1BC238853}"/>
    <cellStyle name="Ввод  14 4 7" xfId="14537" xr:uid="{158C59D3-8FA2-48F2-9245-D531A145F4DD}"/>
    <cellStyle name="Ввод  14 4 8" xfId="20057" xr:uid="{53AD1FA3-9385-4133-98F6-56EF072AE986}"/>
    <cellStyle name="Ввод  14 5" xfId="2284" xr:uid="{CDD2CC64-FA7E-4390-94C1-E5F136B7CC7B}"/>
    <cellStyle name="Ввод  14 5 2" xfId="4698" xr:uid="{47DDB514-8089-4550-9C96-1CBC4F606C74}"/>
    <cellStyle name="Ввод  14 5 2 2" xfId="11249" xr:uid="{59533271-2FF8-4BD9-B8E6-3EE2686147EF}"/>
    <cellStyle name="Ввод  14 5 2 3" xfId="16854" xr:uid="{649975E4-7147-4675-879A-52159CF3C3E0}"/>
    <cellStyle name="Ввод  14 5 2 4" xfId="22330" xr:uid="{E2BF3971-FD83-4148-8E2F-9C2CC53D8F0F}"/>
    <cellStyle name="Ввод  14 5 3" xfId="6596" xr:uid="{1D59273E-7CC4-451A-B028-8C2EAA267157}"/>
    <cellStyle name="Ввод  14 5 3 2" xfId="13079" xr:uid="{18D5B732-867C-416B-A08C-0ECD826F12A9}"/>
    <cellStyle name="Ввод  14 5 3 3" xfId="18645" xr:uid="{792BB044-3F6F-4D22-A389-5F8627B3F1F1}"/>
    <cellStyle name="Ввод  14 5 3 4" xfId="24086" xr:uid="{A4FD4678-9AC2-4C7A-928D-6AD2393E8B1F}"/>
    <cellStyle name="Ввод  14 5 4" xfId="8893" xr:uid="{139BE90A-B1FC-4ED1-A6D4-02FD96F58B45}"/>
    <cellStyle name="Ввод  14 5 5" xfId="14540" xr:uid="{E129DD68-08E5-4EFE-BB19-7AFB8F0CB22E}"/>
    <cellStyle name="Ввод  14 5 6" xfId="20060" xr:uid="{68D61465-C35F-49F5-A6BF-22A2CC98920C}"/>
    <cellStyle name="Ввод  14 6" xfId="2285" xr:uid="{ADA8BA60-76DF-436F-8729-0D6E5962CCE5}"/>
    <cellStyle name="Ввод  14 6 2" xfId="4699" xr:uid="{A5D4C4DB-130D-4D10-9791-598AA856943B}"/>
    <cellStyle name="Ввод  14 6 2 2" xfId="11250" xr:uid="{69FB8DFD-2813-467D-AA01-0E5850783641}"/>
    <cellStyle name="Ввод  14 6 2 3" xfId="16855" xr:uid="{A8F00FCC-C537-43AB-8CBE-91AAF319B71F}"/>
    <cellStyle name="Ввод  14 6 2 4" xfId="22331" xr:uid="{E7E1E1AF-A710-4673-9699-B804C276EF32}"/>
    <cellStyle name="Ввод  14 6 3" xfId="6597" xr:uid="{6539ECED-B8DD-4516-B2E8-B6A379727397}"/>
    <cellStyle name="Ввод  14 6 3 2" xfId="13080" xr:uid="{EEE49BB2-FE46-4771-A6E6-B50E02AD8EFD}"/>
    <cellStyle name="Ввод  14 6 3 3" xfId="18646" xr:uid="{AB9C55ED-7372-45B7-86CE-01F27AA45D7A}"/>
    <cellStyle name="Ввод  14 6 3 4" xfId="24087" xr:uid="{7F424503-F7F0-442C-A86A-197D6A95EB55}"/>
    <cellStyle name="Ввод  14 6 4" xfId="8894" xr:uid="{53C900C8-1CC5-4203-BCC4-9CD3E939358A}"/>
    <cellStyle name="Ввод  14 6 5" xfId="14541" xr:uid="{7E39FCB3-4273-4647-84DF-2BBFB10BA4F5}"/>
    <cellStyle name="Ввод  14 6 6" xfId="20061" xr:uid="{BDB22E88-9281-474C-8334-B087A47E29EA}"/>
    <cellStyle name="Ввод  14 7" xfId="4688" xr:uid="{232D0B3A-B3D4-4A89-BF74-101FA5F1B290}"/>
    <cellStyle name="Ввод  14 7 2" xfId="11239" xr:uid="{EFBBD930-2E57-4967-BF90-4277F7590E4E}"/>
    <cellStyle name="Ввод  14 7 3" xfId="16844" xr:uid="{9959FEAC-05A1-45A8-8D3A-56FADFB4D1D8}"/>
    <cellStyle name="Ввод  14 7 4" xfId="22320" xr:uid="{7156D9B5-38CF-4489-8BFC-7C3216329985}"/>
    <cellStyle name="Ввод  14 8" xfId="6586" xr:uid="{4070967F-DA4F-47E9-9F3F-9982C2A152B0}"/>
    <cellStyle name="Ввод  14 8 2" xfId="13069" xr:uid="{0BF517B5-5D31-45A3-9CD4-D135A240302B}"/>
    <cellStyle name="Ввод  14 8 3" xfId="18635" xr:uid="{564BE388-BADD-446A-8927-08B9FDE843CE}"/>
    <cellStyle name="Ввод  14 8 4" xfId="24076" xr:uid="{3B66F2B2-A5B4-4DBE-ACC9-202FA2BA365E}"/>
    <cellStyle name="Ввод  14 9" xfId="8883" xr:uid="{04943F9A-24AE-4450-9192-B1046E97BD58}"/>
    <cellStyle name="Ввод  15" xfId="2286" xr:uid="{5570B96C-1209-4FF8-858D-63386D9229A2}"/>
    <cellStyle name="Ввод  15 2" xfId="2287" xr:uid="{C35D1F00-62DD-45ED-BE1D-913A39B8F27E}"/>
    <cellStyle name="Ввод  15 2 2" xfId="4701" xr:uid="{8100A67B-FDD4-4027-9DE7-04F744095EB8}"/>
    <cellStyle name="Ввод  15 2 2 2" xfId="11252" xr:uid="{0B4A4C4F-9D6D-490E-BC6C-0B3D21ECB7D1}"/>
    <cellStyle name="Ввод  15 2 2 3" xfId="16857" xr:uid="{62D7626A-662E-41B3-8557-8CF8674929D9}"/>
    <cellStyle name="Ввод  15 2 2 4" xfId="22333" xr:uid="{2B96BA17-BC3A-41F2-B25A-A2C5EBD71133}"/>
    <cellStyle name="Ввод  15 2 3" xfId="6599" xr:uid="{9078BB19-EE43-41BE-9D97-707A25F1F680}"/>
    <cellStyle name="Ввод  15 2 3 2" xfId="13082" xr:uid="{6D134F36-ACF5-4698-ACAC-5C2DF681272E}"/>
    <cellStyle name="Ввод  15 2 3 3" xfId="18648" xr:uid="{E167A45F-6041-4666-B937-00F81A9E854A}"/>
    <cellStyle name="Ввод  15 2 3 4" xfId="24089" xr:uid="{8763E932-103E-4889-BD40-92DE6A739A43}"/>
    <cellStyle name="Ввод  15 2 4" xfId="8896" xr:uid="{CFC50D92-D3B3-44A8-B231-0066163BE766}"/>
    <cellStyle name="Ввод  15 2 5" xfId="14543" xr:uid="{E72347C5-C3BA-4568-9F4A-711B66160D10}"/>
    <cellStyle name="Ввод  15 2 6" xfId="20063" xr:uid="{EC760304-D9A6-42CC-A8CD-ADAE325265D2}"/>
    <cellStyle name="Ввод  15 3" xfId="2288" xr:uid="{C870DF4F-726E-40A1-99AC-01DE0002C715}"/>
    <cellStyle name="Ввод  15 3 2" xfId="4702" xr:uid="{4293AE83-60D8-499D-B713-77963FC02C32}"/>
    <cellStyle name="Ввод  15 3 2 2" xfId="11253" xr:uid="{C64D5789-8ADB-4AD4-B367-C2B737A76A0B}"/>
    <cellStyle name="Ввод  15 3 2 3" xfId="16858" xr:uid="{C70A0E24-796B-4E3D-811F-74D29D0F21CD}"/>
    <cellStyle name="Ввод  15 3 2 4" xfId="22334" xr:uid="{66432F9D-9ECF-4FB9-BFDF-7D27DE6B878F}"/>
    <cellStyle name="Ввод  15 3 3" xfId="6600" xr:uid="{7579C1C3-38F2-4CFF-9101-8421589A8A4D}"/>
    <cellStyle name="Ввод  15 3 3 2" xfId="13083" xr:uid="{65DDE153-CD79-4A3C-90AC-71A385BED9F1}"/>
    <cellStyle name="Ввод  15 3 3 3" xfId="18649" xr:uid="{F78A19F3-14EC-4D05-AECB-76021B0E5D37}"/>
    <cellStyle name="Ввод  15 3 3 4" xfId="24090" xr:uid="{C9CF94D1-3DAA-4D19-8618-F89E1C7B1D3A}"/>
    <cellStyle name="Ввод  15 3 4" xfId="8897" xr:uid="{134276D7-05C7-45EE-9BB4-46490737439E}"/>
    <cellStyle name="Ввод  15 3 5" xfId="14544" xr:uid="{692BF0F2-C7B6-43AA-86C1-84CA6CFFBECC}"/>
    <cellStyle name="Ввод  15 3 6" xfId="20064" xr:uid="{33537149-27C6-49B1-AABE-43C393BF2236}"/>
    <cellStyle name="Ввод  15 4" xfId="4700" xr:uid="{7CD4068F-1A9A-48F8-A539-3E80592A7C2E}"/>
    <cellStyle name="Ввод  15 4 2" xfId="11251" xr:uid="{D7F6C276-B257-4D50-9A2B-19CF1A88ADEC}"/>
    <cellStyle name="Ввод  15 4 3" xfId="16856" xr:uid="{B1366CC8-63C9-4EC8-AA8C-BAD69CBAF6D2}"/>
    <cellStyle name="Ввод  15 4 4" xfId="22332" xr:uid="{94942B4B-C3EF-45B3-96B9-D810DF220654}"/>
    <cellStyle name="Ввод  15 5" xfId="6598" xr:uid="{0739B204-6D3A-4631-82B6-F429525E1A01}"/>
    <cellStyle name="Ввод  15 5 2" xfId="13081" xr:uid="{30705174-9B04-4312-A86B-A5EF9DCD2DF3}"/>
    <cellStyle name="Ввод  15 5 3" xfId="18647" xr:uid="{5E3D562B-835F-4631-899F-D0E2639BACBC}"/>
    <cellStyle name="Ввод  15 5 4" xfId="24088" xr:uid="{A377D12A-3F9B-4643-94B5-B367CF699A3E}"/>
    <cellStyle name="Ввод  15 6" xfId="8895" xr:uid="{76C60AB7-73FF-4BD8-8A0B-11C4CB1D815F}"/>
    <cellStyle name="Ввод  15 7" xfId="14542" xr:uid="{71313694-BBC9-45F8-A9DA-5E3379B70084}"/>
    <cellStyle name="Ввод  15 8" xfId="20062" xr:uid="{0885413E-0AD8-44BB-A63A-C106B40FF0CE}"/>
    <cellStyle name="Ввод  16" xfId="2289" xr:uid="{5EF8607D-4C4A-48AB-A4EF-E1E8AEAAEFB7}"/>
    <cellStyle name="Ввод  16 2" xfId="2290" xr:uid="{F754826D-505C-441A-8503-1E8715F1B83C}"/>
    <cellStyle name="Ввод  16 2 2" xfId="4704" xr:uid="{99601AC8-E3B7-4B73-9B21-1C97FBE41B9B}"/>
    <cellStyle name="Ввод  16 2 2 2" xfId="11255" xr:uid="{509BC723-888E-49CF-BF85-4E673DF947B3}"/>
    <cellStyle name="Ввод  16 2 2 3" xfId="16860" xr:uid="{F56CDE2C-7DA1-41DF-AABC-535595E2873D}"/>
    <cellStyle name="Ввод  16 2 2 4" xfId="22336" xr:uid="{0F3D8A6E-3F0D-4216-9760-337BF27D2AE0}"/>
    <cellStyle name="Ввод  16 2 3" xfId="6602" xr:uid="{4A6F20F5-B8FE-42FA-A559-C7F9E982C489}"/>
    <cellStyle name="Ввод  16 2 3 2" xfId="13085" xr:uid="{72CC6825-B49D-4E0C-9E20-F59A21FB59D5}"/>
    <cellStyle name="Ввод  16 2 3 3" xfId="18651" xr:uid="{84E7532E-9326-4841-B489-53FF427DC385}"/>
    <cellStyle name="Ввод  16 2 3 4" xfId="24092" xr:uid="{AF6C58AC-D249-429E-AC55-121FA3E27495}"/>
    <cellStyle name="Ввод  16 2 4" xfId="8899" xr:uid="{FE5D72A3-2052-4871-BA09-A6CBF5CE7184}"/>
    <cellStyle name="Ввод  16 2 5" xfId="14546" xr:uid="{40B2FFA2-B95C-4497-AA63-75658FCBA8A6}"/>
    <cellStyle name="Ввод  16 2 6" xfId="20066" xr:uid="{80462EEF-843E-46EA-8B03-E6B5A99C413C}"/>
    <cellStyle name="Ввод  16 3" xfId="2291" xr:uid="{CDA629D3-7C19-4E36-86D8-8CAD0BC84E15}"/>
    <cellStyle name="Ввод  16 3 2" xfId="4705" xr:uid="{6146DA93-02F1-4802-A46B-2E31BDB047FE}"/>
    <cellStyle name="Ввод  16 3 2 2" xfId="11256" xr:uid="{C43C829D-66FC-4876-9116-1E35DAA79826}"/>
    <cellStyle name="Ввод  16 3 2 3" xfId="16861" xr:uid="{A1DE2E9E-3049-4A13-9866-4F7A45C3FE15}"/>
    <cellStyle name="Ввод  16 3 2 4" xfId="22337" xr:uid="{214B5843-3AF7-44DB-8849-D95C26C28686}"/>
    <cellStyle name="Ввод  16 3 3" xfId="6603" xr:uid="{0FF946CF-7EDB-4056-A8A1-87660CA9D039}"/>
    <cellStyle name="Ввод  16 3 3 2" xfId="13086" xr:uid="{30FF7171-C30B-4BA2-8787-A729A1CA90D0}"/>
    <cellStyle name="Ввод  16 3 3 3" xfId="18652" xr:uid="{FB9E8F44-A46E-4DB9-A035-3263394D462B}"/>
    <cellStyle name="Ввод  16 3 3 4" xfId="24093" xr:uid="{36D5C650-A495-495E-92EE-C27F8E302843}"/>
    <cellStyle name="Ввод  16 3 4" xfId="8900" xr:uid="{6478A00A-F776-49A6-B354-17AC40E851AD}"/>
    <cellStyle name="Ввод  16 3 5" xfId="14547" xr:uid="{B7FCEF89-7BF6-4FF5-B05F-7B74D21A1E9B}"/>
    <cellStyle name="Ввод  16 3 6" xfId="20067" xr:uid="{1F10BA57-3E96-4CF2-BC8E-1823F3DDEB4A}"/>
    <cellStyle name="Ввод  16 4" xfId="4703" xr:uid="{915BAB59-479B-49C1-9226-1687DF078CD8}"/>
    <cellStyle name="Ввод  16 4 2" xfId="11254" xr:uid="{837DA2C8-B644-425A-A2F7-CC1A8CA61562}"/>
    <cellStyle name="Ввод  16 4 3" xfId="16859" xr:uid="{5628B537-FEE4-44F5-911A-C21D954E8BCC}"/>
    <cellStyle name="Ввод  16 4 4" xfId="22335" xr:uid="{7CAB41C7-BAFC-477B-BDB4-3D7DF683F537}"/>
    <cellStyle name="Ввод  16 5" xfId="6601" xr:uid="{C86E7573-C0D9-4656-9D53-4F63F0AB78B4}"/>
    <cellStyle name="Ввод  16 5 2" xfId="13084" xr:uid="{840A1C4A-5616-47E4-8760-9F3324C5A75F}"/>
    <cellStyle name="Ввод  16 5 3" xfId="18650" xr:uid="{C767355E-A3CE-4265-AC3E-FDAB4FC5BCB4}"/>
    <cellStyle name="Ввод  16 5 4" xfId="24091" xr:uid="{00BAED68-8FE1-4D6B-8CCE-780BA4C1147C}"/>
    <cellStyle name="Ввод  16 6" xfId="8898" xr:uid="{B291B7A8-63E9-4ACD-9B4D-DBB3E0282527}"/>
    <cellStyle name="Ввод  16 7" xfId="14545" xr:uid="{6E7E8A41-963D-4EA6-9022-B696AF6F327F}"/>
    <cellStyle name="Ввод  16 8" xfId="20065" xr:uid="{005FDBC9-8683-4320-8452-3478296256CD}"/>
    <cellStyle name="Ввод  17" xfId="2292" xr:uid="{BD6A30AA-A46D-4E98-9D98-442A71203F00}"/>
    <cellStyle name="Ввод  17 2" xfId="4706" xr:uid="{70E1C6F6-7086-44D5-91CA-9EAD4EC9BB51}"/>
    <cellStyle name="Ввод  17 2 2" xfId="11257" xr:uid="{907B0C05-1037-4814-92F5-41B730A74A22}"/>
    <cellStyle name="Ввод  17 2 3" xfId="16862" xr:uid="{99D29BE2-C13D-4BA2-8E56-AB5C06738C40}"/>
    <cellStyle name="Ввод  17 2 4" xfId="22338" xr:uid="{71D5FE74-BCC0-4A0A-82F9-3F35B38F7DE7}"/>
    <cellStyle name="Ввод  17 3" xfId="6604" xr:uid="{949A43A2-C5AE-4C54-B4C7-E91BD12770A3}"/>
    <cellStyle name="Ввод  17 3 2" xfId="13087" xr:uid="{DFC53F2D-DD36-43FF-9543-BEE1EF303BF9}"/>
    <cellStyle name="Ввод  17 3 3" xfId="18653" xr:uid="{6A27D799-23D5-40D4-9224-74257CFEA9C1}"/>
    <cellStyle name="Ввод  17 3 4" xfId="24094" xr:uid="{24C017A2-55AE-4490-A35F-826A131E6591}"/>
    <cellStyle name="Ввод  17 4" xfId="8901" xr:uid="{AE8A25FF-780A-4959-AB5A-64BAB36B98E3}"/>
    <cellStyle name="Ввод  17 5" xfId="14548" xr:uid="{32A78D39-E863-4640-B242-C46C6D35E77F}"/>
    <cellStyle name="Ввод  17 6" xfId="20068" xr:uid="{39CFDDB3-0DA4-403E-B805-0C3EC23EF80E}"/>
    <cellStyle name="Ввод  18" xfId="2293" xr:uid="{A1407BF6-91E6-4DEB-A37E-A37E22A30B67}"/>
    <cellStyle name="Ввод  18 2" xfId="4707" xr:uid="{3BF01455-8EC6-40EA-A752-2F7ACEE98290}"/>
    <cellStyle name="Ввод  18 2 2" xfId="11258" xr:uid="{0946297A-F487-4053-9471-845547A9D575}"/>
    <cellStyle name="Ввод  18 2 3" xfId="16863" xr:uid="{F6C23D79-A198-44B1-B89E-B41545C76187}"/>
    <cellStyle name="Ввод  18 2 4" xfId="22339" xr:uid="{A0A31B71-7A8B-4460-BF5C-6EC7C3F91F2B}"/>
    <cellStyle name="Ввод  18 3" xfId="6605" xr:uid="{1E074066-67A8-4CFC-BFC4-223D96EC3AC9}"/>
    <cellStyle name="Ввод  18 3 2" xfId="13088" xr:uid="{A4C563D0-FD3E-4B7D-BEC1-DFEB05CF64C2}"/>
    <cellStyle name="Ввод  18 3 3" xfId="18654" xr:uid="{37D658BD-7CFC-4ABD-A5FA-11C0F9F4F1B5}"/>
    <cellStyle name="Ввод  18 3 4" xfId="24095" xr:uid="{7D887A8B-F62B-4450-B985-57F30B6D9BB2}"/>
    <cellStyle name="Ввод  18 4" xfId="8902" xr:uid="{BA4C9DF0-08F1-40DE-BD24-3B982C6685B7}"/>
    <cellStyle name="Ввод  18 5" xfId="14549" xr:uid="{BF5AE0C3-7341-413B-BFF0-A6BCEBF13235}"/>
    <cellStyle name="Ввод  18 6" xfId="20069" xr:uid="{9404D5CB-9CC0-446D-9D76-402871BCC634}"/>
    <cellStyle name="Ввод  19" xfId="4639" xr:uid="{1DA310E9-5E35-4767-99B5-2B595328F01F}"/>
    <cellStyle name="Ввод  19 2" xfId="11190" xr:uid="{73258F13-DE03-490E-AB89-F5F8DB4ABCDD}"/>
    <cellStyle name="Ввод  19 3" xfId="16795" xr:uid="{026390FD-7CA7-4B08-9F86-64456B642245}"/>
    <cellStyle name="Ввод  19 4" xfId="22271" xr:uid="{FD090DC9-E545-41C8-A4CE-36D6B818256B}"/>
    <cellStyle name="Ввод  2" xfId="2294" xr:uid="{983BB614-6D17-4AE1-8AA4-355D675C3622}"/>
    <cellStyle name="Ввод  2 10" xfId="14550" xr:uid="{BC35E2CE-6785-456B-84AE-0A42F227059F}"/>
    <cellStyle name="Ввод  2 11" xfId="20070" xr:uid="{7EC88524-15AB-46E0-9233-F3F9C76EB5A3}"/>
    <cellStyle name="Ввод  2 2" xfId="2295" xr:uid="{E0FAC6B1-E993-4979-93D4-7B81DEBBDC65}"/>
    <cellStyle name="Ввод  2 2 10" xfId="20071" xr:uid="{4240E1B6-47CA-44A8-96A6-AAC3903E3B68}"/>
    <cellStyle name="Ввод  2 2 2" xfId="2296" xr:uid="{268E4814-C442-43A2-92F3-816F8C6869EC}"/>
    <cellStyle name="Ввод  2 2 2 2" xfId="2297" xr:uid="{447DCDC0-472F-444C-AF69-D5787A0E278F}"/>
    <cellStyle name="Ввод  2 2 2 2 2" xfId="4711" xr:uid="{3219E589-C8F0-49B0-853F-789D80DF07B4}"/>
    <cellStyle name="Ввод  2 2 2 2 2 2" xfId="11262" xr:uid="{35ECAF57-86D5-45BA-8D2B-E67AC63A21CC}"/>
    <cellStyle name="Ввод  2 2 2 2 2 3" xfId="16867" xr:uid="{CB5E5597-20F4-4A5B-9AFA-3E60A65033CF}"/>
    <cellStyle name="Ввод  2 2 2 2 2 4" xfId="22343" xr:uid="{71099D39-384A-418D-A8C0-44DC1E38B9EE}"/>
    <cellStyle name="Ввод  2 2 2 2 3" xfId="6609" xr:uid="{07B6B2F0-7C83-4212-8E9F-F4E33D949FAA}"/>
    <cellStyle name="Ввод  2 2 2 2 3 2" xfId="13092" xr:uid="{D2617355-CBD1-43A4-AD5B-7EC1C0D1C948}"/>
    <cellStyle name="Ввод  2 2 2 2 3 3" xfId="18658" xr:uid="{1DB5D2C8-67D0-485F-BAF0-7A34FF075EEB}"/>
    <cellStyle name="Ввод  2 2 2 2 3 4" xfId="24099" xr:uid="{81E40F96-FDB4-4297-A504-26E3915D2023}"/>
    <cellStyle name="Ввод  2 2 2 2 4" xfId="8906" xr:uid="{1BA938F0-2CBB-47E5-8E94-AA0248C0CE27}"/>
    <cellStyle name="Ввод  2 2 2 2 5" xfId="14553" xr:uid="{88794924-27C7-4F1C-B506-760F8BBFA3F6}"/>
    <cellStyle name="Ввод  2 2 2 2 6" xfId="20073" xr:uid="{156B8C1D-0E4B-40D9-8864-D6E17AA95422}"/>
    <cellStyle name="Ввод  2 2 2 3" xfId="2298" xr:uid="{FEB20395-FD4A-45B9-BB37-C6EEF14A7334}"/>
    <cellStyle name="Ввод  2 2 2 3 2" xfId="4712" xr:uid="{6E9FF5DF-B674-405F-9B75-C0C4A491E74A}"/>
    <cellStyle name="Ввод  2 2 2 3 2 2" xfId="11263" xr:uid="{26563C42-6337-4FB9-AA2A-B5DA010AF4E5}"/>
    <cellStyle name="Ввод  2 2 2 3 2 3" xfId="16868" xr:uid="{1BAF1A35-1FC8-41FE-8022-DA8EF8240C53}"/>
    <cellStyle name="Ввод  2 2 2 3 2 4" xfId="22344" xr:uid="{6EE21779-5910-4B99-B280-A0DF5628761A}"/>
    <cellStyle name="Ввод  2 2 2 3 3" xfId="6610" xr:uid="{CDF11C8C-7113-42DB-AEDE-DDEC44541849}"/>
    <cellStyle name="Ввод  2 2 2 3 3 2" xfId="13093" xr:uid="{5870DF20-D21B-4C3D-A83C-E7ED20C31BC0}"/>
    <cellStyle name="Ввод  2 2 2 3 3 3" xfId="18659" xr:uid="{9C2CF614-90A3-4914-BD4F-89855FECF545}"/>
    <cellStyle name="Ввод  2 2 2 3 3 4" xfId="24100" xr:uid="{A133002B-15CA-42CF-A849-B8FD7175900E}"/>
    <cellStyle name="Ввод  2 2 2 3 4" xfId="8907" xr:uid="{93E27DE8-602A-4C0F-B903-622A595FE06C}"/>
    <cellStyle name="Ввод  2 2 2 3 5" xfId="14554" xr:uid="{2C226C31-F06C-407F-BF09-7B95F1112821}"/>
    <cellStyle name="Ввод  2 2 2 3 6" xfId="20074" xr:uid="{89F270D1-6A06-4EF1-AFB3-08F7B550459A}"/>
    <cellStyle name="Ввод  2 2 2 4" xfId="4710" xr:uid="{C1844886-26F7-4DEA-BE2C-889DE19667B6}"/>
    <cellStyle name="Ввод  2 2 2 4 2" xfId="11261" xr:uid="{D2036BF3-A06A-43C5-8955-AB6422901BC5}"/>
    <cellStyle name="Ввод  2 2 2 4 3" xfId="16866" xr:uid="{11200E08-48FB-478D-AB28-DA89B7A50828}"/>
    <cellStyle name="Ввод  2 2 2 4 4" xfId="22342" xr:uid="{EB8C4431-37FE-472D-8C93-5D8D42CE0116}"/>
    <cellStyle name="Ввод  2 2 2 5" xfId="6608" xr:uid="{F90D6FA9-8539-4306-A291-52DF312DB77C}"/>
    <cellStyle name="Ввод  2 2 2 5 2" xfId="13091" xr:uid="{D6FFB86A-88A4-4FE4-903D-A4313B34938D}"/>
    <cellStyle name="Ввод  2 2 2 5 3" xfId="18657" xr:uid="{2F25D72D-8B1E-4ED3-A6AC-952068B38B24}"/>
    <cellStyle name="Ввод  2 2 2 5 4" xfId="24098" xr:uid="{6AD93506-54C5-4477-9220-7178C27C563A}"/>
    <cellStyle name="Ввод  2 2 2 6" xfId="8905" xr:uid="{99C716FD-F278-4326-A809-465C4EB512AD}"/>
    <cellStyle name="Ввод  2 2 2 7" xfId="14552" xr:uid="{17B17DC8-26E5-40DC-9AFA-CF9A957ACB93}"/>
    <cellStyle name="Ввод  2 2 2 8" xfId="20072" xr:uid="{2E1F5EDE-3357-4219-9711-7222CE4F52B7}"/>
    <cellStyle name="Ввод  2 2 3" xfId="2299" xr:uid="{5200C497-D6AA-4565-967E-51FCB26E7BE5}"/>
    <cellStyle name="Ввод  2 2 3 2" xfId="2300" xr:uid="{B6B0DB63-A9B0-4BA5-AC50-ECCEE3F48972}"/>
    <cellStyle name="Ввод  2 2 3 2 2" xfId="4714" xr:uid="{44BA6AD8-7B51-4C4D-B1C3-CDF8809AF205}"/>
    <cellStyle name="Ввод  2 2 3 2 2 2" xfId="11265" xr:uid="{11F7AD0B-43C7-476A-84DD-A27B1EE58D3C}"/>
    <cellStyle name="Ввод  2 2 3 2 2 3" xfId="16870" xr:uid="{E5885EC6-85A1-4C7B-8AE3-04E170693ED4}"/>
    <cellStyle name="Ввод  2 2 3 2 2 4" xfId="22346" xr:uid="{629DC68D-28D1-4183-A5B6-B5E81152CA1C}"/>
    <cellStyle name="Ввод  2 2 3 2 3" xfId="6612" xr:uid="{89BF0508-A3DE-4CD4-B41C-4D78D9B6222B}"/>
    <cellStyle name="Ввод  2 2 3 2 3 2" xfId="13095" xr:uid="{4E35427A-B64E-4A53-A1C9-D6CBB81DF53B}"/>
    <cellStyle name="Ввод  2 2 3 2 3 3" xfId="18661" xr:uid="{0A33AA2C-8E74-4A9F-B37B-BD2E97A40BC2}"/>
    <cellStyle name="Ввод  2 2 3 2 3 4" xfId="24102" xr:uid="{012A409A-6597-40E3-AB1A-168D76E6F9E1}"/>
    <cellStyle name="Ввод  2 2 3 2 4" xfId="8909" xr:uid="{C9A058AC-10E7-4039-A146-B8B6774EA01F}"/>
    <cellStyle name="Ввод  2 2 3 2 5" xfId="14556" xr:uid="{79487440-5A91-4420-BBB6-45F595C3A7F8}"/>
    <cellStyle name="Ввод  2 2 3 2 6" xfId="20076" xr:uid="{F724D609-15D2-4EC1-A90D-2AA53125A131}"/>
    <cellStyle name="Ввод  2 2 3 3" xfId="2301" xr:uid="{AEF46491-FF84-4B7D-A508-870A89BAB499}"/>
    <cellStyle name="Ввод  2 2 3 3 2" xfId="4715" xr:uid="{BBDE88DA-9A20-483F-A372-2D53852CDAE1}"/>
    <cellStyle name="Ввод  2 2 3 3 2 2" xfId="11266" xr:uid="{E2A9ED69-96F0-47C5-B109-0F7AD4B65BB6}"/>
    <cellStyle name="Ввод  2 2 3 3 2 3" xfId="16871" xr:uid="{8D2A122C-A726-4926-BA6A-B88DDF6DA2EB}"/>
    <cellStyle name="Ввод  2 2 3 3 2 4" xfId="22347" xr:uid="{E654620B-352E-4E97-9C08-474AF97DBFFD}"/>
    <cellStyle name="Ввод  2 2 3 3 3" xfId="6613" xr:uid="{9794A52A-BB09-44C0-864D-D37ED9E0ABFC}"/>
    <cellStyle name="Ввод  2 2 3 3 3 2" xfId="13096" xr:uid="{C750E785-9326-4095-826F-F88E2E3E9302}"/>
    <cellStyle name="Ввод  2 2 3 3 3 3" xfId="18662" xr:uid="{22C3F751-0350-49A6-A09B-2BEA3CC94C22}"/>
    <cellStyle name="Ввод  2 2 3 3 3 4" xfId="24103" xr:uid="{D31AC3AA-7B37-4AB9-9D95-571CFD5F78AA}"/>
    <cellStyle name="Ввод  2 2 3 3 4" xfId="8910" xr:uid="{8A80EF42-D8E0-40F1-AC11-83EBA8B8CC31}"/>
    <cellStyle name="Ввод  2 2 3 3 5" xfId="14557" xr:uid="{81CA238D-7528-4569-A576-CBE030E4CD2C}"/>
    <cellStyle name="Ввод  2 2 3 3 6" xfId="20077" xr:uid="{0B842D9F-B6B1-4850-BE2C-BADE2FE98AC3}"/>
    <cellStyle name="Ввод  2 2 3 4" xfId="4713" xr:uid="{5D335257-8D38-423B-9211-FDB16B3F9581}"/>
    <cellStyle name="Ввод  2 2 3 4 2" xfId="11264" xr:uid="{5B8BE3E3-5950-4A1B-8B0D-FD7D12FC00D9}"/>
    <cellStyle name="Ввод  2 2 3 4 3" xfId="16869" xr:uid="{EA611214-9D4A-42C2-A333-E47DEE22B8BE}"/>
    <cellStyle name="Ввод  2 2 3 4 4" xfId="22345" xr:uid="{0DD52429-C1B8-4AD6-B3AD-786AAA82366A}"/>
    <cellStyle name="Ввод  2 2 3 5" xfId="6611" xr:uid="{1BC91A92-1964-440A-93D4-477960426694}"/>
    <cellStyle name="Ввод  2 2 3 5 2" xfId="13094" xr:uid="{3355E5C2-4841-49D4-8432-9F8045F1B2C9}"/>
    <cellStyle name="Ввод  2 2 3 5 3" xfId="18660" xr:uid="{564712C5-7348-476A-A343-8245F703017C}"/>
    <cellStyle name="Ввод  2 2 3 5 4" xfId="24101" xr:uid="{A633C04D-E001-4AA1-9010-E60BBFA9FBF2}"/>
    <cellStyle name="Ввод  2 2 3 6" xfId="8908" xr:uid="{F2FF0279-7BE6-4F24-B694-8F855234A1BA}"/>
    <cellStyle name="Ввод  2 2 3 7" xfId="14555" xr:uid="{B71C7AA2-E1FE-4B16-9F19-D69C67EFA18F}"/>
    <cellStyle name="Ввод  2 2 3 8" xfId="20075" xr:uid="{23395825-763F-41B6-8C59-43ACA8C3513D}"/>
    <cellStyle name="Ввод  2 2 4" xfId="2302" xr:uid="{409D63AE-A607-446B-87DE-B573E44E610A}"/>
    <cellStyle name="Ввод  2 2 4 2" xfId="4716" xr:uid="{20856749-46CE-4750-B5D1-784AFCAA1D83}"/>
    <cellStyle name="Ввод  2 2 4 2 2" xfId="11267" xr:uid="{BE74315D-0BA0-4B29-972E-249AA7F1B8E5}"/>
    <cellStyle name="Ввод  2 2 4 2 3" xfId="16872" xr:uid="{CEBE5743-805E-4F2B-842C-7D57AE1ADB71}"/>
    <cellStyle name="Ввод  2 2 4 2 4" xfId="22348" xr:uid="{261FF9FA-A850-4341-883E-40163F34A193}"/>
    <cellStyle name="Ввод  2 2 4 3" xfId="6614" xr:uid="{731C20FB-CAEB-4BC1-8E4F-1C8856E124C9}"/>
    <cellStyle name="Ввод  2 2 4 3 2" xfId="13097" xr:uid="{73F2C3DB-2EC1-4F9C-B690-CB0D236E7690}"/>
    <cellStyle name="Ввод  2 2 4 3 3" xfId="18663" xr:uid="{17D8D381-2874-4BA3-8D4C-545E7D2DEB9C}"/>
    <cellStyle name="Ввод  2 2 4 3 4" xfId="24104" xr:uid="{D93AC697-7A49-449E-A802-D66BC04F7412}"/>
    <cellStyle name="Ввод  2 2 4 4" xfId="8911" xr:uid="{7D3C3914-11B8-4E71-A376-9BFA36962889}"/>
    <cellStyle name="Ввод  2 2 4 5" xfId="14558" xr:uid="{704DDF12-F4CD-440A-A9C3-9F77C9A83110}"/>
    <cellStyle name="Ввод  2 2 4 6" xfId="20078" xr:uid="{A9D0E079-0468-45E1-B544-DBB5FD2DF421}"/>
    <cellStyle name="Ввод  2 2 5" xfId="2303" xr:uid="{C1B18790-E0DB-41D2-9479-8A5D99AF1792}"/>
    <cellStyle name="Ввод  2 2 5 2" xfId="4717" xr:uid="{86E3EFC3-8644-4927-999E-608313B81E2E}"/>
    <cellStyle name="Ввод  2 2 5 2 2" xfId="11268" xr:uid="{206FBCDE-C9B8-4DCD-966C-2A72292C7DB8}"/>
    <cellStyle name="Ввод  2 2 5 2 3" xfId="16873" xr:uid="{224B4B98-DAF1-466C-828B-4648FDE3443D}"/>
    <cellStyle name="Ввод  2 2 5 2 4" xfId="22349" xr:uid="{42C66913-4568-467C-B73B-99DBE117062A}"/>
    <cellStyle name="Ввод  2 2 5 3" xfId="6615" xr:uid="{3F6E9650-2EA7-4CBD-A509-6155CBC76F07}"/>
    <cellStyle name="Ввод  2 2 5 3 2" xfId="13098" xr:uid="{A7A46813-0378-428D-B056-F28082FCE921}"/>
    <cellStyle name="Ввод  2 2 5 3 3" xfId="18664" xr:uid="{E8256A33-F726-4904-A489-AD6044C39002}"/>
    <cellStyle name="Ввод  2 2 5 3 4" xfId="24105" xr:uid="{780C2D54-FED1-4804-AF73-58DA0AF4F96A}"/>
    <cellStyle name="Ввод  2 2 5 4" xfId="8912" xr:uid="{EBB49B10-F556-44AA-9CAE-EAEC3718DADE}"/>
    <cellStyle name="Ввод  2 2 5 5" xfId="14559" xr:uid="{E2E42B4A-B5BA-43D2-8C6F-84151CAD9491}"/>
    <cellStyle name="Ввод  2 2 5 6" xfId="20079" xr:uid="{9F17F9CE-411C-40BB-A228-03174175D5BB}"/>
    <cellStyle name="Ввод  2 2 6" xfId="4709" xr:uid="{76E5C617-0466-4C63-9638-2F808525625F}"/>
    <cellStyle name="Ввод  2 2 6 2" xfId="11260" xr:uid="{E8530E35-34E3-49F5-BDF8-9F4789A25A8A}"/>
    <cellStyle name="Ввод  2 2 6 3" xfId="16865" xr:uid="{5C33B827-3ADF-4AF1-8BC0-CA52766CC869}"/>
    <cellStyle name="Ввод  2 2 6 4" xfId="22341" xr:uid="{DEFD01AC-287A-4F42-9D0D-30FC9CC88499}"/>
    <cellStyle name="Ввод  2 2 7" xfId="6607" xr:uid="{FB9C8F44-E6E7-4460-9C1F-1D477D870CE9}"/>
    <cellStyle name="Ввод  2 2 7 2" xfId="13090" xr:uid="{805CEBD8-4B24-4588-8E23-5FFB82AA3096}"/>
    <cellStyle name="Ввод  2 2 7 3" xfId="18656" xr:uid="{C9E1D409-9F4B-4A35-A5FB-852A26604DFE}"/>
    <cellStyle name="Ввод  2 2 7 4" xfId="24097" xr:uid="{2EB12913-9F43-4612-9F10-ACAAA3990B07}"/>
    <cellStyle name="Ввод  2 2 8" xfId="8904" xr:uid="{D19472E2-888B-4210-B8F6-662B0EBFB7B7}"/>
    <cellStyle name="Ввод  2 2 9" xfId="14551" xr:uid="{5750E5A9-6202-4823-A0C7-1DB3AD670531}"/>
    <cellStyle name="Ввод  2 3" xfId="2304" xr:uid="{AAAD3F86-209E-43A4-9245-592BCB48D875}"/>
    <cellStyle name="Ввод  2 3 2" xfId="2305" xr:uid="{B8E3773E-AA59-4759-B148-7780FFCE3BB3}"/>
    <cellStyle name="Ввод  2 3 2 2" xfId="4719" xr:uid="{6107E60B-7277-4FAB-AFEE-168070334636}"/>
    <cellStyle name="Ввод  2 3 2 2 2" xfId="11270" xr:uid="{317C5D65-BCEF-4CB0-91E2-13DF2C5B7623}"/>
    <cellStyle name="Ввод  2 3 2 2 3" xfId="16875" xr:uid="{F048F744-03F9-4CDB-BF4C-079688D9AC04}"/>
    <cellStyle name="Ввод  2 3 2 2 4" xfId="22351" xr:uid="{8DE3F606-090F-47F0-8ECC-58490454BF87}"/>
    <cellStyle name="Ввод  2 3 2 3" xfId="6617" xr:uid="{C21064C1-4FAE-487B-B71F-5639792A1E12}"/>
    <cellStyle name="Ввод  2 3 2 3 2" xfId="13100" xr:uid="{B15F6C79-CFBB-42FA-A9E4-B4C7506196BF}"/>
    <cellStyle name="Ввод  2 3 2 3 3" xfId="18666" xr:uid="{FA377561-C957-4550-8EBD-BF893EC81A82}"/>
    <cellStyle name="Ввод  2 3 2 3 4" xfId="24107" xr:uid="{7E368ACE-8B57-4843-83F2-1324EDC922B7}"/>
    <cellStyle name="Ввод  2 3 2 4" xfId="8914" xr:uid="{CC03760C-D647-4371-9131-E645213A72F8}"/>
    <cellStyle name="Ввод  2 3 2 5" xfId="14561" xr:uid="{92BC6640-E5F3-4247-A9EA-31986D7BE8B2}"/>
    <cellStyle name="Ввод  2 3 2 6" xfId="20081" xr:uid="{011C50E5-17CB-466B-8BDA-CC2A472E5C8D}"/>
    <cellStyle name="Ввод  2 3 3" xfId="2306" xr:uid="{70249C1A-9E69-469D-B853-F29984E1D729}"/>
    <cellStyle name="Ввод  2 3 3 2" xfId="4720" xr:uid="{8948781D-30C3-4930-BE42-6BF8DF8CFA85}"/>
    <cellStyle name="Ввод  2 3 3 2 2" xfId="11271" xr:uid="{F5B5E8CA-C797-4CFE-ADF8-E5D12CF8FEDD}"/>
    <cellStyle name="Ввод  2 3 3 2 3" xfId="16876" xr:uid="{35D37B43-DADE-4D8E-924B-FA7671DFBDBF}"/>
    <cellStyle name="Ввод  2 3 3 2 4" xfId="22352" xr:uid="{680D114E-7DAB-4A25-84AE-CFD026246E0B}"/>
    <cellStyle name="Ввод  2 3 3 3" xfId="6618" xr:uid="{1C7EC680-D8EF-4237-B092-638E2A614212}"/>
    <cellStyle name="Ввод  2 3 3 3 2" xfId="13101" xr:uid="{F251A9E9-32F7-4BAF-87F2-7FFB31E64F4D}"/>
    <cellStyle name="Ввод  2 3 3 3 3" xfId="18667" xr:uid="{B6DDA9C6-7364-47D7-AD13-880B202995A1}"/>
    <cellStyle name="Ввод  2 3 3 3 4" xfId="24108" xr:uid="{D598B16E-5FFD-46AE-A408-2956AF4F778E}"/>
    <cellStyle name="Ввод  2 3 3 4" xfId="8915" xr:uid="{29A93BB2-70CB-4ACA-8CB4-1F951AA5F754}"/>
    <cellStyle name="Ввод  2 3 3 5" xfId="14562" xr:uid="{DE94EA6A-4892-4B09-B721-4C308735E627}"/>
    <cellStyle name="Ввод  2 3 3 6" xfId="20082" xr:uid="{20A41DFB-A594-479B-A5EE-8A5A91DAF6E7}"/>
    <cellStyle name="Ввод  2 3 4" xfId="4718" xr:uid="{CA94F209-559E-4D20-87A8-7BFE5484DA5F}"/>
    <cellStyle name="Ввод  2 3 4 2" xfId="11269" xr:uid="{644D8893-53C6-4D8B-987F-5B593EA3796E}"/>
    <cellStyle name="Ввод  2 3 4 3" xfId="16874" xr:uid="{2D170EB2-93DB-4E9C-A581-BE70FDA28529}"/>
    <cellStyle name="Ввод  2 3 4 4" xfId="22350" xr:uid="{1A2D3C60-8862-4DDF-8514-CE3431D49F03}"/>
    <cellStyle name="Ввод  2 3 5" xfId="6616" xr:uid="{C0C3BB4D-25B1-47D2-B79C-473AC9C3054E}"/>
    <cellStyle name="Ввод  2 3 5 2" xfId="13099" xr:uid="{58FA797E-938C-433C-9507-E03F9636EA46}"/>
    <cellStyle name="Ввод  2 3 5 3" xfId="18665" xr:uid="{41370FCC-A645-44B1-AEAB-A7E6BD80BC83}"/>
    <cellStyle name="Ввод  2 3 5 4" xfId="24106" xr:uid="{65434AD6-FF4D-4CBE-8CD3-2026AF917C18}"/>
    <cellStyle name="Ввод  2 3 6" xfId="8913" xr:uid="{BF78FC48-AE24-4F9B-B6A9-47FD4BCADC96}"/>
    <cellStyle name="Ввод  2 3 7" xfId="14560" xr:uid="{4DE6B1BA-DA47-452A-B33B-F7AD58A1E8E6}"/>
    <cellStyle name="Ввод  2 3 8" xfId="20080" xr:uid="{7E4D3D53-9B5A-4E2D-A872-43DDC59F70B7}"/>
    <cellStyle name="Ввод  2 4" xfId="2307" xr:uid="{4F8EADA4-E9FA-4E03-9F91-CC91CA53B920}"/>
    <cellStyle name="Ввод  2 4 2" xfId="2308" xr:uid="{29E211EF-C89E-4C37-8B81-1EE4B37F81A3}"/>
    <cellStyle name="Ввод  2 4 2 2" xfId="4722" xr:uid="{0559C341-D881-41E7-AB5D-54CD8119A17D}"/>
    <cellStyle name="Ввод  2 4 2 2 2" xfId="11273" xr:uid="{3B39656E-B4CA-4163-B7D1-89D9904453BF}"/>
    <cellStyle name="Ввод  2 4 2 2 3" xfId="16878" xr:uid="{EB5DA00F-7ED0-4F3A-90DC-7F946693F9A5}"/>
    <cellStyle name="Ввод  2 4 2 2 4" xfId="22354" xr:uid="{7B9962DD-A92A-48C8-8739-52447159F7FC}"/>
    <cellStyle name="Ввод  2 4 2 3" xfId="6620" xr:uid="{C977DE60-EF11-4F76-A0DD-6E498FA0A45F}"/>
    <cellStyle name="Ввод  2 4 2 3 2" xfId="13103" xr:uid="{D12CD536-C6EF-4CE5-AF72-E61FACD0910C}"/>
    <cellStyle name="Ввод  2 4 2 3 3" xfId="18669" xr:uid="{9C782F56-5345-42E6-8F80-33EE357454AC}"/>
    <cellStyle name="Ввод  2 4 2 3 4" xfId="24110" xr:uid="{DCD42918-3D3D-403A-8C5F-3D979E1A199A}"/>
    <cellStyle name="Ввод  2 4 2 4" xfId="8917" xr:uid="{C1BF1BA8-C143-4E20-A140-F97F4BCE0A1A}"/>
    <cellStyle name="Ввод  2 4 2 5" xfId="14564" xr:uid="{2E89AD0B-EE53-44C1-A814-1D28D0631219}"/>
    <cellStyle name="Ввод  2 4 2 6" xfId="20084" xr:uid="{ADBCCADF-BD69-45D5-BD4F-0B4C42CC87F6}"/>
    <cellStyle name="Ввод  2 4 3" xfId="2309" xr:uid="{371E0BDB-9545-41BF-966A-14876360F537}"/>
    <cellStyle name="Ввод  2 4 3 2" xfId="4723" xr:uid="{3BC68681-EB32-470A-98CA-DB007B8C237F}"/>
    <cellStyle name="Ввод  2 4 3 2 2" xfId="11274" xr:uid="{E21F64CE-3C6C-482B-899A-72416739296E}"/>
    <cellStyle name="Ввод  2 4 3 2 3" xfId="16879" xr:uid="{3A7A16E6-86F1-46A2-8331-705DEE5C2D10}"/>
    <cellStyle name="Ввод  2 4 3 2 4" xfId="22355" xr:uid="{9864E641-8A3D-4F30-B601-D8DE0109572C}"/>
    <cellStyle name="Ввод  2 4 3 3" xfId="6621" xr:uid="{B1146FEC-2F22-4FBC-BD0A-84ACD23C1A2A}"/>
    <cellStyle name="Ввод  2 4 3 3 2" xfId="13104" xr:uid="{DA693695-2051-4927-8864-439517B91FFC}"/>
    <cellStyle name="Ввод  2 4 3 3 3" xfId="18670" xr:uid="{21AC10A8-524F-49F2-B455-9C5D3C29DD2A}"/>
    <cellStyle name="Ввод  2 4 3 3 4" xfId="24111" xr:uid="{8C5EC70E-A3AA-4DEE-8DC9-3DDC0942F479}"/>
    <cellStyle name="Ввод  2 4 3 4" xfId="8918" xr:uid="{A484E805-9C3C-4572-BB1C-1698B17BB72C}"/>
    <cellStyle name="Ввод  2 4 3 5" xfId="14565" xr:uid="{0C62CF90-18D3-473E-8BA5-38043ECAF9B4}"/>
    <cellStyle name="Ввод  2 4 3 6" xfId="20085" xr:uid="{339ECE99-0C12-4E80-9EE1-36A76E13FE6D}"/>
    <cellStyle name="Ввод  2 4 4" xfId="4721" xr:uid="{44B09ECF-BEAE-4F3D-AA52-90421BEC4A43}"/>
    <cellStyle name="Ввод  2 4 4 2" xfId="11272" xr:uid="{FA9C7ADA-4BC7-4035-96F5-781ED03D8FB7}"/>
    <cellStyle name="Ввод  2 4 4 3" xfId="16877" xr:uid="{E7232931-06BC-4F00-87C8-50DAFF40E713}"/>
    <cellStyle name="Ввод  2 4 4 4" xfId="22353" xr:uid="{7F31019C-A580-4D62-B4C0-0A0A5CCE70B2}"/>
    <cellStyle name="Ввод  2 4 5" xfId="6619" xr:uid="{7F1C5977-8084-401D-B42F-4075E61DE3BD}"/>
    <cellStyle name="Ввод  2 4 5 2" xfId="13102" xr:uid="{D5BC3264-1EF0-4252-806C-F21FD944A0B5}"/>
    <cellStyle name="Ввод  2 4 5 3" xfId="18668" xr:uid="{EA5228C1-D84F-47C0-BCE0-A533EEBD2B68}"/>
    <cellStyle name="Ввод  2 4 5 4" xfId="24109" xr:uid="{8487CD8F-D8BF-4C17-958A-0FBA2BC55B12}"/>
    <cellStyle name="Ввод  2 4 6" xfId="8916" xr:uid="{37EF8926-7A1D-47E4-ADB0-D0E6BE094098}"/>
    <cellStyle name="Ввод  2 4 7" xfId="14563" xr:uid="{77086DA6-3FB7-4167-8E9B-6DCBCEB7FAFF}"/>
    <cellStyle name="Ввод  2 4 8" xfId="20083" xr:uid="{D9CFE78E-62FF-4FE3-8DE1-0EE948B552AE}"/>
    <cellStyle name="Ввод  2 5" xfId="2310" xr:uid="{81E981BD-1857-416B-B8E5-C28BAB058CE5}"/>
    <cellStyle name="Ввод  2 5 2" xfId="4724" xr:uid="{6FF80A02-D0FF-47FE-BA90-6AFBDA5F8841}"/>
    <cellStyle name="Ввод  2 5 2 2" xfId="11275" xr:uid="{BAB03A37-612A-4A1F-8934-ABE475A7C151}"/>
    <cellStyle name="Ввод  2 5 2 3" xfId="16880" xr:uid="{F95B33AD-33D8-4EF0-9BE7-DDC5EF35BCC9}"/>
    <cellStyle name="Ввод  2 5 2 4" xfId="22356" xr:uid="{48111202-EC68-4D7C-9B8A-BC477CA4BBE3}"/>
    <cellStyle name="Ввод  2 5 3" xfId="6622" xr:uid="{B6710261-7E5C-4A7F-B3E6-3CC6C6EEC001}"/>
    <cellStyle name="Ввод  2 5 3 2" xfId="13105" xr:uid="{DE411BAA-6EBD-400B-97F2-5F7F2CA9B4A7}"/>
    <cellStyle name="Ввод  2 5 3 3" xfId="18671" xr:uid="{C9AC95AE-A85A-4757-B6A7-8BC0C7DBD8BC}"/>
    <cellStyle name="Ввод  2 5 3 4" xfId="24112" xr:uid="{D027D0C1-6552-436C-AD4A-2931039C32AE}"/>
    <cellStyle name="Ввод  2 5 4" xfId="8919" xr:uid="{99A9C25A-0996-48C5-9D84-C065C6111246}"/>
    <cellStyle name="Ввод  2 5 5" xfId="14566" xr:uid="{67459801-0F66-4DC4-984B-4AEC4B5C2FCE}"/>
    <cellStyle name="Ввод  2 5 6" xfId="20086" xr:uid="{7B08E2C4-54CC-4BEF-8F2E-B5ADA0444008}"/>
    <cellStyle name="Ввод  2 6" xfId="2311" xr:uid="{AD1F6E3A-E3A7-4ABF-9C1F-7B676A0EEA52}"/>
    <cellStyle name="Ввод  2 6 2" xfId="4725" xr:uid="{C00DE3B2-E954-4BD0-B21B-D82C0929D33A}"/>
    <cellStyle name="Ввод  2 6 2 2" xfId="11276" xr:uid="{6FF84968-2205-41EF-A992-2F3601F604EB}"/>
    <cellStyle name="Ввод  2 6 2 3" xfId="16881" xr:uid="{74F18B8F-A1FA-4406-9604-A496480BE000}"/>
    <cellStyle name="Ввод  2 6 2 4" xfId="22357" xr:uid="{838D31AD-23AA-44A1-BD89-6206A7F602CF}"/>
    <cellStyle name="Ввод  2 6 3" xfId="6623" xr:uid="{50732D56-2CA8-4740-8FF5-CFC1910DE026}"/>
    <cellStyle name="Ввод  2 6 3 2" xfId="13106" xr:uid="{6CA213BE-917F-45AE-A405-D53EBBE3F12A}"/>
    <cellStyle name="Ввод  2 6 3 3" xfId="18672" xr:uid="{8DC6EC2A-3EFD-4AF1-BB95-A5D15FF53DB3}"/>
    <cellStyle name="Ввод  2 6 3 4" xfId="24113" xr:uid="{6B03BF12-1257-49CA-8DDB-0747C52210B5}"/>
    <cellStyle name="Ввод  2 6 4" xfId="8920" xr:uid="{BC7D5929-B8E0-4242-9C2E-5E3CB3AA5C0A}"/>
    <cellStyle name="Ввод  2 6 5" xfId="14567" xr:uid="{C4AFB2AC-138E-464F-AA64-AEB6ADAD3A87}"/>
    <cellStyle name="Ввод  2 6 6" xfId="20087" xr:uid="{888E09FC-24AA-488F-A013-A845DB96DC48}"/>
    <cellStyle name="Ввод  2 7" xfId="4708" xr:uid="{F5F00567-783B-4FFF-B38D-8F4DC8236496}"/>
    <cellStyle name="Ввод  2 7 2" xfId="11259" xr:uid="{BDC8613F-B37A-42D1-9FC6-5B5A228C0866}"/>
    <cellStyle name="Ввод  2 7 3" xfId="16864" xr:uid="{66F3A553-463C-47C8-841A-2602E15CB2F9}"/>
    <cellStyle name="Ввод  2 7 4" xfId="22340" xr:uid="{6954799D-C863-40C8-B3DA-C6C201BF47A1}"/>
    <cellStyle name="Ввод  2 8" xfId="6606" xr:uid="{2F77B1F1-7E86-405D-A95F-A2BD729A5000}"/>
    <cellStyle name="Ввод  2 8 2" xfId="13089" xr:uid="{489EA269-D93A-40B7-BE94-F06ADC771D74}"/>
    <cellStyle name="Ввод  2 8 3" xfId="18655" xr:uid="{BC7CB410-ABE2-4AD9-A7B4-389E8A6DA572}"/>
    <cellStyle name="Ввод  2 8 4" xfId="24096" xr:uid="{383C65DC-8D9A-4308-981B-A7C0742A3BCA}"/>
    <cellStyle name="Ввод  2 9" xfId="8903" xr:uid="{4736E9E6-E67A-4B03-B7BE-C5C091984862}"/>
    <cellStyle name="Ввод  20" xfId="6537" xr:uid="{2F98E252-CDFB-41FE-B843-1D78A4B91E6F}"/>
    <cellStyle name="Ввод  20 2" xfId="13020" xr:uid="{E8AAA4F7-563F-4793-96CF-C1188AADC714}"/>
    <cellStyle name="Ввод  20 3" xfId="18586" xr:uid="{22D4C1BA-E2D2-4CCB-97D6-6E6657BBF3D7}"/>
    <cellStyle name="Ввод  20 4" xfId="24027" xr:uid="{2D2B3170-95AF-4A98-8284-D0DF0BB3E702}"/>
    <cellStyle name="Ввод  21" xfId="8834" xr:uid="{E40B80A4-A682-4B72-BDFF-5B94914D9C31}"/>
    <cellStyle name="Ввод  22" xfId="14481" xr:uid="{BFB25A4B-3590-4098-A794-A89E648514C5}"/>
    <cellStyle name="Ввод  23" xfId="20001" xr:uid="{2BDDDEE7-9933-4C9C-BA76-C922F652213B}"/>
    <cellStyle name="Ввод  3" xfId="2312" xr:uid="{03E88808-D62A-443B-958B-F000234725E2}"/>
    <cellStyle name="Ввод  3 10" xfId="20088" xr:uid="{842B0558-D0FB-4800-82D2-B5EDCAC4BFA5}"/>
    <cellStyle name="Ввод  3 2" xfId="2313" xr:uid="{0E09C65C-5F5D-442E-8D53-FB63EE419121}"/>
    <cellStyle name="Ввод  3 2 2" xfId="2314" xr:uid="{30DC180B-7904-43EE-A83F-3CDF5A01D4B6}"/>
    <cellStyle name="Ввод  3 2 2 2" xfId="4728" xr:uid="{6AC61247-A7A6-4EB7-8994-633ACF99495D}"/>
    <cellStyle name="Ввод  3 2 2 2 2" xfId="11279" xr:uid="{49430FCD-766A-419B-9008-833D651C165A}"/>
    <cellStyle name="Ввод  3 2 2 2 3" xfId="16884" xr:uid="{55A69084-BAFC-4F2A-851F-E37EA1954B33}"/>
    <cellStyle name="Ввод  3 2 2 2 4" xfId="22360" xr:uid="{6255E5D1-1C62-450B-9419-3AD81D5409E1}"/>
    <cellStyle name="Ввод  3 2 2 3" xfId="6626" xr:uid="{8F27AE40-DDB1-4845-BBC3-E22019F74F14}"/>
    <cellStyle name="Ввод  3 2 2 3 2" xfId="13109" xr:uid="{B079DF13-7702-4973-8EB6-76A7D4A55137}"/>
    <cellStyle name="Ввод  3 2 2 3 3" xfId="18675" xr:uid="{6A2EAC82-B7AC-4C11-9947-8109F8746753}"/>
    <cellStyle name="Ввод  3 2 2 3 4" xfId="24116" xr:uid="{DE641908-F1F3-42B5-8D24-E43F7BBD81DD}"/>
    <cellStyle name="Ввод  3 2 2 4" xfId="8923" xr:uid="{F4043607-4CFF-4558-8739-10A161B82DAA}"/>
    <cellStyle name="Ввод  3 2 2 5" xfId="14570" xr:uid="{577F91E2-B6B9-4D2B-B84A-07D18C5A314D}"/>
    <cellStyle name="Ввод  3 2 2 6" xfId="20090" xr:uid="{CBFBEC94-5172-400F-BB79-3564C59442FB}"/>
    <cellStyle name="Ввод  3 2 3" xfId="2315" xr:uid="{F8F19DB4-552D-4D4A-8E08-D5C3F706C1AB}"/>
    <cellStyle name="Ввод  3 2 3 2" xfId="4729" xr:uid="{0E98F30B-643C-47A2-A48D-F84BEBC02592}"/>
    <cellStyle name="Ввод  3 2 3 2 2" xfId="11280" xr:uid="{190B3E77-B38F-408D-8A15-9542B77C14C3}"/>
    <cellStyle name="Ввод  3 2 3 2 3" xfId="16885" xr:uid="{A9430826-0F28-47B3-8810-AD15626DDEC0}"/>
    <cellStyle name="Ввод  3 2 3 2 4" xfId="22361" xr:uid="{DC503868-D0F2-4675-9D84-ADAD14D24F4D}"/>
    <cellStyle name="Ввод  3 2 3 3" xfId="6627" xr:uid="{2E123E67-0953-4BBC-AB29-A3CB0576A553}"/>
    <cellStyle name="Ввод  3 2 3 3 2" xfId="13110" xr:uid="{8095C177-3C0F-46E2-8F3A-B02541D5506F}"/>
    <cellStyle name="Ввод  3 2 3 3 3" xfId="18676" xr:uid="{1AE653EC-7DEC-4996-8DC6-FB0A0505AA81}"/>
    <cellStyle name="Ввод  3 2 3 3 4" xfId="24117" xr:uid="{E7032428-9941-44E7-B4BE-88C25F002FA4}"/>
    <cellStyle name="Ввод  3 2 3 4" xfId="8924" xr:uid="{9C382CAC-EA3C-47F4-9671-031A9ECFB1B3}"/>
    <cellStyle name="Ввод  3 2 3 5" xfId="14571" xr:uid="{146398B2-D85F-4016-AD7C-A0E390479EED}"/>
    <cellStyle name="Ввод  3 2 3 6" xfId="20091" xr:uid="{5BABCC28-19BA-4519-B05A-06414BAC5BE4}"/>
    <cellStyle name="Ввод  3 2 4" xfId="4727" xr:uid="{57E64D16-360D-488E-8FD5-A07D95BD7D84}"/>
    <cellStyle name="Ввод  3 2 4 2" xfId="11278" xr:uid="{6D2769A0-0AE8-49B0-AD3A-3063B4B7DF66}"/>
    <cellStyle name="Ввод  3 2 4 3" xfId="16883" xr:uid="{546B0BEE-A98D-4CED-A14B-F7408D5251B3}"/>
    <cellStyle name="Ввод  3 2 4 4" xfId="22359" xr:uid="{743474A8-D2A1-47BB-B15D-B1A691891C2F}"/>
    <cellStyle name="Ввод  3 2 5" xfId="6625" xr:uid="{D4BD4BFA-F951-4BB7-BA4D-F7B5EC2DC111}"/>
    <cellStyle name="Ввод  3 2 5 2" xfId="13108" xr:uid="{5962EC2D-C01A-4E91-9D60-734FDDF9CFD6}"/>
    <cellStyle name="Ввод  3 2 5 3" xfId="18674" xr:uid="{FF495AC1-9092-469C-8094-B2C20308699F}"/>
    <cellStyle name="Ввод  3 2 5 4" xfId="24115" xr:uid="{A7E2ABC5-E95A-49EE-AF5F-DABC78A1A32D}"/>
    <cellStyle name="Ввод  3 2 6" xfId="8922" xr:uid="{E6DB1094-B96A-489A-AFB4-C2561B4F1A4D}"/>
    <cellStyle name="Ввод  3 2 7" xfId="14569" xr:uid="{26EB1EC8-74A2-4F87-B685-10FCE5F0CDCB}"/>
    <cellStyle name="Ввод  3 2 8" xfId="20089" xr:uid="{532589B1-B034-4D97-8E38-6257655A5909}"/>
    <cellStyle name="Ввод  3 3" xfId="2316" xr:uid="{DCE2206C-70D2-41B1-A131-5DF2658546F0}"/>
    <cellStyle name="Ввод  3 3 2" xfId="2317" xr:uid="{18C64733-0F6A-4D0B-94CA-12650C1AF1B3}"/>
    <cellStyle name="Ввод  3 3 2 2" xfId="4731" xr:uid="{5C087EED-B907-4BB8-953E-C5ACF222DD4B}"/>
    <cellStyle name="Ввод  3 3 2 2 2" xfId="11282" xr:uid="{54CA3713-BB46-4246-BCCA-DA176BA42A25}"/>
    <cellStyle name="Ввод  3 3 2 2 3" xfId="16887" xr:uid="{0E31340C-B758-4DF1-888C-EA7D2717F64F}"/>
    <cellStyle name="Ввод  3 3 2 2 4" xfId="22363" xr:uid="{2DE6AF67-48A8-4DA9-9D96-1B0D3ACF935F}"/>
    <cellStyle name="Ввод  3 3 2 3" xfId="6629" xr:uid="{07D44E1D-2EEB-4325-B586-D772CB9EBA44}"/>
    <cellStyle name="Ввод  3 3 2 3 2" xfId="13112" xr:uid="{0A4836AE-46C9-43C0-839F-D756F3A88D40}"/>
    <cellStyle name="Ввод  3 3 2 3 3" xfId="18678" xr:uid="{84FA8EC8-733D-408B-8BD5-4AF31E3DBEC9}"/>
    <cellStyle name="Ввод  3 3 2 3 4" xfId="24119" xr:uid="{1C185FDA-062A-4179-9F72-C20693A54231}"/>
    <cellStyle name="Ввод  3 3 2 4" xfId="8926" xr:uid="{F561278C-59A5-4651-8487-60E13B9185BA}"/>
    <cellStyle name="Ввод  3 3 2 5" xfId="14573" xr:uid="{1245A39B-6427-449A-819D-BC80A2AC682D}"/>
    <cellStyle name="Ввод  3 3 2 6" xfId="20093" xr:uid="{E5753B28-53DC-469D-ADEE-DA8CA0C31DB0}"/>
    <cellStyle name="Ввод  3 3 3" xfId="2318" xr:uid="{E67D7CDD-A543-4582-B014-584D4DFE9BDA}"/>
    <cellStyle name="Ввод  3 3 3 2" xfId="4732" xr:uid="{063D8D52-44E6-4E92-B8B7-5FF75FB12342}"/>
    <cellStyle name="Ввод  3 3 3 2 2" xfId="11283" xr:uid="{B6E7BA91-367F-4411-B80A-7926613CB6A0}"/>
    <cellStyle name="Ввод  3 3 3 2 3" xfId="16888" xr:uid="{B2A4EEC0-5146-459A-B491-1D200FCB0FA8}"/>
    <cellStyle name="Ввод  3 3 3 2 4" xfId="22364" xr:uid="{46022527-B05B-43B0-8B58-58F7D8072B44}"/>
    <cellStyle name="Ввод  3 3 3 3" xfId="6630" xr:uid="{4E201CA2-2074-4E93-A4CF-B45E0D4ACB05}"/>
    <cellStyle name="Ввод  3 3 3 3 2" xfId="13113" xr:uid="{B0D8B9EA-2A27-4B66-B500-92C04F5C269A}"/>
    <cellStyle name="Ввод  3 3 3 3 3" xfId="18679" xr:uid="{FD888303-495D-4B47-934C-9D83BA9F732A}"/>
    <cellStyle name="Ввод  3 3 3 3 4" xfId="24120" xr:uid="{61C3DA76-E8FE-4C13-B97B-A4BF55666508}"/>
    <cellStyle name="Ввод  3 3 3 4" xfId="8927" xr:uid="{4D53A8BF-F2BB-4754-96BB-36C9BEA5F5B8}"/>
    <cellStyle name="Ввод  3 3 3 5" xfId="14574" xr:uid="{6043846D-BD9C-45AE-BFCA-1077ED89352A}"/>
    <cellStyle name="Ввод  3 3 3 6" xfId="20094" xr:uid="{2B47D8B7-F95E-4C5E-9AC4-3D52E93C8E28}"/>
    <cellStyle name="Ввод  3 3 4" xfId="4730" xr:uid="{291D5610-636F-45B5-BE4C-C86AF2CD940F}"/>
    <cellStyle name="Ввод  3 3 4 2" xfId="11281" xr:uid="{3CEA673C-0933-4295-99DB-03068481472B}"/>
    <cellStyle name="Ввод  3 3 4 3" xfId="16886" xr:uid="{D863AC96-3585-4444-9CF0-402D0C12571D}"/>
    <cellStyle name="Ввод  3 3 4 4" xfId="22362" xr:uid="{9006FE61-7CD8-43FB-B0CA-3BB48530317A}"/>
    <cellStyle name="Ввод  3 3 5" xfId="6628" xr:uid="{501977F4-7A96-4A9F-8811-D3029CCE7360}"/>
    <cellStyle name="Ввод  3 3 5 2" xfId="13111" xr:uid="{6E0C81BF-7D00-4A27-8577-809A9ECDCCAE}"/>
    <cellStyle name="Ввод  3 3 5 3" xfId="18677" xr:uid="{EF7CDC6E-0D61-4C15-B662-C12D203A7561}"/>
    <cellStyle name="Ввод  3 3 5 4" xfId="24118" xr:uid="{CD10FC18-1C7D-4FA1-BB1C-9CC7B853B343}"/>
    <cellStyle name="Ввод  3 3 6" xfId="8925" xr:uid="{AB6634D9-E30A-4B52-8E19-A169A2204289}"/>
    <cellStyle name="Ввод  3 3 7" xfId="14572" xr:uid="{01AEC5E6-CB7A-446A-8708-54671B01CBD5}"/>
    <cellStyle name="Ввод  3 3 8" xfId="20092" xr:uid="{011666F9-2085-43BC-A8AF-38387BD8BCAA}"/>
    <cellStyle name="Ввод  3 4" xfId="2319" xr:uid="{AFBD086B-28E2-4843-AAE5-F06B2E127133}"/>
    <cellStyle name="Ввод  3 4 2" xfId="4733" xr:uid="{1E227A23-DD22-41A4-989E-7877B42FB7F2}"/>
    <cellStyle name="Ввод  3 4 2 2" xfId="11284" xr:uid="{8D849B6E-7483-43E8-B945-607540AAF267}"/>
    <cellStyle name="Ввод  3 4 2 3" xfId="16889" xr:uid="{EA76F5A2-51C4-442F-BE82-165AB253E24C}"/>
    <cellStyle name="Ввод  3 4 2 4" xfId="22365" xr:uid="{94C37604-432C-4C4E-A90C-C8C84B18374E}"/>
    <cellStyle name="Ввод  3 4 3" xfId="6631" xr:uid="{C4F72AC9-4E94-4BE6-BF8D-9775E6EACD78}"/>
    <cellStyle name="Ввод  3 4 3 2" xfId="13114" xr:uid="{3C398EDA-3D03-466E-848F-4A8404A8BA06}"/>
    <cellStyle name="Ввод  3 4 3 3" xfId="18680" xr:uid="{E8B1FA68-A96B-4062-A95D-944C1C464A80}"/>
    <cellStyle name="Ввод  3 4 3 4" xfId="24121" xr:uid="{7240986B-A7E1-4101-A5D6-F4D73E8108F0}"/>
    <cellStyle name="Ввод  3 4 4" xfId="8928" xr:uid="{E761E8D7-C8B4-4D2F-854D-D308E1036853}"/>
    <cellStyle name="Ввод  3 4 5" xfId="14575" xr:uid="{FA335BC1-6B5D-4D92-B6A2-6013DBE43741}"/>
    <cellStyle name="Ввод  3 4 6" xfId="20095" xr:uid="{28B4EF4C-B090-4437-AC39-1775C03E3608}"/>
    <cellStyle name="Ввод  3 5" xfId="2320" xr:uid="{DCB8C406-57F4-4C1D-AA6F-8F71D9A21672}"/>
    <cellStyle name="Ввод  3 5 2" xfId="4734" xr:uid="{134395F8-5BC4-4480-AD92-79FDCA6CB957}"/>
    <cellStyle name="Ввод  3 5 2 2" xfId="11285" xr:uid="{F1520CC0-9133-47A0-A7E3-7C9DA3C43877}"/>
    <cellStyle name="Ввод  3 5 2 3" xfId="16890" xr:uid="{6DE9E1C4-4808-489B-8D43-AA51113F9D37}"/>
    <cellStyle name="Ввод  3 5 2 4" xfId="22366" xr:uid="{15269AB3-5313-436F-B839-188660B55E5A}"/>
    <cellStyle name="Ввод  3 5 3" xfId="6632" xr:uid="{9C3C4F46-C288-4421-94B8-8D8E52A279EE}"/>
    <cellStyle name="Ввод  3 5 3 2" xfId="13115" xr:uid="{B6372EFD-E552-4C3C-B09B-C81AEF7EED31}"/>
    <cellStyle name="Ввод  3 5 3 3" xfId="18681" xr:uid="{14EA4A2C-5591-4F10-88D9-233E41D5DC30}"/>
    <cellStyle name="Ввод  3 5 3 4" xfId="24122" xr:uid="{AFA0F385-5816-42D1-BEE2-FA2934A4D834}"/>
    <cellStyle name="Ввод  3 5 4" xfId="8929" xr:uid="{F2576E6B-4E81-4012-AACE-31596D083311}"/>
    <cellStyle name="Ввод  3 5 5" xfId="14576" xr:uid="{390D0E7D-B22F-434C-BA37-8DC585AAD45D}"/>
    <cellStyle name="Ввод  3 5 6" xfId="20096" xr:uid="{E2BD7A3B-D537-4B82-B95E-5BBEEE167C28}"/>
    <cellStyle name="Ввод  3 6" xfId="4726" xr:uid="{86E8E776-EC08-4588-B9FD-4AC94E365AFF}"/>
    <cellStyle name="Ввод  3 6 2" xfId="11277" xr:uid="{30FF77A4-C0AF-4BF0-AFBA-FFC08DA46592}"/>
    <cellStyle name="Ввод  3 6 3" xfId="16882" xr:uid="{0B1077C6-BA6C-4122-8553-B91C7760123C}"/>
    <cellStyle name="Ввод  3 6 4" xfId="22358" xr:uid="{944F5551-9D07-41D0-9FBF-6D4D60B16A23}"/>
    <cellStyle name="Ввод  3 7" xfId="6624" xr:uid="{9546E685-F4E4-4A94-A9B5-3F4FBC3EAFFD}"/>
    <cellStyle name="Ввод  3 7 2" xfId="13107" xr:uid="{43C8C96D-3E67-41C4-8E40-F67CF054C5E0}"/>
    <cellStyle name="Ввод  3 7 3" xfId="18673" xr:uid="{BAEF872B-D1E8-4ADB-85A5-4B2886259E07}"/>
    <cellStyle name="Ввод  3 7 4" xfId="24114" xr:uid="{FA554500-2448-4154-8ADF-03319CECC73C}"/>
    <cellStyle name="Ввод  3 8" xfId="8921" xr:uid="{A77F15A8-2E48-4971-9EF7-39B2CB6A3D0B}"/>
    <cellStyle name="Ввод  3 9" xfId="14568" xr:uid="{616D7D5A-DEC9-4BCB-BD46-C7502886DCB5}"/>
    <cellStyle name="Ввод  4" xfId="2321" xr:uid="{19784395-9C0A-40B5-9DD3-4BF3D4F98A1E}"/>
    <cellStyle name="Ввод  4 10" xfId="14577" xr:uid="{5C142152-F370-417D-A9E3-74926E199105}"/>
    <cellStyle name="Ввод  4 11" xfId="20097" xr:uid="{A0B50078-8561-4A19-83D4-4EBFA380BDA8}"/>
    <cellStyle name="Ввод  4 2" xfId="2322" xr:uid="{869A2385-86EA-4091-8287-B524FCA3F8C5}"/>
    <cellStyle name="Ввод  4 2 2" xfId="2323" xr:uid="{675558F0-8A10-4F49-A3E9-4D9B785E0EAE}"/>
    <cellStyle name="Ввод  4 2 2 2" xfId="4737" xr:uid="{1337D810-7586-4031-A8F0-6A32FF34509F}"/>
    <cellStyle name="Ввод  4 2 2 2 2" xfId="11288" xr:uid="{215C9116-490D-40DC-A590-337599A13E16}"/>
    <cellStyle name="Ввод  4 2 2 2 3" xfId="16893" xr:uid="{73F4D91D-66A4-4BAB-965A-820A95ABE21A}"/>
    <cellStyle name="Ввод  4 2 2 2 4" xfId="22369" xr:uid="{1DC7CB04-FA49-4410-A3EE-8383648F3452}"/>
    <cellStyle name="Ввод  4 2 2 3" xfId="6635" xr:uid="{C249BD6A-D54A-4158-8F8D-8FC40C81D43F}"/>
    <cellStyle name="Ввод  4 2 2 3 2" xfId="13118" xr:uid="{9D05BBD6-3093-4F90-AF60-ACF3CE9AC2B5}"/>
    <cellStyle name="Ввод  4 2 2 3 3" xfId="18684" xr:uid="{23782D4E-1469-4732-9F3D-549C3840E6C6}"/>
    <cellStyle name="Ввод  4 2 2 3 4" xfId="24125" xr:uid="{48AFF5E0-9EFC-4383-B186-9BB25F0BB913}"/>
    <cellStyle name="Ввод  4 2 2 4" xfId="8932" xr:uid="{56065F0D-1B05-4660-8E89-946C03134508}"/>
    <cellStyle name="Ввод  4 2 2 5" xfId="14579" xr:uid="{24F3307E-D482-49D7-8505-CC96B1C794A9}"/>
    <cellStyle name="Ввод  4 2 2 6" xfId="20099" xr:uid="{5B70830F-2174-447B-ABB4-1CF97870A53A}"/>
    <cellStyle name="Ввод  4 2 3" xfId="2324" xr:uid="{229FD6BB-EF88-4B51-ACDF-155527DB6EAE}"/>
    <cellStyle name="Ввод  4 2 3 2" xfId="4738" xr:uid="{0F8B5DE2-6B83-49C7-888A-8AFADB0A8A1A}"/>
    <cellStyle name="Ввод  4 2 3 2 2" xfId="11289" xr:uid="{1CBC6274-BD19-4920-942D-12014B1CDD06}"/>
    <cellStyle name="Ввод  4 2 3 2 3" xfId="16894" xr:uid="{8ABFAFD8-2D35-45E7-AAFA-7C4BB3DBC976}"/>
    <cellStyle name="Ввод  4 2 3 2 4" xfId="22370" xr:uid="{A25B2C24-01FA-44AB-8294-58AC6B18467C}"/>
    <cellStyle name="Ввод  4 2 3 3" xfId="6636" xr:uid="{57302CE9-9B2D-461A-8D7E-C0535BCC60F9}"/>
    <cellStyle name="Ввод  4 2 3 3 2" xfId="13119" xr:uid="{6743CFFD-5FC9-4A51-B795-BB7B0606AD3B}"/>
    <cellStyle name="Ввод  4 2 3 3 3" xfId="18685" xr:uid="{B329B89B-3361-4B39-B584-FE5167A52452}"/>
    <cellStyle name="Ввод  4 2 3 3 4" xfId="24126" xr:uid="{28781B34-8440-4272-9C69-3E7535CD4FC3}"/>
    <cellStyle name="Ввод  4 2 3 4" xfId="8933" xr:uid="{D297CD65-C4BD-41C9-9C0E-C4026D1B093F}"/>
    <cellStyle name="Ввод  4 2 3 5" xfId="14580" xr:uid="{4881217C-E84D-4AA5-B7D4-B8E8CFD8F25B}"/>
    <cellStyle name="Ввод  4 2 3 6" xfId="20100" xr:uid="{F1F9566D-B50A-46A1-B9CE-D00222DAC2FA}"/>
    <cellStyle name="Ввод  4 2 4" xfId="4736" xr:uid="{00EBA029-B6C0-4F8A-845C-203F23497E5E}"/>
    <cellStyle name="Ввод  4 2 4 2" xfId="11287" xr:uid="{93657EE3-CBA7-48FF-AEE9-829B496D0587}"/>
    <cellStyle name="Ввод  4 2 4 3" xfId="16892" xr:uid="{A05E2FBB-64E0-4D48-BE0E-F341C4EA8B6B}"/>
    <cellStyle name="Ввод  4 2 4 4" xfId="22368" xr:uid="{CCF922B4-0728-42A5-BFD1-25AC879B67A1}"/>
    <cellStyle name="Ввод  4 2 5" xfId="6634" xr:uid="{06EDC693-EAFB-4BBB-967B-8C1195134853}"/>
    <cellStyle name="Ввод  4 2 5 2" xfId="13117" xr:uid="{D848510B-CC8C-4E0D-8C7C-4425E8E5A543}"/>
    <cellStyle name="Ввод  4 2 5 3" xfId="18683" xr:uid="{9EE74E0F-6662-429A-9BE1-861B8C5E89B8}"/>
    <cellStyle name="Ввод  4 2 5 4" xfId="24124" xr:uid="{5DA1EDD9-F2FC-4F44-97E8-CDE91BFE7664}"/>
    <cellStyle name="Ввод  4 2 6" xfId="8931" xr:uid="{63EAEE40-0F4E-405D-926F-B3BD713ECDBF}"/>
    <cellStyle name="Ввод  4 2 7" xfId="14578" xr:uid="{38DCFE3C-87C0-4A5A-A3EF-624ABB5C7CE4}"/>
    <cellStyle name="Ввод  4 2 8" xfId="20098" xr:uid="{6461B0ED-7014-4FDB-A4DA-0A7027224AE5}"/>
    <cellStyle name="Ввод  4 3" xfId="2325" xr:uid="{C2728B76-6D8A-4C27-9AAB-052A3555BA29}"/>
    <cellStyle name="Ввод  4 3 2" xfId="2326" xr:uid="{25544A8D-8337-400D-8178-E636465E5163}"/>
    <cellStyle name="Ввод  4 3 2 2" xfId="4740" xr:uid="{D8333CFA-BD55-4DD5-9557-72F04B53F606}"/>
    <cellStyle name="Ввод  4 3 2 2 2" xfId="11291" xr:uid="{270D9032-4C9D-4E3B-9F50-FF8A08ED5E12}"/>
    <cellStyle name="Ввод  4 3 2 2 3" xfId="16896" xr:uid="{3BE173B4-C97D-4F93-9C83-0CDE5BB5773F}"/>
    <cellStyle name="Ввод  4 3 2 2 4" xfId="22372" xr:uid="{C8B379BF-C6CF-486A-BF5A-9BB8FE5D3688}"/>
    <cellStyle name="Ввод  4 3 2 3" xfId="6638" xr:uid="{5C0AE85A-F3CA-4AE7-843A-054CBC6F52DA}"/>
    <cellStyle name="Ввод  4 3 2 3 2" xfId="13121" xr:uid="{209F6D3E-7685-4E72-A06A-2008EBC23096}"/>
    <cellStyle name="Ввод  4 3 2 3 3" xfId="18687" xr:uid="{EC99DFC0-F953-4806-B277-5D6C002E31D5}"/>
    <cellStyle name="Ввод  4 3 2 3 4" xfId="24128" xr:uid="{6EB329F7-B737-423A-ADC9-C8FA6862F90C}"/>
    <cellStyle name="Ввод  4 3 2 4" xfId="8935" xr:uid="{C1375B05-0789-48D4-9B7F-37A17CD1881D}"/>
    <cellStyle name="Ввод  4 3 2 5" xfId="14582" xr:uid="{73B28D60-842B-46E1-A625-BBF32CF157B0}"/>
    <cellStyle name="Ввод  4 3 2 6" xfId="20102" xr:uid="{8E8FAAFA-A990-4C83-9311-9650B4737563}"/>
    <cellStyle name="Ввод  4 3 3" xfId="2327" xr:uid="{278D7599-E116-40C4-9671-9481C3AD308C}"/>
    <cellStyle name="Ввод  4 3 3 2" xfId="4741" xr:uid="{91020358-33AB-48D1-99B5-FCF694F56626}"/>
    <cellStyle name="Ввод  4 3 3 2 2" xfId="11292" xr:uid="{3EBBB069-5533-482C-A943-7EEAEF3DF416}"/>
    <cellStyle name="Ввод  4 3 3 2 3" xfId="16897" xr:uid="{2F7C732D-4B95-4198-86D1-BA53DA06F124}"/>
    <cellStyle name="Ввод  4 3 3 2 4" xfId="22373" xr:uid="{8E5B7349-1D9B-49B3-86D0-3B5938D4C436}"/>
    <cellStyle name="Ввод  4 3 3 3" xfId="6639" xr:uid="{081DDFD8-DE57-4BA4-B15E-8E02E49C0A91}"/>
    <cellStyle name="Ввод  4 3 3 3 2" xfId="13122" xr:uid="{A1BAB99B-50AC-4765-B57C-350CDCD55B21}"/>
    <cellStyle name="Ввод  4 3 3 3 3" xfId="18688" xr:uid="{1A6EA7EF-B79A-4B14-9FE4-D6ED46E34CC0}"/>
    <cellStyle name="Ввод  4 3 3 3 4" xfId="24129" xr:uid="{1542D1FB-1EDF-41D8-9083-88652BD05989}"/>
    <cellStyle name="Ввод  4 3 3 4" xfId="8936" xr:uid="{2842F92E-FDF8-4098-B6F3-3DFB910EA170}"/>
    <cellStyle name="Ввод  4 3 3 5" xfId="14583" xr:uid="{7DEEC399-6054-4402-9920-EF8F3F985AFE}"/>
    <cellStyle name="Ввод  4 3 3 6" xfId="20103" xr:uid="{FF5CC0C0-519D-4782-8FF4-2C9B7D606969}"/>
    <cellStyle name="Ввод  4 3 4" xfId="4739" xr:uid="{DB761BA0-97BC-424A-B66A-B41A4BDAE107}"/>
    <cellStyle name="Ввод  4 3 4 2" xfId="11290" xr:uid="{F0575A36-F6B5-47E9-A441-39FFA6BFF871}"/>
    <cellStyle name="Ввод  4 3 4 3" xfId="16895" xr:uid="{BC092F6E-700E-46BF-A464-F163156E1839}"/>
    <cellStyle name="Ввод  4 3 4 4" xfId="22371" xr:uid="{373CE928-E7C4-4165-9B17-9E980827BE7C}"/>
    <cellStyle name="Ввод  4 3 5" xfId="6637" xr:uid="{65FDC272-F400-4208-894B-FF75E9CB52FA}"/>
    <cellStyle name="Ввод  4 3 5 2" xfId="13120" xr:uid="{9E10A8D1-65D0-44D5-9EC9-E7EC0272E4CE}"/>
    <cellStyle name="Ввод  4 3 5 3" xfId="18686" xr:uid="{86BE9093-E79A-4129-BE3C-4DE432C13F76}"/>
    <cellStyle name="Ввод  4 3 5 4" xfId="24127" xr:uid="{971C98B5-DB0B-44F5-848C-194808C5090D}"/>
    <cellStyle name="Ввод  4 3 6" xfId="8934" xr:uid="{33945354-6E42-4664-A985-E7D8AFA3FD65}"/>
    <cellStyle name="Ввод  4 3 7" xfId="14581" xr:uid="{28E60947-8918-49A9-B7C9-55FC20079B0A}"/>
    <cellStyle name="Ввод  4 3 8" xfId="20101" xr:uid="{A1137814-3FD6-43CB-909A-81B9B1C0AFFD}"/>
    <cellStyle name="Ввод  4 4" xfId="2328" xr:uid="{BC692553-984C-4380-8D25-88900F3DBF12}"/>
    <cellStyle name="Ввод  4 4 2" xfId="2329" xr:uid="{93388C06-7E00-4F78-B132-E03F09166D05}"/>
    <cellStyle name="Ввод  4 4 2 2" xfId="4743" xr:uid="{DC3023AF-06D5-4357-8F5E-6E3A383A69B2}"/>
    <cellStyle name="Ввод  4 4 2 2 2" xfId="11294" xr:uid="{AB542CF3-3173-4FCA-9FE2-4346FE82E4D1}"/>
    <cellStyle name="Ввод  4 4 2 2 3" xfId="16899" xr:uid="{CEDDFE7B-552F-4C4C-832D-224452A9B780}"/>
    <cellStyle name="Ввод  4 4 2 2 4" xfId="22375" xr:uid="{3E73355F-45E9-4966-92C9-628B7DB77F32}"/>
    <cellStyle name="Ввод  4 4 2 3" xfId="6641" xr:uid="{BF328663-E706-4D10-8D04-D5BD18D6427B}"/>
    <cellStyle name="Ввод  4 4 2 3 2" xfId="13124" xr:uid="{B82B2106-1BAE-43AD-88D2-C1F36A7F29A1}"/>
    <cellStyle name="Ввод  4 4 2 3 3" xfId="18690" xr:uid="{5F52D063-65D1-48FC-B0DA-E82CEA490EF4}"/>
    <cellStyle name="Ввод  4 4 2 3 4" xfId="24131" xr:uid="{A5BE54D2-2754-4153-A91F-9E4B6BFFA4A7}"/>
    <cellStyle name="Ввод  4 4 2 4" xfId="8938" xr:uid="{D2377BC3-6148-44E3-8144-DE1F1BEB0E80}"/>
    <cellStyle name="Ввод  4 4 2 5" xfId="14585" xr:uid="{38CCAEDB-DC07-4AB4-BE10-DAD2A822C321}"/>
    <cellStyle name="Ввод  4 4 2 6" xfId="20105" xr:uid="{622100AF-519B-4DB5-B798-E017097B52A2}"/>
    <cellStyle name="Ввод  4 4 3" xfId="2330" xr:uid="{96ADA6F2-9416-470C-9284-5E2173745E8F}"/>
    <cellStyle name="Ввод  4 4 3 2" xfId="4744" xr:uid="{B6548229-69E3-4908-BF12-2974FB091ECD}"/>
    <cellStyle name="Ввод  4 4 3 2 2" xfId="11295" xr:uid="{D0740CF7-A03B-4597-907E-DFF450FF05AC}"/>
    <cellStyle name="Ввод  4 4 3 2 3" xfId="16900" xr:uid="{70A44EC4-CE95-4DDC-950C-330DCEE5AE78}"/>
    <cellStyle name="Ввод  4 4 3 2 4" xfId="22376" xr:uid="{30C86D6F-0B15-4114-93AB-3E4CC8F2DF90}"/>
    <cellStyle name="Ввод  4 4 3 3" xfId="6642" xr:uid="{EB56B41F-ABD6-4CCF-87AC-156A698C5290}"/>
    <cellStyle name="Ввод  4 4 3 3 2" xfId="13125" xr:uid="{09CF701D-F492-46BA-BF87-CD770220D926}"/>
    <cellStyle name="Ввод  4 4 3 3 3" xfId="18691" xr:uid="{8EBC3527-1350-4A53-B328-E6122C34B49D}"/>
    <cellStyle name="Ввод  4 4 3 3 4" xfId="24132" xr:uid="{DA114181-8024-43F9-B470-0F691FA4B0D6}"/>
    <cellStyle name="Ввод  4 4 3 4" xfId="8939" xr:uid="{19E3531F-ED8F-4E15-816F-BCA28CB361A8}"/>
    <cellStyle name="Ввод  4 4 3 5" xfId="14586" xr:uid="{A67A4BCA-B25E-420E-890E-923BD4234216}"/>
    <cellStyle name="Ввод  4 4 3 6" xfId="20106" xr:uid="{1DE6C542-2701-477E-9DB0-BECD9E2F877F}"/>
    <cellStyle name="Ввод  4 4 4" xfId="4742" xr:uid="{64D08A92-1C8F-473E-90FE-56260D0D2562}"/>
    <cellStyle name="Ввод  4 4 4 2" xfId="11293" xr:uid="{4A4E526B-EE0E-412D-AF0F-683E978280D7}"/>
    <cellStyle name="Ввод  4 4 4 3" xfId="16898" xr:uid="{C627D9C8-13D9-44E6-B307-178DDDD1E3DE}"/>
    <cellStyle name="Ввод  4 4 4 4" xfId="22374" xr:uid="{75342163-62D3-4796-A097-B59A7CEB30BD}"/>
    <cellStyle name="Ввод  4 4 5" xfId="6640" xr:uid="{0B9FD35D-94D5-46BA-A9DC-61B780411364}"/>
    <cellStyle name="Ввод  4 4 5 2" xfId="13123" xr:uid="{FEC70D20-DBEE-41DB-A659-49FF4029E21C}"/>
    <cellStyle name="Ввод  4 4 5 3" xfId="18689" xr:uid="{03192B14-2E35-4828-A874-093FA99D7F81}"/>
    <cellStyle name="Ввод  4 4 5 4" xfId="24130" xr:uid="{D7D247CC-772A-44BE-BC8A-7F81B4DAECD3}"/>
    <cellStyle name="Ввод  4 4 6" xfId="8937" xr:uid="{D5C1F045-167E-4A3D-8E3A-8F5E7DE18495}"/>
    <cellStyle name="Ввод  4 4 7" xfId="14584" xr:uid="{EA2D02A0-A78B-4429-A4CB-3EB63E857E8C}"/>
    <cellStyle name="Ввод  4 4 8" xfId="20104" xr:uid="{D72C1817-46FA-434D-832E-2E90E4D47914}"/>
    <cellStyle name="Ввод  4 5" xfId="2331" xr:uid="{FE3DF0E6-C15F-4672-BE8F-27267EDBCFC2}"/>
    <cellStyle name="Ввод  4 5 2" xfId="4745" xr:uid="{A4928491-11B6-4C57-99BB-84D3A835254B}"/>
    <cellStyle name="Ввод  4 5 2 2" xfId="11296" xr:uid="{0CBE35C8-FFD0-462F-A406-E36A9D1C6879}"/>
    <cellStyle name="Ввод  4 5 2 3" xfId="16901" xr:uid="{78A30A16-9870-4707-97BE-9920CDA6112D}"/>
    <cellStyle name="Ввод  4 5 2 4" xfId="22377" xr:uid="{31A41365-9963-4F21-95AB-F3806FC8E3CB}"/>
    <cellStyle name="Ввод  4 5 3" xfId="6643" xr:uid="{93C7C6FC-1FCA-4A91-828B-A0529CBA08E9}"/>
    <cellStyle name="Ввод  4 5 3 2" xfId="13126" xr:uid="{6D8D6562-0C18-4906-9356-7A250B6ADA57}"/>
    <cellStyle name="Ввод  4 5 3 3" xfId="18692" xr:uid="{D87D57A7-82CF-49A3-BF57-BAFCB5C21202}"/>
    <cellStyle name="Ввод  4 5 3 4" xfId="24133" xr:uid="{69429165-0B74-486E-BAE5-3A1E7D9ECD9E}"/>
    <cellStyle name="Ввод  4 5 4" xfId="8940" xr:uid="{6AA3108C-015C-494A-B885-988162023D8D}"/>
    <cellStyle name="Ввод  4 5 5" xfId="14587" xr:uid="{43BE603A-D0C5-4172-B4E0-E33546B352A0}"/>
    <cellStyle name="Ввод  4 5 6" xfId="20107" xr:uid="{629A7307-266B-4BAE-9739-E8CB230CFBF3}"/>
    <cellStyle name="Ввод  4 6" xfId="2332" xr:uid="{B8AFF996-F987-4799-A0E5-050CDD628962}"/>
    <cellStyle name="Ввод  4 6 2" xfId="4746" xr:uid="{AE90D68A-F968-4F7C-ACFC-80ECFB923EE2}"/>
    <cellStyle name="Ввод  4 6 2 2" xfId="11297" xr:uid="{3A965441-4A4F-4884-8D7B-AB6C5D1BFFC0}"/>
    <cellStyle name="Ввод  4 6 2 3" xfId="16902" xr:uid="{C9222DC1-5CB9-43F7-A5EC-5F2C0EAD2821}"/>
    <cellStyle name="Ввод  4 6 2 4" xfId="22378" xr:uid="{61C88F36-C411-4747-BAAD-2BEE9D33AE97}"/>
    <cellStyle name="Ввод  4 6 3" xfId="6644" xr:uid="{0312D7B6-DF6F-48BE-B326-2D4180C5992E}"/>
    <cellStyle name="Ввод  4 6 3 2" xfId="13127" xr:uid="{6A84E00C-AA58-476B-B652-F0AB51F217DA}"/>
    <cellStyle name="Ввод  4 6 3 3" xfId="18693" xr:uid="{E6AEE100-87FA-4687-84D0-5C72808E51CC}"/>
    <cellStyle name="Ввод  4 6 3 4" xfId="24134" xr:uid="{F1AE13F2-330C-4E21-BA65-3F41C4297D70}"/>
    <cellStyle name="Ввод  4 6 4" xfId="8941" xr:uid="{0049BA26-5B0D-4721-A0F2-E5F01F1A8686}"/>
    <cellStyle name="Ввод  4 6 5" xfId="14588" xr:uid="{3D1B815A-C4C4-46B7-A2A7-645FA5E743DE}"/>
    <cellStyle name="Ввод  4 6 6" xfId="20108" xr:uid="{C146300F-7D3A-4BA3-BDBC-E02FA6A3EFFA}"/>
    <cellStyle name="Ввод  4 7" xfId="4735" xr:uid="{0F9015B7-C4E9-47FE-8E21-68260C661A6B}"/>
    <cellStyle name="Ввод  4 7 2" xfId="11286" xr:uid="{A0B77CA6-53B0-4DE5-BD23-B4591B90B852}"/>
    <cellStyle name="Ввод  4 7 3" xfId="16891" xr:uid="{9881C819-4D37-4434-A22A-3087C06A59F7}"/>
    <cellStyle name="Ввод  4 7 4" xfId="22367" xr:uid="{5D95432A-F880-4CDA-ABB9-9CBF40762006}"/>
    <cellStyle name="Ввод  4 8" xfId="6633" xr:uid="{68C49475-3CA0-4AD5-8A02-A7C0718AD90A}"/>
    <cellStyle name="Ввод  4 8 2" xfId="13116" xr:uid="{2EC7F291-2C3A-4D7C-BD2F-5B4FF4DDA0FE}"/>
    <cellStyle name="Ввод  4 8 3" xfId="18682" xr:uid="{2751D434-8731-418C-B908-D45E2A9F79EE}"/>
    <cellStyle name="Ввод  4 8 4" xfId="24123" xr:uid="{52CA7E1F-F2EF-45FF-BA85-2907F9FE5225}"/>
    <cellStyle name="Ввод  4 9" xfId="8930" xr:uid="{0BD0A783-9AEB-4661-94FC-1FB146113E27}"/>
    <cellStyle name="Ввод  5" xfId="2333" xr:uid="{E8CD6984-71ED-4EC2-96BD-D91570A4152E}"/>
    <cellStyle name="Ввод  5 10" xfId="14589" xr:uid="{1CDAD828-5CAB-4B35-A944-08B260F68E9D}"/>
    <cellStyle name="Ввод  5 11" xfId="20109" xr:uid="{004553DC-CFE1-4957-854E-4F0A4C6D5D18}"/>
    <cellStyle name="Ввод  5 2" xfId="2334" xr:uid="{4B47EBBB-FF99-45ED-A33C-B8A52FAF83DB}"/>
    <cellStyle name="Ввод  5 2 2" xfId="2335" xr:uid="{2D743723-89F9-4848-9F32-7713B3F7FECE}"/>
    <cellStyle name="Ввод  5 2 2 2" xfId="4749" xr:uid="{20EF9FB5-1300-476D-A778-DA512E5D90D7}"/>
    <cellStyle name="Ввод  5 2 2 2 2" xfId="11300" xr:uid="{93965000-9744-4C54-94C7-CA3BBDAA33CB}"/>
    <cellStyle name="Ввод  5 2 2 2 3" xfId="16905" xr:uid="{AFE18459-BECC-459E-A029-96A7C0F1FCCF}"/>
    <cellStyle name="Ввод  5 2 2 2 4" xfId="22381" xr:uid="{0ABEC92E-BBB3-429E-B498-9F182471CCF2}"/>
    <cellStyle name="Ввод  5 2 2 3" xfId="6647" xr:uid="{F6CBEE4A-4FD5-492A-845E-484E4CA2BA45}"/>
    <cellStyle name="Ввод  5 2 2 3 2" xfId="13130" xr:uid="{49878174-FEED-4459-8BC2-C8F79CEB0F76}"/>
    <cellStyle name="Ввод  5 2 2 3 3" xfId="18696" xr:uid="{D8CC4435-CA6E-47D6-BC53-F4EB85FBCC50}"/>
    <cellStyle name="Ввод  5 2 2 3 4" xfId="24137" xr:uid="{96225BD5-A902-4A2E-8B0D-C50533988ACA}"/>
    <cellStyle name="Ввод  5 2 2 4" xfId="8944" xr:uid="{1C6BECC4-1DD6-4EB2-8B68-6A6733AA36EF}"/>
    <cellStyle name="Ввод  5 2 2 5" xfId="14591" xr:uid="{D9D5621F-662B-4340-9EAF-59970799F8AA}"/>
    <cellStyle name="Ввод  5 2 2 6" xfId="20111" xr:uid="{684EDEB4-F19F-4B44-8489-917BABEDED83}"/>
    <cellStyle name="Ввод  5 2 3" xfId="2336" xr:uid="{988CF0F2-D50B-47DA-ABEB-6C59500A9D27}"/>
    <cellStyle name="Ввод  5 2 3 2" xfId="4750" xr:uid="{13258AD9-D0AC-4E54-9E34-CFAC7D399A60}"/>
    <cellStyle name="Ввод  5 2 3 2 2" xfId="11301" xr:uid="{BBE178A3-AD52-42DF-B100-6D3CFBF18E68}"/>
    <cellStyle name="Ввод  5 2 3 2 3" xfId="16906" xr:uid="{9B9ED537-5F1E-4DD8-9CD1-67B9E5336636}"/>
    <cellStyle name="Ввод  5 2 3 2 4" xfId="22382" xr:uid="{A9C39970-A9F7-45BE-A694-A27991259125}"/>
    <cellStyle name="Ввод  5 2 3 3" xfId="6648" xr:uid="{38C083DF-E95B-420C-BF78-A2849B40C924}"/>
    <cellStyle name="Ввод  5 2 3 3 2" xfId="13131" xr:uid="{25236C1C-C21B-4C8B-94D3-6323727BEE7F}"/>
    <cellStyle name="Ввод  5 2 3 3 3" xfId="18697" xr:uid="{F4BE0614-C4AD-45F3-A462-2025B3A948C5}"/>
    <cellStyle name="Ввод  5 2 3 3 4" xfId="24138" xr:uid="{60EB9B99-D114-493E-91BB-992A1C4857BB}"/>
    <cellStyle name="Ввод  5 2 3 4" xfId="8945" xr:uid="{D958C9C4-8AD8-48FC-82F0-2AC52B1B83AC}"/>
    <cellStyle name="Ввод  5 2 3 5" xfId="14592" xr:uid="{05C622F3-E2C7-4B74-84F1-20F90379FED7}"/>
    <cellStyle name="Ввод  5 2 3 6" xfId="20112" xr:uid="{31155C9A-C0E3-4B04-B458-DD882A37B88E}"/>
    <cellStyle name="Ввод  5 2 4" xfId="4748" xr:uid="{27019A72-7F37-4171-A18F-5D38270EA978}"/>
    <cellStyle name="Ввод  5 2 4 2" xfId="11299" xr:uid="{2A0DD24A-AF3C-40DC-8A6A-7D1588E97194}"/>
    <cellStyle name="Ввод  5 2 4 3" xfId="16904" xr:uid="{20B2D3CE-DE44-4439-A4D6-4515193D60C4}"/>
    <cellStyle name="Ввод  5 2 4 4" xfId="22380" xr:uid="{515FB1C3-718D-496B-8A68-C3F3B76D02E9}"/>
    <cellStyle name="Ввод  5 2 5" xfId="6646" xr:uid="{C6908777-CF88-43E4-8F70-43800D56BA10}"/>
    <cellStyle name="Ввод  5 2 5 2" xfId="13129" xr:uid="{51D25180-FCAB-4EEC-965F-1C0528AF792C}"/>
    <cellStyle name="Ввод  5 2 5 3" xfId="18695" xr:uid="{ED872350-A7E6-4977-9BFD-2BEF7FF3FA3B}"/>
    <cellStyle name="Ввод  5 2 5 4" xfId="24136" xr:uid="{5F3FCCFB-E42A-407E-B097-4DBDD4BB144D}"/>
    <cellStyle name="Ввод  5 2 6" xfId="8943" xr:uid="{0283483E-5ADD-441D-9C45-B33EA3395E9D}"/>
    <cellStyle name="Ввод  5 2 7" xfId="14590" xr:uid="{52CC5013-C4A9-4EAF-8046-044C2787454C}"/>
    <cellStyle name="Ввод  5 2 8" xfId="20110" xr:uid="{1B8921D0-5F67-4A49-B8A0-4088969568C8}"/>
    <cellStyle name="Ввод  5 3" xfId="2337" xr:uid="{CB9A8571-D38D-4CCA-90D3-ED20FF88AC5F}"/>
    <cellStyle name="Ввод  5 3 2" xfId="2338" xr:uid="{E600C794-8CDB-41AF-A910-99B53E30328F}"/>
    <cellStyle name="Ввод  5 3 2 2" xfId="4752" xr:uid="{6D92308C-0B06-415B-B660-E200A2503E1E}"/>
    <cellStyle name="Ввод  5 3 2 2 2" xfId="11303" xr:uid="{209D0A2F-8900-4C77-AADB-B49A3F48AEB2}"/>
    <cellStyle name="Ввод  5 3 2 2 3" xfId="16908" xr:uid="{1A860619-BB32-4730-8267-FD88824BCD84}"/>
    <cellStyle name="Ввод  5 3 2 2 4" xfId="22384" xr:uid="{4ACC45D0-EFA4-4932-BD45-533CA8424A35}"/>
    <cellStyle name="Ввод  5 3 2 3" xfId="6650" xr:uid="{DB19A528-7E45-49E7-8676-60EC36C37CA8}"/>
    <cellStyle name="Ввод  5 3 2 3 2" xfId="13133" xr:uid="{E462944B-36F3-47BA-BC27-C3D0B1A7C977}"/>
    <cellStyle name="Ввод  5 3 2 3 3" xfId="18699" xr:uid="{6A9DC0D8-14A1-4CD3-AC66-BBB11550C9CD}"/>
    <cellStyle name="Ввод  5 3 2 3 4" xfId="24140" xr:uid="{1DBEB606-55B6-4D92-945B-F9727D10F50B}"/>
    <cellStyle name="Ввод  5 3 2 4" xfId="8947" xr:uid="{4DCB5ECE-7823-4B35-9A1B-89AB74DFE7E9}"/>
    <cellStyle name="Ввод  5 3 2 5" xfId="14594" xr:uid="{D787E437-6F0B-4546-B19E-CDCA3420D8BF}"/>
    <cellStyle name="Ввод  5 3 2 6" xfId="20114" xr:uid="{CB4944B3-1531-44AC-BFBA-1252B2EE0E17}"/>
    <cellStyle name="Ввод  5 3 3" xfId="2339" xr:uid="{23E4BD3F-52C7-4721-AC5E-D71B25D3B97F}"/>
    <cellStyle name="Ввод  5 3 3 2" xfId="4753" xr:uid="{05B0C253-730A-4FD8-880F-92B855D676F3}"/>
    <cellStyle name="Ввод  5 3 3 2 2" xfId="11304" xr:uid="{B42D8037-73B5-4B01-AEDC-6BEC9645678E}"/>
    <cellStyle name="Ввод  5 3 3 2 3" xfId="16909" xr:uid="{73691D2D-AA95-499F-8201-5DB08D969230}"/>
    <cellStyle name="Ввод  5 3 3 2 4" xfId="22385" xr:uid="{80730077-CC03-46E9-A22B-C156E9048088}"/>
    <cellStyle name="Ввод  5 3 3 3" xfId="6651" xr:uid="{6CAAC369-34EA-4B75-B03E-9D19C11EBAF7}"/>
    <cellStyle name="Ввод  5 3 3 3 2" xfId="13134" xr:uid="{DBC368A4-E20F-4BE0-92CC-E8C79B7D29A1}"/>
    <cellStyle name="Ввод  5 3 3 3 3" xfId="18700" xr:uid="{ABC44912-DF29-48C7-BB54-ED0607676FD0}"/>
    <cellStyle name="Ввод  5 3 3 3 4" xfId="24141" xr:uid="{1029623F-A292-4AE3-B6DC-4EA3D08B33EB}"/>
    <cellStyle name="Ввод  5 3 3 4" xfId="8948" xr:uid="{95CFE140-3335-4E2A-A790-0B4401B22048}"/>
    <cellStyle name="Ввод  5 3 3 5" xfId="14595" xr:uid="{030854ED-BC80-4CB5-A9F8-BE4389704078}"/>
    <cellStyle name="Ввод  5 3 3 6" xfId="20115" xr:uid="{AACDDAB9-FCF1-4D9B-9C74-05F2FD5650C7}"/>
    <cellStyle name="Ввод  5 3 4" xfId="4751" xr:uid="{533E8CC0-CA8B-48DA-9793-FE6BDB204CCB}"/>
    <cellStyle name="Ввод  5 3 4 2" xfId="11302" xr:uid="{976E9FDC-1DE6-46D1-A5D1-38F9F7AA41D6}"/>
    <cellStyle name="Ввод  5 3 4 3" xfId="16907" xr:uid="{A2BCE708-5552-4C36-8440-37512A1107EE}"/>
    <cellStyle name="Ввод  5 3 4 4" xfId="22383" xr:uid="{47750F4D-9944-405F-B4A6-C4FBC6759489}"/>
    <cellStyle name="Ввод  5 3 5" xfId="6649" xr:uid="{638A316D-9E0F-461A-BE71-CEFC675DA575}"/>
    <cellStyle name="Ввод  5 3 5 2" xfId="13132" xr:uid="{526E0C05-7762-4D0C-9440-4621DC920758}"/>
    <cellStyle name="Ввод  5 3 5 3" xfId="18698" xr:uid="{5C789319-54A9-4234-A9B2-7BB6C5C3AD5D}"/>
    <cellStyle name="Ввод  5 3 5 4" xfId="24139" xr:uid="{C35ED583-DBE1-4F6C-A78D-F6480822F094}"/>
    <cellStyle name="Ввод  5 3 6" xfId="8946" xr:uid="{0C159DBC-BB79-4B27-A620-08BC59E20679}"/>
    <cellStyle name="Ввод  5 3 7" xfId="14593" xr:uid="{6D455341-EE5B-4FDF-B4AD-8239F6148ADD}"/>
    <cellStyle name="Ввод  5 3 8" xfId="20113" xr:uid="{2475A688-6D3E-48DA-8A22-EC49E8AFD544}"/>
    <cellStyle name="Ввод  5 4" xfId="2340" xr:uid="{CE4CA977-F031-4DB8-8E07-894ADB016643}"/>
    <cellStyle name="Ввод  5 4 2" xfId="2341" xr:uid="{255A7B91-EDCB-4029-8E81-F78314B1A38E}"/>
    <cellStyle name="Ввод  5 4 2 2" xfId="4755" xr:uid="{E200FC49-C52E-4100-9912-F6129A97F13E}"/>
    <cellStyle name="Ввод  5 4 2 2 2" xfId="11306" xr:uid="{FDBD4F28-3937-43EB-BF37-75355D73A56A}"/>
    <cellStyle name="Ввод  5 4 2 2 3" xfId="16911" xr:uid="{73E82457-150B-4539-8680-B8E787B500F9}"/>
    <cellStyle name="Ввод  5 4 2 2 4" xfId="22387" xr:uid="{0BBE1937-0FF8-4C77-98FF-97625A297DE4}"/>
    <cellStyle name="Ввод  5 4 2 3" xfId="6653" xr:uid="{86C7436A-D30D-4DA9-9BED-8D18732DABEE}"/>
    <cellStyle name="Ввод  5 4 2 3 2" xfId="13136" xr:uid="{4CAA1A27-1A32-4E13-AAB6-AD3EADDBEDC0}"/>
    <cellStyle name="Ввод  5 4 2 3 3" xfId="18702" xr:uid="{E4148468-3323-44D6-B0C9-142634513A2B}"/>
    <cellStyle name="Ввод  5 4 2 3 4" xfId="24143" xr:uid="{7F50C9B7-653A-4348-B612-54AFBA97B5EB}"/>
    <cellStyle name="Ввод  5 4 2 4" xfId="8950" xr:uid="{E869521B-20BB-478B-A649-CEF052203BBA}"/>
    <cellStyle name="Ввод  5 4 2 5" xfId="14597" xr:uid="{36CAC25D-80A8-4C69-9AE7-310532D65D9B}"/>
    <cellStyle name="Ввод  5 4 2 6" xfId="20117" xr:uid="{27F7AB51-CBB0-4B16-8AD4-001983502FDB}"/>
    <cellStyle name="Ввод  5 4 3" xfId="2342" xr:uid="{E6992A6F-445E-4C12-B0E1-DAB5F499E970}"/>
    <cellStyle name="Ввод  5 4 3 2" xfId="4756" xr:uid="{A1E49442-1093-4BDD-A9E2-0C55F424FB83}"/>
    <cellStyle name="Ввод  5 4 3 2 2" xfId="11307" xr:uid="{14DEB83C-8928-4B89-B458-EBF19C18DE8B}"/>
    <cellStyle name="Ввод  5 4 3 2 3" xfId="16912" xr:uid="{7ED971B3-E574-407F-A563-618D2166C3F6}"/>
    <cellStyle name="Ввод  5 4 3 2 4" xfId="22388" xr:uid="{80F53B4A-14AF-4BB5-B0AD-7E83D5859B32}"/>
    <cellStyle name="Ввод  5 4 3 3" xfId="6654" xr:uid="{9BFEA56F-5430-4884-A1AC-845A8C4283C9}"/>
    <cellStyle name="Ввод  5 4 3 3 2" xfId="13137" xr:uid="{F998A2EB-28E3-4EC6-BE90-9BD96AC55E29}"/>
    <cellStyle name="Ввод  5 4 3 3 3" xfId="18703" xr:uid="{632BCFD0-73B4-402B-A7C2-05393976CB1A}"/>
    <cellStyle name="Ввод  5 4 3 3 4" xfId="24144" xr:uid="{1A9E0B59-1E28-478F-BA28-CD9761172E62}"/>
    <cellStyle name="Ввод  5 4 3 4" xfId="8951" xr:uid="{6E6DDF5B-88C4-4B8E-90EA-9FA6C46D4C6D}"/>
    <cellStyle name="Ввод  5 4 3 5" xfId="14598" xr:uid="{163946E3-F03F-4CA2-8E8C-3187E9E483F8}"/>
    <cellStyle name="Ввод  5 4 3 6" xfId="20118" xr:uid="{AD976E99-CE0F-438A-95B8-5C9DD624A7FC}"/>
    <cellStyle name="Ввод  5 4 4" xfId="4754" xr:uid="{5FA2AB92-AC4B-44FC-B81F-FF274007E3D2}"/>
    <cellStyle name="Ввод  5 4 4 2" xfId="11305" xr:uid="{28FB41BC-67EB-49DB-9E20-6521583A5690}"/>
    <cellStyle name="Ввод  5 4 4 3" xfId="16910" xr:uid="{26941055-A949-4367-9258-CC75B90BDEEA}"/>
    <cellStyle name="Ввод  5 4 4 4" xfId="22386" xr:uid="{AD58B3B9-AD55-46EB-BCB7-7B0DEF540A72}"/>
    <cellStyle name="Ввод  5 4 5" xfId="6652" xr:uid="{A3C2C8BA-2F8E-43AF-BD85-6B23E9E5DF72}"/>
    <cellStyle name="Ввод  5 4 5 2" xfId="13135" xr:uid="{6F792564-9178-4CE3-A53D-958761A33CC5}"/>
    <cellStyle name="Ввод  5 4 5 3" xfId="18701" xr:uid="{CC165675-EBCB-484D-9393-70CBCC1AAE36}"/>
    <cellStyle name="Ввод  5 4 5 4" xfId="24142" xr:uid="{0351F9AD-FCE1-4E96-8CD2-2860B12311B7}"/>
    <cellStyle name="Ввод  5 4 6" xfId="8949" xr:uid="{B26CBF4B-DA2C-4F30-A3B3-FFE2143A2749}"/>
    <cellStyle name="Ввод  5 4 7" xfId="14596" xr:uid="{594933A3-3915-4AA0-B18D-0FCF917A0DBE}"/>
    <cellStyle name="Ввод  5 4 8" xfId="20116" xr:uid="{FE67CB64-6F6D-4E78-9499-106B1B5AC5D4}"/>
    <cellStyle name="Ввод  5 5" xfId="2343" xr:uid="{C93A6B14-018E-4EB7-B0A4-FEF3D0D0213A}"/>
    <cellStyle name="Ввод  5 5 2" xfId="4757" xr:uid="{C9F262CE-C8C2-42D1-B97B-890448B82846}"/>
    <cellStyle name="Ввод  5 5 2 2" xfId="11308" xr:uid="{E9F10610-AFBF-4A91-A155-C32EB9862CAE}"/>
    <cellStyle name="Ввод  5 5 2 3" xfId="16913" xr:uid="{11680A83-1D4E-4411-BE6A-396AC2C7D6BB}"/>
    <cellStyle name="Ввод  5 5 2 4" xfId="22389" xr:uid="{07E480E3-847F-40BB-91A8-DD182E405F3F}"/>
    <cellStyle name="Ввод  5 5 3" xfId="6655" xr:uid="{DE6FB32E-9DA2-4B70-87A1-023A77710060}"/>
    <cellStyle name="Ввод  5 5 3 2" xfId="13138" xr:uid="{3CD84402-9236-403B-8581-697DA7E77EE6}"/>
    <cellStyle name="Ввод  5 5 3 3" xfId="18704" xr:uid="{6972EED4-943B-4E2A-91A7-8776D1F02B00}"/>
    <cellStyle name="Ввод  5 5 3 4" xfId="24145" xr:uid="{A175B166-2E18-4CCD-9FBA-0E7E63854F65}"/>
    <cellStyle name="Ввод  5 5 4" xfId="8952" xr:uid="{1284ECF1-CB78-42FF-A808-9E46F53B5793}"/>
    <cellStyle name="Ввод  5 5 5" xfId="14599" xr:uid="{13DE9C61-539E-4203-89E4-479E09EA418F}"/>
    <cellStyle name="Ввод  5 5 6" xfId="20119" xr:uid="{1B757878-C23A-43BD-9F11-F5E4198E2579}"/>
    <cellStyle name="Ввод  5 6" xfId="2344" xr:uid="{FAC4DC85-ABB7-4B3B-BF58-D7A59FC2DE6A}"/>
    <cellStyle name="Ввод  5 6 2" xfId="4758" xr:uid="{33CA1CA6-2CDD-48A3-8EB9-987D1C5528C1}"/>
    <cellStyle name="Ввод  5 6 2 2" xfId="11309" xr:uid="{E798AE08-BEF7-4A63-91A0-3D9753BE2043}"/>
    <cellStyle name="Ввод  5 6 2 3" xfId="16914" xr:uid="{F36F86BC-63BF-4548-A234-69822828DEAA}"/>
    <cellStyle name="Ввод  5 6 2 4" xfId="22390" xr:uid="{2A4E8CA1-A2DA-44E4-B43A-43F996DDDE2F}"/>
    <cellStyle name="Ввод  5 6 3" xfId="6656" xr:uid="{085A7545-EE57-4210-8FE9-BF59757B0F21}"/>
    <cellStyle name="Ввод  5 6 3 2" xfId="13139" xr:uid="{4BBAAB14-4A95-4831-AEB6-1E8E587F38D5}"/>
    <cellStyle name="Ввод  5 6 3 3" xfId="18705" xr:uid="{F71187BF-4CF7-4F29-9F64-9546854711BF}"/>
    <cellStyle name="Ввод  5 6 3 4" xfId="24146" xr:uid="{026212EB-002D-4844-81C2-A8589BF115A3}"/>
    <cellStyle name="Ввод  5 6 4" xfId="8953" xr:uid="{B9711717-7593-45AF-94E2-9AA7DB12C58A}"/>
    <cellStyle name="Ввод  5 6 5" xfId="14600" xr:uid="{299BA844-DF8D-4A3D-AA7F-D5C3E87FC968}"/>
    <cellStyle name="Ввод  5 6 6" xfId="20120" xr:uid="{6ABE9E06-306C-4642-AFE5-54EEC41E27D2}"/>
    <cellStyle name="Ввод  5 7" xfId="4747" xr:uid="{AD0FC84D-E008-4A9A-A84B-09BE86940647}"/>
    <cellStyle name="Ввод  5 7 2" xfId="11298" xr:uid="{D87853AE-87A3-4DE7-A50D-5D370DCFF62F}"/>
    <cellStyle name="Ввод  5 7 3" xfId="16903" xr:uid="{D94638D6-1E35-4DE2-9F3C-CA902DA22A39}"/>
    <cellStyle name="Ввод  5 7 4" xfId="22379" xr:uid="{4382C87B-6D0C-4DC3-96AA-A4A1E5C65BF6}"/>
    <cellStyle name="Ввод  5 8" xfId="6645" xr:uid="{07319796-AFEC-4090-84F4-F595BC02ADE0}"/>
    <cellStyle name="Ввод  5 8 2" xfId="13128" xr:uid="{12E45AA2-D2AF-48E9-9A66-0E7F97893D3F}"/>
    <cellStyle name="Ввод  5 8 3" xfId="18694" xr:uid="{4A3CDD71-FB53-479B-8DE5-3857045D220F}"/>
    <cellStyle name="Ввод  5 8 4" xfId="24135" xr:uid="{B037E231-34E0-4438-9A66-B34C7B21B11E}"/>
    <cellStyle name="Ввод  5 9" xfId="8942" xr:uid="{FB2884FF-33D8-4354-B976-EA377524BA13}"/>
    <cellStyle name="Ввод  6" xfId="2345" xr:uid="{BDF48857-A0ED-4E02-B9C0-05AD91C34E93}"/>
    <cellStyle name="Ввод  6 10" xfId="14601" xr:uid="{7A060E83-5221-42E1-89E9-4E054692DF6D}"/>
    <cellStyle name="Ввод  6 11" xfId="20121" xr:uid="{08DB67B0-0F75-4B2E-9519-1037873CBD24}"/>
    <cellStyle name="Ввод  6 2" xfId="2346" xr:uid="{991D4004-302A-4B56-A935-7BCEB468BA4E}"/>
    <cellStyle name="Ввод  6 2 2" xfId="2347" xr:uid="{01176CF0-7B95-448F-B2ED-49B8A54FA52F}"/>
    <cellStyle name="Ввод  6 2 2 2" xfId="4761" xr:uid="{FC3F5CF2-F742-4AF5-84B5-28D566F57E9B}"/>
    <cellStyle name="Ввод  6 2 2 2 2" xfId="11312" xr:uid="{E3D3BF65-1874-46E0-A3E1-E8F36DD19018}"/>
    <cellStyle name="Ввод  6 2 2 2 3" xfId="16917" xr:uid="{EBE55F4D-1FC3-4E14-AF86-058C9F8E0E54}"/>
    <cellStyle name="Ввод  6 2 2 2 4" xfId="22393" xr:uid="{22EE4A22-40EB-4F2B-A22E-0484F1966060}"/>
    <cellStyle name="Ввод  6 2 2 3" xfId="6659" xr:uid="{F40BFEE1-E410-4ECF-BDC0-FA08858DFAE2}"/>
    <cellStyle name="Ввод  6 2 2 3 2" xfId="13142" xr:uid="{1C3520A2-D033-4A70-B344-091827350AB1}"/>
    <cellStyle name="Ввод  6 2 2 3 3" xfId="18708" xr:uid="{E6C80323-94E3-4486-9D22-ED93973C82C9}"/>
    <cellStyle name="Ввод  6 2 2 3 4" xfId="24149" xr:uid="{F6F2A0A9-1D8C-405F-B956-0AC5C75ACC57}"/>
    <cellStyle name="Ввод  6 2 2 4" xfId="8956" xr:uid="{7AE6B203-787A-43CB-AD8B-DE7A17B8BB87}"/>
    <cellStyle name="Ввод  6 2 2 5" xfId="14603" xr:uid="{65326183-0BD8-4F37-95E5-F51E7C5B0DC2}"/>
    <cellStyle name="Ввод  6 2 2 6" xfId="20123" xr:uid="{DA23AB20-A675-46F2-A219-97E3BDD1FBEB}"/>
    <cellStyle name="Ввод  6 2 3" xfId="2348" xr:uid="{F27B19E5-EEBE-4371-861A-0759926BAC13}"/>
    <cellStyle name="Ввод  6 2 3 2" xfId="4762" xr:uid="{BB5B9CD7-A3C5-49CF-BDF1-CF3CE1382C9D}"/>
    <cellStyle name="Ввод  6 2 3 2 2" xfId="11313" xr:uid="{4566BD8A-ED65-4258-9E52-3130BCDD5D6C}"/>
    <cellStyle name="Ввод  6 2 3 2 3" xfId="16918" xr:uid="{2F176D32-7B93-4457-BA33-5A0E2D37AF8D}"/>
    <cellStyle name="Ввод  6 2 3 2 4" xfId="22394" xr:uid="{5CA5E5AB-1E0A-4269-B852-A87D9B4C6602}"/>
    <cellStyle name="Ввод  6 2 3 3" xfId="6660" xr:uid="{4EB52FE1-A166-4C0F-859F-F76B0B081035}"/>
    <cellStyle name="Ввод  6 2 3 3 2" xfId="13143" xr:uid="{2D5F80A1-B062-4A95-862D-6DA6C2D2672E}"/>
    <cellStyle name="Ввод  6 2 3 3 3" xfId="18709" xr:uid="{97F2DC1D-A902-442B-A9D0-6E7C4C8F68CC}"/>
    <cellStyle name="Ввод  6 2 3 3 4" xfId="24150" xr:uid="{3C0CEDC1-6D64-4D8F-94A7-3574F541B1A6}"/>
    <cellStyle name="Ввод  6 2 3 4" xfId="8957" xr:uid="{9972EB0E-11B0-49ED-8358-21A9D869D00E}"/>
    <cellStyle name="Ввод  6 2 3 5" xfId="14604" xr:uid="{96FF89B4-9282-438F-AAF4-37080F21BEA7}"/>
    <cellStyle name="Ввод  6 2 3 6" xfId="20124" xr:uid="{760AB076-353B-4665-9598-AF29E193639F}"/>
    <cellStyle name="Ввод  6 2 4" xfId="4760" xr:uid="{D495286F-A589-4375-8B53-7737546DC89C}"/>
    <cellStyle name="Ввод  6 2 4 2" xfId="11311" xr:uid="{AA8AEC4D-E4AC-461E-8FE2-48BD5ADF8FEE}"/>
    <cellStyle name="Ввод  6 2 4 3" xfId="16916" xr:uid="{9A2184BD-0D64-404C-A1C3-C293DBC0C533}"/>
    <cellStyle name="Ввод  6 2 4 4" xfId="22392" xr:uid="{26D03C11-89E6-4174-B1A0-67579E7751B7}"/>
    <cellStyle name="Ввод  6 2 5" xfId="6658" xr:uid="{116DBCB9-D953-41F5-B39A-F63B392B593A}"/>
    <cellStyle name="Ввод  6 2 5 2" xfId="13141" xr:uid="{ECF33C20-FEFD-49E2-9A7B-1AAF2AD7CD3F}"/>
    <cellStyle name="Ввод  6 2 5 3" xfId="18707" xr:uid="{23883FC5-90C8-4812-AB5E-5A5DA9E2F729}"/>
    <cellStyle name="Ввод  6 2 5 4" xfId="24148" xr:uid="{9439DBFB-9064-4776-80E0-04DB2AFA63E5}"/>
    <cellStyle name="Ввод  6 2 6" xfId="8955" xr:uid="{FC9FAABC-AD3D-44AD-8822-A5EC220A6192}"/>
    <cellStyle name="Ввод  6 2 7" xfId="14602" xr:uid="{DF15BAB3-F661-45F2-A327-695F172675B1}"/>
    <cellStyle name="Ввод  6 2 8" xfId="20122" xr:uid="{89B833B3-5ABC-4697-8FEC-14D5D9C03E31}"/>
    <cellStyle name="Ввод  6 3" xfId="2349" xr:uid="{38976130-2B2B-4AE5-B1A4-B0861D5E50B9}"/>
    <cellStyle name="Ввод  6 3 2" xfId="2350" xr:uid="{1596DDD8-6A6F-4DEC-9338-D9850C87C546}"/>
    <cellStyle name="Ввод  6 3 2 2" xfId="4764" xr:uid="{3D03D19B-6519-41AB-984E-202708835AFD}"/>
    <cellStyle name="Ввод  6 3 2 2 2" xfId="11315" xr:uid="{87E2AAAD-1B32-4E39-8386-0B9EA75316FB}"/>
    <cellStyle name="Ввод  6 3 2 2 3" xfId="16920" xr:uid="{8F5D58B8-4C2C-4F9C-976D-BEAE8E65B94B}"/>
    <cellStyle name="Ввод  6 3 2 2 4" xfId="22396" xr:uid="{97B93556-4056-4394-BA83-5863A453BA77}"/>
    <cellStyle name="Ввод  6 3 2 3" xfId="6662" xr:uid="{9E68F529-B154-4357-B2A8-5668E2E24D2B}"/>
    <cellStyle name="Ввод  6 3 2 3 2" xfId="13145" xr:uid="{3C5C139D-36A6-449E-BA8C-FCAF63B8B8B8}"/>
    <cellStyle name="Ввод  6 3 2 3 3" xfId="18711" xr:uid="{40CE3B22-60A2-471B-AB4C-B182C8E37C3B}"/>
    <cellStyle name="Ввод  6 3 2 3 4" xfId="24152" xr:uid="{84386742-B727-482B-ADA7-B4AA19FA9C3A}"/>
    <cellStyle name="Ввод  6 3 2 4" xfId="8959" xr:uid="{D57DE327-1609-4982-8D53-2EA0436E6CD7}"/>
    <cellStyle name="Ввод  6 3 2 5" xfId="14606" xr:uid="{14433E38-1202-4F10-9DD8-9506BCB115E8}"/>
    <cellStyle name="Ввод  6 3 2 6" xfId="20126" xr:uid="{8C9E311D-3C62-45A7-B1BE-D7E806B1F1D4}"/>
    <cellStyle name="Ввод  6 3 3" xfId="2351" xr:uid="{85534CED-969C-4F60-ACD0-3BC9A4810956}"/>
    <cellStyle name="Ввод  6 3 3 2" xfId="4765" xr:uid="{F42CC76C-5B72-43E7-9B34-8231BB43ACD4}"/>
    <cellStyle name="Ввод  6 3 3 2 2" xfId="11316" xr:uid="{0DF4ACFC-B8B4-472D-91DC-DDDF23ABC9B7}"/>
    <cellStyle name="Ввод  6 3 3 2 3" xfId="16921" xr:uid="{646373EC-5A42-4228-AD60-E05292F4C998}"/>
    <cellStyle name="Ввод  6 3 3 2 4" xfId="22397" xr:uid="{C54342F3-2ADB-47DA-AA32-CF146FE8D11A}"/>
    <cellStyle name="Ввод  6 3 3 3" xfId="6663" xr:uid="{6D59CBF9-B062-45B0-A309-FEEECFB1D861}"/>
    <cellStyle name="Ввод  6 3 3 3 2" xfId="13146" xr:uid="{F5F13D4C-F939-4A95-B158-644F66E03B10}"/>
    <cellStyle name="Ввод  6 3 3 3 3" xfId="18712" xr:uid="{9166DD2F-D719-4BFD-9510-9394E5B0698E}"/>
    <cellStyle name="Ввод  6 3 3 3 4" xfId="24153" xr:uid="{656C81A2-6C29-43A6-A7DC-49D007F75A60}"/>
    <cellStyle name="Ввод  6 3 3 4" xfId="8960" xr:uid="{6D350219-0865-4913-9D60-06F44C12E213}"/>
    <cellStyle name="Ввод  6 3 3 5" xfId="14607" xr:uid="{D6470865-FAD4-41C0-9F5F-0FC2315C1886}"/>
    <cellStyle name="Ввод  6 3 3 6" xfId="20127" xr:uid="{6FA570AA-3CCB-42F2-9387-4931D10EEE0B}"/>
    <cellStyle name="Ввод  6 3 4" xfId="4763" xr:uid="{7773C905-171A-4545-AAE3-EB82EB658AC3}"/>
    <cellStyle name="Ввод  6 3 4 2" xfId="11314" xr:uid="{5A870A80-1664-473A-B8A8-A5D29BAA9FFA}"/>
    <cellStyle name="Ввод  6 3 4 3" xfId="16919" xr:uid="{DC2439EE-0AD2-4CCA-8293-6DE73F7BA06C}"/>
    <cellStyle name="Ввод  6 3 4 4" xfId="22395" xr:uid="{E5F55DE4-2BDC-406C-82AD-2D765A72886F}"/>
    <cellStyle name="Ввод  6 3 5" xfId="6661" xr:uid="{87993DDB-651D-4AFB-8FCC-B4B90D02A099}"/>
    <cellStyle name="Ввод  6 3 5 2" xfId="13144" xr:uid="{E10587EF-0188-4ADB-A4EB-B1E3AB20BDAE}"/>
    <cellStyle name="Ввод  6 3 5 3" xfId="18710" xr:uid="{A43E32AB-ACED-453C-8E1A-A1CA779179B3}"/>
    <cellStyle name="Ввод  6 3 5 4" xfId="24151" xr:uid="{4CA9BF4A-4E62-45B9-8473-FA493E73D5F7}"/>
    <cellStyle name="Ввод  6 3 6" xfId="8958" xr:uid="{3A69240E-F93F-4D53-A1DE-D23C5B3D948D}"/>
    <cellStyle name="Ввод  6 3 7" xfId="14605" xr:uid="{7808ECF2-BAF3-464E-B58D-0C0F212E647E}"/>
    <cellStyle name="Ввод  6 3 8" xfId="20125" xr:uid="{E358AE00-DB32-4D3D-AA08-6FD2770B855E}"/>
    <cellStyle name="Ввод  6 4" xfId="2352" xr:uid="{B36EB338-E8E8-4F80-84C3-0AF8B6C28765}"/>
    <cellStyle name="Ввод  6 4 2" xfId="2353" xr:uid="{22904B56-0BF9-424E-872F-96B8996FBBE5}"/>
    <cellStyle name="Ввод  6 4 2 2" xfId="4767" xr:uid="{A8D77CFA-1B33-4E26-B06E-A7EBBB760828}"/>
    <cellStyle name="Ввод  6 4 2 2 2" xfId="11318" xr:uid="{929D93C6-A2CE-4644-ACAE-F303EBB797B4}"/>
    <cellStyle name="Ввод  6 4 2 2 3" xfId="16923" xr:uid="{0D69C9BE-2347-4591-9B2F-0CA73BA1E9D9}"/>
    <cellStyle name="Ввод  6 4 2 2 4" xfId="22399" xr:uid="{D1BC9509-7AEC-4C04-9DCF-AE120DB9EF88}"/>
    <cellStyle name="Ввод  6 4 2 3" xfId="6665" xr:uid="{CF89A276-48D1-4E70-9E52-D690205E9350}"/>
    <cellStyle name="Ввод  6 4 2 3 2" xfId="13148" xr:uid="{BC6276BF-B374-4F6E-BC62-B8C6AFAB66C0}"/>
    <cellStyle name="Ввод  6 4 2 3 3" xfId="18714" xr:uid="{31CF1F95-2A27-4EC1-8C87-61C1A73AD1BD}"/>
    <cellStyle name="Ввод  6 4 2 3 4" xfId="24155" xr:uid="{4D9F81CA-4FD8-4073-B40C-FAE7A754BD13}"/>
    <cellStyle name="Ввод  6 4 2 4" xfId="8962" xr:uid="{CCEB3C45-72B2-4DB5-94CF-A524E8A0CB73}"/>
    <cellStyle name="Ввод  6 4 2 5" xfId="14609" xr:uid="{7ACD67CA-55CD-44D3-8B2A-3C656E0D8BF5}"/>
    <cellStyle name="Ввод  6 4 2 6" xfId="20129" xr:uid="{EB4AF79B-A58A-4671-A874-ACEC9EA45D43}"/>
    <cellStyle name="Ввод  6 4 3" xfId="2354" xr:uid="{36BE710C-70A8-4957-BC62-EDC5A9511D7B}"/>
    <cellStyle name="Ввод  6 4 3 2" xfId="4768" xr:uid="{2F5AF670-85D6-4E9E-8601-D812EFCEA9DC}"/>
    <cellStyle name="Ввод  6 4 3 2 2" xfId="11319" xr:uid="{8653D526-D15F-420E-8681-A6473B19D5AE}"/>
    <cellStyle name="Ввод  6 4 3 2 3" xfId="16924" xr:uid="{6B38FBAA-2E90-40B5-8C6B-E4B1328849BE}"/>
    <cellStyle name="Ввод  6 4 3 2 4" xfId="22400" xr:uid="{13042213-8BC1-4F15-885A-A09AD55AD61F}"/>
    <cellStyle name="Ввод  6 4 3 3" xfId="6666" xr:uid="{172B03A0-2AD3-42BC-B6C1-0DE51A74CFE5}"/>
    <cellStyle name="Ввод  6 4 3 3 2" xfId="13149" xr:uid="{22ED6946-0999-44FF-ADBC-308C52AD330B}"/>
    <cellStyle name="Ввод  6 4 3 3 3" xfId="18715" xr:uid="{0116B741-1D2C-4C4D-97AD-A191D77E7596}"/>
    <cellStyle name="Ввод  6 4 3 3 4" xfId="24156" xr:uid="{88455833-DF01-44A2-9CF8-E212B6E564CB}"/>
    <cellStyle name="Ввод  6 4 3 4" xfId="8963" xr:uid="{E2E353DB-7DB3-40B5-8127-5A7F37592EC1}"/>
    <cellStyle name="Ввод  6 4 3 5" xfId="14610" xr:uid="{6AF1A4B2-A2C4-4A09-AE79-BBEE2B15D662}"/>
    <cellStyle name="Ввод  6 4 3 6" xfId="20130" xr:uid="{D661559A-3FD3-47E1-9CEB-E71DD281E1AB}"/>
    <cellStyle name="Ввод  6 4 4" xfId="4766" xr:uid="{7EB694FB-6964-4BA8-9A30-737F2CF8BCBF}"/>
    <cellStyle name="Ввод  6 4 4 2" xfId="11317" xr:uid="{0FF02ECD-1C32-4D7D-A1CA-305B89EC65D2}"/>
    <cellStyle name="Ввод  6 4 4 3" xfId="16922" xr:uid="{389CE9E6-45AF-442B-BE24-BAC8C5C3B2B9}"/>
    <cellStyle name="Ввод  6 4 4 4" xfId="22398" xr:uid="{A8C38FAD-9A6A-4B61-B0C5-551EB45843CD}"/>
    <cellStyle name="Ввод  6 4 5" xfId="6664" xr:uid="{88A452CD-1C5B-40FF-B482-00B7D69D653D}"/>
    <cellStyle name="Ввод  6 4 5 2" xfId="13147" xr:uid="{10B5F3CA-DA7B-44A1-BFB2-29A90428C368}"/>
    <cellStyle name="Ввод  6 4 5 3" xfId="18713" xr:uid="{B9577EA2-E423-4684-B004-11EB6F1CBFF6}"/>
    <cellStyle name="Ввод  6 4 5 4" xfId="24154" xr:uid="{57A9E892-05C0-41C6-BCC5-1A8DD2A641B1}"/>
    <cellStyle name="Ввод  6 4 6" xfId="8961" xr:uid="{581DF02C-6E4A-4031-BFDF-9A790ED22CB1}"/>
    <cellStyle name="Ввод  6 4 7" xfId="14608" xr:uid="{0F63FB88-D2C2-4245-8120-2E62492A8217}"/>
    <cellStyle name="Ввод  6 4 8" xfId="20128" xr:uid="{D8485AF9-9F1D-45A2-AA34-06C706C001DC}"/>
    <cellStyle name="Ввод  6 5" xfId="2355" xr:uid="{61CD562F-39F8-40D5-B615-6A3E5B0BF211}"/>
    <cellStyle name="Ввод  6 5 2" xfId="4769" xr:uid="{E52B9239-4173-4A75-A6F7-5F57652AA70A}"/>
    <cellStyle name="Ввод  6 5 2 2" xfId="11320" xr:uid="{FC4F311D-5665-4A9D-8217-AA028C8CC26B}"/>
    <cellStyle name="Ввод  6 5 2 3" xfId="16925" xr:uid="{0CDB2E76-E75B-4D62-82A5-7B1DCBC3639E}"/>
    <cellStyle name="Ввод  6 5 2 4" xfId="22401" xr:uid="{4F3633CD-7131-48C7-8194-209F60D45893}"/>
    <cellStyle name="Ввод  6 5 3" xfId="6667" xr:uid="{2893F9E2-32E3-46A9-A49B-95EC7B76FFC7}"/>
    <cellStyle name="Ввод  6 5 3 2" xfId="13150" xr:uid="{222339C2-82F6-4180-8596-952CCE3B54DE}"/>
    <cellStyle name="Ввод  6 5 3 3" xfId="18716" xr:uid="{C1D0293C-1BA4-46E3-8544-E9D25CC0EED9}"/>
    <cellStyle name="Ввод  6 5 3 4" xfId="24157" xr:uid="{60CE3D6B-3533-4453-9472-A0B9CEA7C124}"/>
    <cellStyle name="Ввод  6 5 4" xfId="8964" xr:uid="{6758883B-4607-417D-B03A-7C4EF8A0FB7C}"/>
    <cellStyle name="Ввод  6 5 5" xfId="14611" xr:uid="{38596D60-B117-498F-93F4-166FCA44B0CA}"/>
    <cellStyle name="Ввод  6 5 6" xfId="20131" xr:uid="{04BC6292-2285-4E85-9FC5-A5A7923929EE}"/>
    <cellStyle name="Ввод  6 6" xfId="2356" xr:uid="{AC65F727-AFC0-4BAC-9522-39F24CAD00A4}"/>
    <cellStyle name="Ввод  6 6 2" xfId="4770" xr:uid="{721B85FD-6263-461D-AB43-DB24E8AB914D}"/>
    <cellStyle name="Ввод  6 6 2 2" xfId="11321" xr:uid="{52909413-BB87-411D-A3D1-83E5C66761E1}"/>
    <cellStyle name="Ввод  6 6 2 3" xfId="16926" xr:uid="{169C776F-BB8C-444E-9D78-295E58BBCAEC}"/>
    <cellStyle name="Ввод  6 6 2 4" xfId="22402" xr:uid="{317E0C64-8122-49E4-9791-5947CA557A57}"/>
    <cellStyle name="Ввод  6 6 3" xfId="6668" xr:uid="{0596FBD0-6538-46B7-AF63-44C8870B786C}"/>
    <cellStyle name="Ввод  6 6 3 2" xfId="13151" xr:uid="{BB3940AD-9F8F-4E1D-BE8F-F20E007FDDCD}"/>
    <cellStyle name="Ввод  6 6 3 3" xfId="18717" xr:uid="{92F25C78-2A4E-49B5-BA26-E6A13C25DBB5}"/>
    <cellStyle name="Ввод  6 6 3 4" xfId="24158" xr:uid="{69ED1DD2-8E19-4633-AC5F-80073F42074E}"/>
    <cellStyle name="Ввод  6 6 4" xfId="8965" xr:uid="{B36C5476-5111-458E-82C5-4EBAF139BCEB}"/>
    <cellStyle name="Ввод  6 6 5" xfId="14612" xr:uid="{EFF47089-D89A-427B-A7A8-EA53B2668279}"/>
    <cellStyle name="Ввод  6 6 6" xfId="20132" xr:uid="{66FC858C-70DC-4001-9014-E6D26C3B9873}"/>
    <cellStyle name="Ввод  6 7" xfId="4759" xr:uid="{D4E18F85-D115-4D51-A84A-A0BE6AB2C0DE}"/>
    <cellStyle name="Ввод  6 7 2" xfId="11310" xr:uid="{D2CD9687-6DE3-4353-8C49-A8B7FC7A4CC0}"/>
    <cellStyle name="Ввод  6 7 3" xfId="16915" xr:uid="{88206B3A-D6EB-43C1-927D-B55CC8C9A5C8}"/>
    <cellStyle name="Ввод  6 7 4" xfId="22391" xr:uid="{71854BBA-1A08-4F3A-883C-F83C575F2B0C}"/>
    <cellStyle name="Ввод  6 8" xfId="6657" xr:uid="{503A003F-3AB1-4AAC-B906-F6DDF6B5CC4F}"/>
    <cellStyle name="Ввод  6 8 2" xfId="13140" xr:uid="{BA08628A-577B-46BA-9CF1-CE391DDC8CB1}"/>
    <cellStyle name="Ввод  6 8 3" xfId="18706" xr:uid="{2B9E1DD6-8B91-462B-8E17-AF604085E0C9}"/>
    <cellStyle name="Ввод  6 8 4" xfId="24147" xr:uid="{62B5D9E5-21E5-495E-844A-BB4A53198F2D}"/>
    <cellStyle name="Ввод  6 9" xfId="8954" xr:uid="{D3E3F18E-B7A8-47E3-AF35-25827777081F}"/>
    <cellStyle name="Ввод  7" xfId="2357" xr:uid="{F09D5666-4A2F-4B54-B691-2505B6C91435}"/>
    <cellStyle name="Ввод  7 10" xfId="14613" xr:uid="{87E5067F-3111-4624-A145-342098F1B732}"/>
    <cellStyle name="Ввод  7 11" xfId="20133" xr:uid="{C48C1141-42C0-43ED-98F2-4B83C98E115A}"/>
    <cellStyle name="Ввод  7 2" xfId="2358" xr:uid="{E67D710E-7FC0-460E-B221-C7C1AB193AFC}"/>
    <cellStyle name="Ввод  7 2 2" xfId="2359" xr:uid="{73C6BEAE-57DA-4D46-81D9-40B2F2EB39EC}"/>
    <cellStyle name="Ввод  7 2 2 2" xfId="4773" xr:uid="{ECCAD816-AF82-4339-8237-BB700839FA08}"/>
    <cellStyle name="Ввод  7 2 2 2 2" xfId="11324" xr:uid="{CAE6C9F8-87B4-41E8-AFC1-9B03C67629C2}"/>
    <cellStyle name="Ввод  7 2 2 2 3" xfId="16929" xr:uid="{56B9833B-022B-4F05-B842-F174DCA6883A}"/>
    <cellStyle name="Ввод  7 2 2 2 4" xfId="22405" xr:uid="{97D6A5AA-6DA5-41A6-AEA2-BA02005F22BE}"/>
    <cellStyle name="Ввод  7 2 2 3" xfId="6671" xr:uid="{2085240D-817B-427B-9D68-B6756B6377AB}"/>
    <cellStyle name="Ввод  7 2 2 3 2" xfId="13154" xr:uid="{C704E6E6-16C6-4995-BF27-04EA19071AEA}"/>
    <cellStyle name="Ввод  7 2 2 3 3" xfId="18720" xr:uid="{857A30FC-CA5B-4906-905A-54779AAE999D}"/>
    <cellStyle name="Ввод  7 2 2 3 4" xfId="24161" xr:uid="{16CF8016-9C12-4326-B77A-D2914F3644ED}"/>
    <cellStyle name="Ввод  7 2 2 4" xfId="8968" xr:uid="{0EA0C540-FF66-422E-92C2-FA505764C098}"/>
    <cellStyle name="Ввод  7 2 2 5" xfId="14615" xr:uid="{2A2668EE-6035-49B0-831C-1AFEDC446C86}"/>
    <cellStyle name="Ввод  7 2 2 6" xfId="20135" xr:uid="{D7984CFF-86F8-48F9-874A-88F364AEFB5D}"/>
    <cellStyle name="Ввод  7 2 3" xfId="2360" xr:uid="{7CA294DE-23C5-4F82-9102-14E8C81B7BD2}"/>
    <cellStyle name="Ввод  7 2 3 2" xfId="4774" xr:uid="{0F8B60E9-E8E8-4D27-8C3C-8D3CC20E6192}"/>
    <cellStyle name="Ввод  7 2 3 2 2" xfId="11325" xr:uid="{0E1D68D3-495B-449B-9200-485604A9613F}"/>
    <cellStyle name="Ввод  7 2 3 2 3" xfId="16930" xr:uid="{9983187C-3049-4083-AFD8-01832E463FC2}"/>
    <cellStyle name="Ввод  7 2 3 2 4" xfId="22406" xr:uid="{BD22E041-764A-4681-82B4-CC385DA3AAA8}"/>
    <cellStyle name="Ввод  7 2 3 3" xfId="6672" xr:uid="{69B445B8-82FB-4359-BD03-4C8BBA796583}"/>
    <cellStyle name="Ввод  7 2 3 3 2" xfId="13155" xr:uid="{43A1C335-0EA9-453A-A8A8-5090FED117B3}"/>
    <cellStyle name="Ввод  7 2 3 3 3" xfId="18721" xr:uid="{E331B7B5-1396-4BDC-BA45-869A9FA1DACD}"/>
    <cellStyle name="Ввод  7 2 3 3 4" xfId="24162" xr:uid="{3E30E186-1526-4718-85F9-E0EDA3534330}"/>
    <cellStyle name="Ввод  7 2 3 4" xfId="8969" xr:uid="{6EEB2575-AEAC-459C-95DA-2FF0B1F4C0AB}"/>
    <cellStyle name="Ввод  7 2 3 5" xfId="14616" xr:uid="{C4FD2DCD-91FE-4504-8C29-0CE4C6F33C1F}"/>
    <cellStyle name="Ввод  7 2 3 6" xfId="20136" xr:uid="{9B950E7E-8990-4358-B6B5-6CEE71C0508B}"/>
    <cellStyle name="Ввод  7 2 4" xfId="4772" xr:uid="{1558C281-D447-4FF7-A6D7-DAD182CDF95E}"/>
    <cellStyle name="Ввод  7 2 4 2" xfId="11323" xr:uid="{15966229-F576-472F-9CAB-CDF8C8F5F027}"/>
    <cellStyle name="Ввод  7 2 4 3" xfId="16928" xr:uid="{A6C97700-66F0-4B2C-9D24-244638FEF806}"/>
    <cellStyle name="Ввод  7 2 4 4" xfId="22404" xr:uid="{2EB24479-3BCE-40BB-BDD0-F8283D8ABA94}"/>
    <cellStyle name="Ввод  7 2 5" xfId="6670" xr:uid="{BBCA8330-492B-4D56-925F-0DF59B9B779C}"/>
    <cellStyle name="Ввод  7 2 5 2" xfId="13153" xr:uid="{81563AAC-C004-494C-BFA8-B0CC1BCB92A4}"/>
    <cellStyle name="Ввод  7 2 5 3" xfId="18719" xr:uid="{57C4100E-B301-448A-A4D9-205ACED62CF5}"/>
    <cellStyle name="Ввод  7 2 5 4" xfId="24160" xr:uid="{C723471E-1044-47F9-8CC3-8D2526AE446E}"/>
    <cellStyle name="Ввод  7 2 6" xfId="8967" xr:uid="{8A1C8CDF-CED3-44C3-987C-B717141AA896}"/>
    <cellStyle name="Ввод  7 2 7" xfId="14614" xr:uid="{61AFA3BF-C214-42C7-9305-2030F6DC0A3E}"/>
    <cellStyle name="Ввод  7 2 8" xfId="20134" xr:uid="{F614E600-58AB-4B92-B37C-604706CF15E9}"/>
    <cellStyle name="Ввод  7 3" xfId="2361" xr:uid="{8365A559-BC66-47CC-B388-F2326D58C31F}"/>
    <cellStyle name="Ввод  7 3 2" xfId="2362" xr:uid="{3079F009-014F-4F0A-8DFC-1B1EAB08066A}"/>
    <cellStyle name="Ввод  7 3 2 2" xfId="4776" xr:uid="{D813CE42-74E9-4703-8121-5F327176FE46}"/>
    <cellStyle name="Ввод  7 3 2 2 2" xfId="11327" xr:uid="{B110A642-3699-4A9C-AD40-C619CBB4D2C9}"/>
    <cellStyle name="Ввод  7 3 2 2 3" xfId="16932" xr:uid="{DA2B606E-18D6-4293-B09D-486AD2D67135}"/>
    <cellStyle name="Ввод  7 3 2 2 4" xfId="22408" xr:uid="{17140268-DC87-4EEE-B6CE-95C493B152CE}"/>
    <cellStyle name="Ввод  7 3 2 3" xfId="6674" xr:uid="{5D30088B-377D-437A-B9D9-30C404C80064}"/>
    <cellStyle name="Ввод  7 3 2 3 2" xfId="13157" xr:uid="{3892C833-B9C8-4901-9B47-9E411FCB4FAD}"/>
    <cellStyle name="Ввод  7 3 2 3 3" xfId="18723" xr:uid="{ED08EA53-615C-46AF-BBC4-0E6D1301652E}"/>
    <cellStyle name="Ввод  7 3 2 3 4" xfId="24164" xr:uid="{C047CA3C-3E3A-4A2D-8C65-D0B1A5D49160}"/>
    <cellStyle name="Ввод  7 3 2 4" xfId="8971" xr:uid="{2F17FA8D-36C9-41E6-8D54-66CC2E8C054B}"/>
    <cellStyle name="Ввод  7 3 2 5" xfId="14618" xr:uid="{17039CFE-15A5-45DE-AC4F-6D878D7FCFCF}"/>
    <cellStyle name="Ввод  7 3 2 6" xfId="20138" xr:uid="{D9AB1FA9-14E7-458A-B56C-8CBED908BC6D}"/>
    <cellStyle name="Ввод  7 3 3" xfId="2363" xr:uid="{4D8A4747-988A-48AD-A124-FB867FB078B7}"/>
    <cellStyle name="Ввод  7 3 3 2" xfId="4777" xr:uid="{6CE9793A-3C1A-4B47-8BDC-EF202BF63D6E}"/>
    <cellStyle name="Ввод  7 3 3 2 2" xfId="11328" xr:uid="{4AA00981-077B-4495-9C80-7C6BE91FBBAA}"/>
    <cellStyle name="Ввод  7 3 3 2 3" xfId="16933" xr:uid="{27876562-33A4-4ADA-A70E-2A7CE0641F72}"/>
    <cellStyle name="Ввод  7 3 3 2 4" xfId="22409" xr:uid="{6DA990A2-D50A-4048-B5BB-396A3513D810}"/>
    <cellStyle name="Ввод  7 3 3 3" xfId="6675" xr:uid="{502A7957-B9BB-400C-86D4-FD6956170D2D}"/>
    <cellStyle name="Ввод  7 3 3 3 2" xfId="13158" xr:uid="{4EEBBD9D-83DE-4C06-8815-075CF258261A}"/>
    <cellStyle name="Ввод  7 3 3 3 3" xfId="18724" xr:uid="{30DABBDE-B687-4565-955C-0613B2CC116A}"/>
    <cellStyle name="Ввод  7 3 3 3 4" xfId="24165" xr:uid="{A5BF36B1-45CA-4360-A091-DB0FFEA7C12F}"/>
    <cellStyle name="Ввод  7 3 3 4" xfId="8972" xr:uid="{4EDC6321-89C9-4252-B31A-CCD13CC77539}"/>
    <cellStyle name="Ввод  7 3 3 5" xfId="14619" xr:uid="{4DE7D9EB-95A1-4971-A17C-CA1A1186F3BF}"/>
    <cellStyle name="Ввод  7 3 3 6" xfId="20139" xr:uid="{E68E4CED-5BDF-49F2-B136-57A5AF6C1E1F}"/>
    <cellStyle name="Ввод  7 3 4" xfId="4775" xr:uid="{41587981-6B42-4616-8BBF-16E7011768EA}"/>
    <cellStyle name="Ввод  7 3 4 2" xfId="11326" xr:uid="{B0592811-5A53-4186-AC1C-4657E24ADFC5}"/>
    <cellStyle name="Ввод  7 3 4 3" xfId="16931" xr:uid="{E0B8A265-A8D8-4C5E-B6A7-E4E42126414D}"/>
    <cellStyle name="Ввод  7 3 4 4" xfId="22407" xr:uid="{D8EB0FF9-EE68-4139-8704-BF60AD46DFB7}"/>
    <cellStyle name="Ввод  7 3 5" xfId="6673" xr:uid="{C9C22BB8-BBFA-4AD1-9890-7EEC6FA7E99B}"/>
    <cellStyle name="Ввод  7 3 5 2" xfId="13156" xr:uid="{8116A35D-B9AD-404A-809E-50CBCA5290E4}"/>
    <cellStyle name="Ввод  7 3 5 3" xfId="18722" xr:uid="{8440FECF-85C7-4D58-BF1E-E437F65F205F}"/>
    <cellStyle name="Ввод  7 3 5 4" xfId="24163" xr:uid="{555B23EC-7E3B-44FB-8049-6AF7A15545A8}"/>
    <cellStyle name="Ввод  7 3 6" xfId="8970" xr:uid="{03DF629D-FD9D-4BC6-867A-703AD8B57F16}"/>
    <cellStyle name="Ввод  7 3 7" xfId="14617" xr:uid="{0726B5D7-E8E2-4CCB-9777-C69731F2DE0D}"/>
    <cellStyle name="Ввод  7 3 8" xfId="20137" xr:uid="{8D574208-2E34-44A9-BDA9-1730EBAEAE11}"/>
    <cellStyle name="Ввод  7 4" xfId="2364" xr:uid="{AA1CC76B-D5FB-4BC4-9816-A421FFDE53E1}"/>
    <cellStyle name="Ввод  7 4 2" xfId="2365" xr:uid="{52B57E77-8EAF-45EB-AC9E-37DE903BD3CD}"/>
    <cellStyle name="Ввод  7 4 2 2" xfId="4779" xr:uid="{B3886D0F-5999-4778-8031-031CA8F80E2F}"/>
    <cellStyle name="Ввод  7 4 2 2 2" xfId="11330" xr:uid="{9759F706-A93E-4C73-B994-27A8447309D7}"/>
    <cellStyle name="Ввод  7 4 2 2 3" xfId="16935" xr:uid="{B634BE83-4A20-460A-ABAC-A20425641187}"/>
    <cellStyle name="Ввод  7 4 2 2 4" xfId="22411" xr:uid="{6FA82837-1DCE-49A8-BC84-9619DB627DD1}"/>
    <cellStyle name="Ввод  7 4 2 3" xfId="6677" xr:uid="{D29B7B3B-3C96-439A-8706-43D2A19699F6}"/>
    <cellStyle name="Ввод  7 4 2 3 2" xfId="13160" xr:uid="{360ABE9C-123E-43F7-9A8D-BDE8AFC9F2D2}"/>
    <cellStyle name="Ввод  7 4 2 3 3" xfId="18726" xr:uid="{936B1662-95DF-4321-BEDF-C14494F19503}"/>
    <cellStyle name="Ввод  7 4 2 3 4" xfId="24167" xr:uid="{AB1D4F25-CF5F-4535-86EE-C5BD99703BBF}"/>
    <cellStyle name="Ввод  7 4 2 4" xfId="8974" xr:uid="{FF83071D-5794-448B-A169-E0085BEE7B69}"/>
    <cellStyle name="Ввод  7 4 2 5" xfId="14621" xr:uid="{B4BC62C1-3842-4314-8B8A-BE818CB95F09}"/>
    <cellStyle name="Ввод  7 4 2 6" xfId="20141" xr:uid="{36DF426D-62AE-4A57-884E-E72D23EADE19}"/>
    <cellStyle name="Ввод  7 4 3" xfId="2366" xr:uid="{D4B547D1-0030-4CAD-8076-EAB3DDCF23B4}"/>
    <cellStyle name="Ввод  7 4 3 2" xfId="4780" xr:uid="{EE012D9E-67BA-4E45-93B7-5BC496371000}"/>
    <cellStyle name="Ввод  7 4 3 2 2" xfId="11331" xr:uid="{73C00F86-5DE3-4B72-BBD4-175D83A25C41}"/>
    <cellStyle name="Ввод  7 4 3 2 3" xfId="16936" xr:uid="{BB4BD452-5086-4C9D-8E90-8C84028D4F03}"/>
    <cellStyle name="Ввод  7 4 3 2 4" xfId="22412" xr:uid="{A4942D7B-F6C4-4C73-A594-3295823E93C3}"/>
    <cellStyle name="Ввод  7 4 3 3" xfId="6678" xr:uid="{C20A77A3-67CE-4741-B0F7-E4D062C7034B}"/>
    <cellStyle name="Ввод  7 4 3 3 2" xfId="13161" xr:uid="{0D788220-62C3-4989-BB4D-4EA655D993BA}"/>
    <cellStyle name="Ввод  7 4 3 3 3" xfId="18727" xr:uid="{8B6A21F5-52B0-4FDB-9FA3-0621E0C13B78}"/>
    <cellStyle name="Ввод  7 4 3 3 4" xfId="24168" xr:uid="{61853429-4453-4281-A9DF-F5FF287E3908}"/>
    <cellStyle name="Ввод  7 4 3 4" xfId="8975" xr:uid="{AD87760A-D88D-485B-A8C8-FF775F0257BA}"/>
    <cellStyle name="Ввод  7 4 3 5" xfId="14622" xr:uid="{0A95D051-03BC-4EF1-9576-31043ED7AED1}"/>
    <cellStyle name="Ввод  7 4 3 6" xfId="20142" xr:uid="{5F597F89-28CA-4128-B0C6-68023C32B5A4}"/>
    <cellStyle name="Ввод  7 4 4" xfId="4778" xr:uid="{A859F93A-2AE3-45CF-8B19-46F24C89B840}"/>
    <cellStyle name="Ввод  7 4 4 2" xfId="11329" xr:uid="{2DEB2E59-EB8C-49ED-BF42-8F3C5E1BEA42}"/>
    <cellStyle name="Ввод  7 4 4 3" xfId="16934" xr:uid="{ACC0DEBB-DEB4-44D9-B763-E507D88840E2}"/>
    <cellStyle name="Ввод  7 4 4 4" xfId="22410" xr:uid="{2EC2414E-B958-4035-B971-2E904ADC2F65}"/>
    <cellStyle name="Ввод  7 4 5" xfId="6676" xr:uid="{985440AA-5055-44C7-A7CC-E3A8AE14FEC0}"/>
    <cellStyle name="Ввод  7 4 5 2" xfId="13159" xr:uid="{D19AA7BC-07E0-4A6F-ACE2-072590F1F1DC}"/>
    <cellStyle name="Ввод  7 4 5 3" xfId="18725" xr:uid="{FDCAF29C-BA17-489C-9863-E5F528C7C27E}"/>
    <cellStyle name="Ввод  7 4 5 4" xfId="24166" xr:uid="{7D7313D5-6FD7-418B-9C94-89CD51E27B22}"/>
    <cellStyle name="Ввод  7 4 6" xfId="8973" xr:uid="{BF6F2306-80D7-4D91-B668-768D57AFA28C}"/>
    <cellStyle name="Ввод  7 4 7" xfId="14620" xr:uid="{02A503BB-1459-49A8-9F21-4160CEB376DD}"/>
    <cellStyle name="Ввод  7 4 8" xfId="20140" xr:uid="{640A71A9-BEB3-4D09-B389-6BBE83663E8D}"/>
    <cellStyle name="Ввод  7 5" xfId="2367" xr:uid="{BE7F7759-D70E-488C-894C-3B674852300D}"/>
    <cellStyle name="Ввод  7 5 2" xfId="4781" xr:uid="{F924FCF1-90AF-4813-95B4-1CD7B53EC1FA}"/>
    <cellStyle name="Ввод  7 5 2 2" xfId="11332" xr:uid="{FE805B10-694F-4137-B9D5-8083B8D11B00}"/>
    <cellStyle name="Ввод  7 5 2 3" xfId="16937" xr:uid="{652F4391-89AB-459F-B2F1-5DC741489A1E}"/>
    <cellStyle name="Ввод  7 5 2 4" xfId="22413" xr:uid="{9EFA6561-9F84-4608-8D8E-738CE8F670AE}"/>
    <cellStyle name="Ввод  7 5 3" xfId="6679" xr:uid="{ED1A454C-B32C-4580-AF2A-C865A71BE993}"/>
    <cellStyle name="Ввод  7 5 3 2" xfId="13162" xr:uid="{84736E20-4E3D-487C-A94F-8C3C2CEBB0DB}"/>
    <cellStyle name="Ввод  7 5 3 3" xfId="18728" xr:uid="{960163A9-1E8B-48CC-825A-6D09BDC23C48}"/>
    <cellStyle name="Ввод  7 5 3 4" xfId="24169" xr:uid="{4B1FF5D1-2C34-4B8C-A909-FFE4E588B5BD}"/>
    <cellStyle name="Ввод  7 5 4" xfId="8976" xr:uid="{51B24FE8-26BF-4694-BB60-8E7725085EE6}"/>
    <cellStyle name="Ввод  7 5 5" xfId="14623" xr:uid="{87C5051E-78CE-46CD-A52D-1A4F41C5A5FE}"/>
    <cellStyle name="Ввод  7 5 6" xfId="20143" xr:uid="{8947E22C-ACC5-4795-B494-2130BAF1DBBB}"/>
    <cellStyle name="Ввод  7 6" xfId="2368" xr:uid="{E92CAE53-ED8D-43AD-9CBA-C5A8DC813396}"/>
    <cellStyle name="Ввод  7 6 2" xfId="4782" xr:uid="{BC1E7DE6-B3FF-4BB3-89FA-F21899A1FBF7}"/>
    <cellStyle name="Ввод  7 6 2 2" xfId="11333" xr:uid="{01AE98FF-C1D7-4EAE-9589-9772E14FD119}"/>
    <cellStyle name="Ввод  7 6 2 3" xfId="16938" xr:uid="{25C4335A-F407-4DFF-B4EA-39C9D7D52564}"/>
    <cellStyle name="Ввод  7 6 2 4" xfId="22414" xr:uid="{733B8FC4-2E76-4D80-997F-89932274214A}"/>
    <cellStyle name="Ввод  7 6 3" xfId="6680" xr:uid="{B090D543-97F5-417B-9755-B62FF492425C}"/>
    <cellStyle name="Ввод  7 6 3 2" xfId="13163" xr:uid="{B7C9327C-8358-4E34-9774-70AB2B8CA76D}"/>
    <cellStyle name="Ввод  7 6 3 3" xfId="18729" xr:uid="{BA0D4B7D-5468-45B0-A639-23BE60401E00}"/>
    <cellStyle name="Ввод  7 6 3 4" xfId="24170" xr:uid="{8956EB9F-7AA7-4C72-A92F-B15DBDE0D328}"/>
    <cellStyle name="Ввод  7 6 4" xfId="8977" xr:uid="{45473A22-BCC9-4A9A-A428-679AC7623DF3}"/>
    <cellStyle name="Ввод  7 6 5" xfId="14624" xr:uid="{A1D297ED-8D53-4FF4-A1EB-5993FA265E43}"/>
    <cellStyle name="Ввод  7 6 6" xfId="20144" xr:uid="{649C859C-9215-4140-93D2-6C2CD19C3330}"/>
    <cellStyle name="Ввод  7 7" xfId="4771" xr:uid="{11820E5E-861A-4183-AFCD-A5C4E43EF8C8}"/>
    <cellStyle name="Ввод  7 7 2" xfId="11322" xr:uid="{66857FA9-7E4D-4DC6-8E42-50B6E757997C}"/>
    <cellStyle name="Ввод  7 7 3" xfId="16927" xr:uid="{F11C6588-B90D-496F-BB5B-D0BB38397A0C}"/>
    <cellStyle name="Ввод  7 7 4" xfId="22403" xr:uid="{06702944-F890-499D-90A5-BEF65A72AFF3}"/>
    <cellStyle name="Ввод  7 8" xfId="6669" xr:uid="{419E6054-A885-47C2-AA6B-D7DACFAB6B30}"/>
    <cellStyle name="Ввод  7 8 2" xfId="13152" xr:uid="{E841273C-7E65-48A7-BC60-C569B7C4F6D3}"/>
    <cellStyle name="Ввод  7 8 3" xfId="18718" xr:uid="{26430412-5356-4123-B365-0906B3887878}"/>
    <cellStyle name="Ввод  7 8 4" xfId="24159" xr:uid="{EFC3A882-3A23-4AF3-8E9F-7E86EDE596C2}"/>
    <cellStyle name="Ввод  7 9" xfId="8966" xr:uid="{222D1ECD-0FB5-479A-AD4C-37FCF48F2C0C}"/>
    <cellStyle name="Ввод  8" xfId="2369" xr:uid="{70D021FD-C248-47B5-8C24-00BA0FCE71EA}"/>
    <cellStyle name="Ввод  8 10" xfId="14625" xr:uid="{22D27B7D-F557-4FA3-8061-940D28AC6677}"/>
    <cellStyle name="Ввод  8 11" xfId="20145" xr:uid="{1228FEA1-13BF-49A4-8D9C-186BCB5BB595}"/>
    <cellStyle name="Ввод  8 2" xfId="2370" xr:uid="{E2395C88-B7CB-44E3-95B4-6AAAE0815B80}"/>
    <cellStyle name="Ввод  8 2 2" xfId="2371" xr:uid="{2210F3B4-5981-4F03-9523-0E927042710D}"/>
    <cellStyle name="Ввод  8 2 2 2" xfId="4785" xr:uid="{36E7325C-7486-4234-B147-E34DE3BE258F}"/>
    <cellStyle name="Ввод  8 2 2 2 2" xfId="11336" xr:uid="{04184377-C5C3-4D7C-9DD8-1D56994D136A}"/>
    <cellStyle name="Ввод  8 2 2 2 3" xfId="16941" xr:uid="{6556C1C2-E84A-4C0F-A4AD-8C86F302BF4F}"/>
    <cellStyle name="Ввод  8 2 2 2 4" xfId="22417" xr:uid="{D71DCED3-37C3-4A9D-8F45-F776763A7850}"/>
    <cellStyle name="Ввод  8 2 2 3" xfId="6683" xr:uid="{9B8A8A19-1A25-4792-82E7-6AA5499841BE}"/>
    <cellStyle name="Ввод  8 2 2 3 2" xfId="13166" xr:uid="{53566B24-68A9-4D85-BE9B-D4CC8775B5BB}"/>
    <cellStyle name="Ввод  8 2 2 3 3" xfId="18732" xr:uid="{51C066B9-834B-47DE-8B24-85CDC2422F86}"/>
    <cellStyle name="Ввод  8 2 2 3 4" xfId="24173" xr:uid="{360D4074-94E3-4F8D-8F93-FC1FB53DEAAE}"/>
    <cellStyle name="Ввод  8 2 2 4" xfId="8980" xr:uid="{1D19E36E-60F8-4609-B860-1351DC09D62E}"/>
    <cellStyle name="Ввод  8 2 2 5" xfId="14627" xr:uid="{6CEA9252-A461-48AC-978E-E64DBA863A14}"/>
    <cellStyle name="Ввод  8 2 2 6" xfId="20147" xr:uid="{2B1EB500-D433-4EBF-AB07-853C01244190}"/>
    <cellStyle name="Ввод  8 2 3" xfId="2372" xr:uid="{4BE06009-6783-469E-B10F-58C321509B1E}"/>
    <cellStyle name="Ввод  8 2 3 2" xfId="4786" xr:uid="{584D9D4D-7FC8-4F5B-BAAE-17FE1E6D7D74}"/>
    <cellStyle name="Ввод  8 2 3 2 2" xfId="11337" xr:uid="{B177B41C-DFED-4C76-A43F-CB79887C7705}"/>
    <cellStyle name="Ввод  8 2 3 2 3" xfId="16942" xr:uid="{875DE306-F3F8-45C0-A5C2-203408F3B3EA}"/>
    <cellStyle name="Ввод  8 2 3 2 4" xfId="22418" xr:uid="{E6DAA954-2490-41DE-8ECB-9B7F1DCAE6CA}"/>
    <cellStyle name="Ввод  8 2 3 3" xfId="6684" xr:uid="{5E79D074-D385-4843-A5D4-54CD4739333C}"/>
    <cellStyle name="Ввод  8 2 3 3 2" xfId="13167" xr:uid="{3E35FB18-2F4E-4E85-8C0D-A518B2427358}"/>
    <cellStyle name="Ввод  8 2 3 3 3" xfId="18733" xr:uid="{4F3256F3-52AC-4D1F-B2B6-C4618956B7B2}"/>
    <cellStyle name="Ввод  8 2 3 3 4" xfId="24174" xr:uid="{780016DE-3A8A-41C1-AE26-5F16EDFE0871}"/>
    <cellStyle name="Ввод  8 2 3 4" xfId="8981" xr:uid="{DF116939-834A-47C5-BD8C-D0E07AD4CC68}"/>
    <cellStyle name="Ввод  8 2 3 5" xfId="14628" xr:uid="{5E0D72F5-3866-4F7D-80DB-0A602CE88F77}"/>
    <cellStyle name="Ввод  8 2 3 6" xfId="20148" xr:uid="{6FDBFE75-5630-40B7-A110-E10B386A404B}"/>
    <cellStyle name="Ввод  8 2 4" xfId="4784" xr:uid="{4B2F6ED8-286A-4A85-831B-E6886494BE30}"/>
    <cellStyle name="Ввод  8 2 4 2" xfId="11335" xr:uid="{9B358F11-3CBA-437A-B797-2E6799E7C145}"/>
    <cellStyle name="Ввод  8 2 4 3" xfId="16940" xr:uid="{880C781B-DDBA-4D71-A265-B7AB34754338}"/>
    <cellStyle name="Ввод  8 2 4 4" xfId="22416" xr:uid="{5BE5BC9B-F751-4526-945B-931EC7465468}"/>
    <cellStyle name="Ввод  8 2 5" xfId="6682" xr:uid="{239AB748-8C2C-413D-ABB6-18B2D283F48A}"/>
    <cellStyle name="Ввод  8 2 5 2" xfId="13165" xr:uid="{8944E479-4353-4E63-8270-C2EED21B5EA7}"/>
    <cellStyle name="Ввод  8 2 5 3" xfId="18731" xr:uid="{CF84E00C-81F0-4068-8D34-D16BE2AF53AF}"/>
    <cellStyle name="Ввод  8 2 5 4" xfId="24172" xr:uid="{C15725A1-183E-4D4F-BA9D-D84F8D76F8A4}"/>
    <cellStyle name="Ввод  8 2 6" xfId="8979" xr:uid="{D0A8ED05-47DE-46A6-953D-E93DAD7773B5}"/>
    <cellStyle name="Ввод  8 2 7" xfId="14626" xr:uid="{9749FAA3-A414-4BEF-96C0-A33DE6802A92}"/>
    <cellStyle name="Ввод  8 2 8" xfId="20146" xr:uid="{38633559-C856-4B2B-B09B-DEBCE0CF4127}"/>
    <cellStyle name="Ввод  8 3" xfId="2373" xr:uid="{89908388-3087-4744-96EB-E977CAF58A0E}"/>
    <cellStyle name="Ввод  8 3 2" xfId="2374" xr:uid="{02EC0CAB-CE30-4B0E-88F0-F8D9766B562E}"/>
    <cellStyle name="Ввод  8 3 2 2" xfId="4788" xr:uid="{C1A80CF5-B2DB-48EC-A309-E7801335F955}"/>
    <cellStyle name="Ввод  8 3 2 2 2" xfId="11339" xr:uid="{B1F63123-2DE3-48FC-97B2-C723A0FDCB3A}"/>
    <cellStyle name="Ввод  8 3 2 2 3" xfId="16944" xr:uid="{4FE17A70-0503-46A1-A447-9148C04F760B}"/>
    <cellStyle name="Ввод  8 3 2 2 4" xfId="22420" xr:uid="{145540D0-57B7-4E72-9D5E-407982578859}"/>
    <cellStyle name="Ввод  8 3 2 3" xfId="6686" xr:uid="{0435B373-6F3B-4889-A8D0-EFACC014496C}"/>
    <cellStyle name="Ввод  8 3 2 3 2" xfId="13169" xr:uid="{F7CD2619-0571-4B97-B9B9-97B995817F19}"/>
    <cellStyle name="Ввод  8 3 2 3 3" xfId="18735" xr:uid="{B650D0CA-9F3D-4D06-A07D-B12D8A0A5B51}"/>
    <cellStyle name="Ввод  8 3 2 3 4" xfId="24176" xr:uid="{2EDD16E5-F79B-4458-830F-9626BD0F9A01}"/>
    <cellStyle name="Ввод  8 3 2 4" xfId="8983" xr:uid="{36668799-7F00-412D-8F85-005BA9276F09}"/>
    <cellStyle name="Ввод  8 3 2 5" xfId="14630" xr:uid="{4DFBF1D8-7C7A-41A9-B498-E5134249E6E4}"/>
    <cellStyle name="Ввод  8 3 2 6" xfId="20150" xr:uid="{395E4367-206B-45EF-8ADC-4B72259CE251}"/>
    <cellStyle name="Ввод  8 3 3" xfId="2375" xr:uid="{D892FD23-123D-4D2F-BE19-58A44FCCAFAA}"/>
    <cellStyle name="Ввод  8 3 3 2" xfId="4789" xr:uid="{522E9382-9FB8-412F-A762-1B0A67C9CFA4}"/>
    <cellStyle name="Ввод  8 3 3 2 2" xfId="11340" xr:uid="{4463ABBE-CDF6-4480-B2E9-A40FC50A8A95}"/>
    <cellStyle name="Ввод  8 3 3 2 3" xfId="16945" xr:uid="{C141BE5F-8262-417E-B588-6D7D85D959F2}"/>
    <cellStyle name="Ввод  8 3 3 2 4" xfId="22421" xr:uid="{49C13AE8-4D8B-4D29-96F6-695034129C7F}"/>
    <cellStyle name="Ввод  8 3 3 3" xfId="6687" xr:uid="{7B4A0E0F-EC3E-4D8F-8032-88F89E9356F5}"/>
    <cellStyle name="Ввод  8 3 3 3 2" xfId="13170" xr:uid="{9A4228C7-420B-4015-BBA7-7B25A06576F6}"/>
    <cellStyle name="Ввод  8 3 3 3 3" xfId="18736" xr:uid="{0B1F1166-4A57-4522-B761-EE438B110FF5}"/>
    <cellStyle name="Ввод  8 3 3 3 4" xfId="24177" xr:uid="{3A88735C-84B0-46B1-8E4D-1EEFB42BE5C5}"/>
    <cellStyle name="Ввод  8 3 3 4" xfId="8984" xr:uid="{6FD370E4-299A-4EF8-AE82-4C42C7434AB5}"/>
    <cellStyle name="Ввод  8 3 3 5" xfId="14631" xr:uid="{A2E93B2B-9987-4982-8CB8-F16D6E80AD3E}"/>
    <cellStyle name="Ввод  8 3 3 6" xfId="20151" xr:uid="{04E77EB5-5BD3-4831-B71D-C0D47A0B44F6}"/>
    <cellStyle name="Ввод  8 3 4" xfId="4787" xr:uid="{2D4C3AD9-D486-44EC-B43D-AC378784D048}"/>
    <cellStyle name="Ввод  8 3 4 2" xfId="11338" xr:uid="{578D420A-D4DF-4210-95FD-E83D251E1A6F}"/>
    <cellStyle name="Ввод  8 3 4 3" xfId="16943" xr:uid="{15417725-4871-4E8E-882F-C22C3FC158FE}"/>
    <cellStyle name="Ввод  8 3 4 4" xfId="22419" xr:uid="{5EF9AC8D-E3B6-4F4D-A2ED-77220FF3DAF6}"/>
    <cellStyle name="Ввод  8 3 5" xfId="6685" xr:uid="{80E130DC-FFE1-41EE-A1E2-C88A416F7BCC}"/>
    <cellStyle name="Ввод  8 3 5 2" xfId="13168" xr:uid="{14D36C08-36FF-4E13-8E09-6B56CC61157F}"/>
    <cellStyle name="Ввод  8 3 5 3" xfId="18734" xr:uid="{FE2D0403-2437-4830-89BA-8C5C7A4CCE12}"/>
    <cellStyle name="Ввод  8 3 5 4" xfId="24175" xr:uid="{FEB4E60E-B7A1-42A4-BA1B-C11D57BD22B0}"/>
    <cellStyle name="Ввод  8 3 6" xfId="8982" xr:uid="{A41C5CF4-D3E9-4290-9304-741043FEC30C}"/>
    <cellStyle name="Ввод  8 3 7" xfId="14629" xr:uid="{B8A99358-9DAA-4836-AC77-8BC7D9523B84}"/>
    <cellStyle name="Ввод  8 3 8" xfId="20149" xr:uid="{79A8BEF7-5296-47DB-8310-25535D728CDE}"/>
    <cellStyle name="Ввод  8 4" xfId="2376" xr:uid="{DDE0CAFA-56A9-4246-A86D-C3EB41F60B70}"/>
    <cellStyle name="Ввод  8 4 2" xfId="2377" xr:uid="{79144143-50E3-47EA-B4F9-4B932D0BF159}"/>
    <cellStyle name="Ввод  8 4 2 2" xfId="4791" xr:uid="{45176028-900F-4879-BDBC-E355C2D610C6}"/>
    <cellStyle name="Ввод  8 4 2 2 2" xfId="11342" xr:uid="{0A4215BB-32F0-43FD-92CC-6D98B5D91A6A}"/>
    <cellStyle name="Ввод  8 4 2 2 3" xfId="16947" xr:uid="{353EA5E1-73AC-42DE-AB8F-17ECA44C3691}"/>
    <cellStyle name="Ввод  8 4 2 2 4" xfId="22423" xr:uid="{79C8EB41-F429-4532-A6EC-D059072328FB}"/>
    <cellStyle name="Ввод  8 4 2 3" xfId="6689" xr:uid="{B647439B-FCCC-4D94-B2F3-678617EC5C33}"/>
    <cellStyle name="Ввод  8 4 2 3 2" xfId="13172" xr:uid="{12C8B493-89E0-4EBD-A097-D2AC84366E13}"/>
    <cellStyle name="Ввод  8 4 2 3 3" xfId="18738" xr:uid="{E7911769-CA15-4198-8DC2-139B1B40112C}"/>
    <cellStyle name="Ввод  8 4 2 3 4" xfId="24179" xr:uid="{A32C335A-7FC2-4BE2-9E2C-D35A3C8C53D4}"/>
    <cellStyle name="Ввод  8 4 2 4" xfId="8986" xr:uid="{57B454E2-6221-498F-B7A8-43B04E75DCCE}"/>
    <cellStyle name="Ввод  8 4 2 5" xfId="14633" xr:uid="{8866E548-844F-433B-B049-D472C3BFED4A}"/>
    <cellStyle name="Ввод  8 4 2 6" xfId="20153" xr:uid="{EE7853BD-C6BD-4EBD-BA2F-A4BC014054B7}"/>
    <cellStyle name="Ввод  8 4 3" xfId="2378" xr:uid="{68730C9A-1972-4C8A-B698-99A717DFA7DE}"/>
    <cellStyle name="Ввод  8 4 3 2" xfId="4792" xr:uid="{A96821A7-34C5-4240-8CF9-7137C52263B3}"/>
    <cellStyle name="Ввод  8 4 3 2 2" xfId="11343" xr:uid="{64F7B7A4-A566-4988-8D4A-000817BA9F73}"/>
    <cellStyle name="Ввод  8 4 3 2 3" xfId="16948" xr:uid="{7BAB35EB-258A-448F-8B2B-E3614FE549BC}"/>
    <cellStyle name="Ввод  8 4 3 2 4" xfId="22424" xr:uid="{C77229BF-3330-4102-8C70-0AF5BA6D80C7}"/>
    <cellStyle name="Ввод  8 4 3 3" xfId="6690" xr:uid="{59D11ACF-7B7F-4716-A17A-F06BBA3ED0B7}"/>
    <cellStyle name="Ввод  8 4 3 3 2" xfId="13173" xr:uid="{EFBF8E2D-A89F-47E8-9156-DA5BA8BE9637}"/>
    <cellStyle name="Ввод  8 4 3 3 3" xfId="18739" xr:uid="{6494F7EE-0E6C-4514-B568-0314B4C3C6D6}"/>
    <cellStyle name="Ввод  8 4 3 3 4" xfId="24180" xr:uid="{93EF5B47-3382-43DB-8BB9-1E0BD756BD72}"/>
    <cellStyle name="Ввод  8 4 3 4" xfId="8987" xr:uid="{EEDF08E6-E8D1-4C79-A3AD-06A720863F14}"/>
    <cellStyle name="Ввод  8 4 3 5" xfId="14634" xr:uid="{D3433636-BB25-409B-8B2B-2F36CE37B0E9}"/>
    <cellStyle name="Ввод  8 4 3 6" xfId="20154" xr:uid="{5A959E1B-ACA0-4FC2-A38C-E5D897972502}"/>
    <cellStyle name="Ввод  8 4 4" xfId="4790" xr:uid="{2F43F0B4-06A5-42C5-8C0B-EE66C73070FF}"/>
    <cellStyle name="Ввод  8 4 4 2" xfId="11341" xr:uid="{0AE42A4E-9142-4E3B-8AAE-02FAEABCBD42}"/>
    <cellStyle name="Ввод  8 4 4 3" xfId="16946" xr:uid="{9D34EFE8-8355-4149-B917-F65B5BD875A4}"/>
    <cellStyle name="Ввод  8 4 4 4" xfId="22422" xr:uid="{99402910-7D3D-4D3B-A42B-DACFA1449A54}"/>
    <cellStyle name="Ввод  8 4 5" xfId="6688" xr:uid="{22EFC301-BFC9-4780-9646-BD86AD0A925B}"/>
    <cellStyle name="Ввод  8 4 5 2" xfId="13171" xr:uid="{A1CA9D74-1226-4F07-9FB3-89D1997FF5DA}"/>
    <cellStyle name="Ввод  8 4 5 3" xfId="18737" xr:uid="{5F6FAA1C-BF0B-48F6-8918-319CB4AC7EED}"/>
    <cellStyle name="Ввод  8 4 5 4" xfId="24178" xr:uid="{E75687E0-9D2B-4C7B-BF3C-0EAF31239788}"/>
    <cellStyle name="Ввод  8 4 6" xfId="8985" xr:uid="{E611429E-E180-4C89-BDF1-8A459E18C956}"/>
    <cellStyle name="Ввод  8 4 7" xfId="14632" xr:uid="{50EB3845-6709-485B-B2FB-C23952BFD8FD}"/>
    <cellStyle name="Ввод  8 4 8" xfId="20152" xr:uid="{2EDC8121-6C35-40FE-BF0B-EBD450726E47}"/>
    <cellStyle name="Ввод  8 5" xfId="2379" xr:uid="{4723F781-E69C-4D83-922A-D32D4F2D5D5A}"/>
    <cellStyle name="Ввод  8 5 2" xfId="4793" xr:uid="{7308E660-E993-4A52-B218-B1D610478EAA}"/>
    <cellStyle name="Ввод  8 5 2 2" xfId="11344" xr:uid="{05CE8AC3-168C-444E-A130-E62732B24DF6}"/>
    <cellStyle name="Ввод  8 5 2 3" xfId="16949" xr:uid="{94147C1E-CF61-4DCA-BB7C-45C632D1EC5D}"/>
    <cellStyle name="Ввод  8 5 2 4" xfId="22425" xr:uid="{C5C9FDE4-5522-4F17-9292-4C6421C9FF03}"/>
    <cellStyle name="Ввод  8 5 3" xfId="6691" xr:uid="{50D2A9EE-4EB7-4250-83EE-0E8CACABDA80}"/>
    <cellStyle name="Ввод  8 5 3 2" xfId="13174" xr:uid="{9E37BFF6-4069-4B97-89AC-9510185B2DD2}"/>
    <cellStyle name="Ввод  8 5 3 3" xfId="18740" xr:uid="{0F11E5C1-C082-4184-A622-80718CB4387D}"/>
    <cellStyle name="Ввод  8 5 3 4" xfId="24181" xr:uid="{A7F2FCC5-BDA7-4119-8D0D-0E4EE95CE2FC}"/>
    <cellStyle name="Ввод  8 5 4" xfId="8988" xr:uid="{5F0EBB8F-2985-4B4C-BBFB-4CA21231851D}"/>
    <cellStyle name="Ввод  8 5 5" xfId="14635" xr:uid="{4967014D-A196-4A8E-8993-47F6A3DBD5FC}"/>
    <cellStyle name="Ввод  8 5 6" xfId="20155" xr:uid="{F7CEA73D-707D-473B-B6BC-1F66B74899F4}"/>
    <cellStyle name="Ввод  8 6" xfId="2380" xr:uid="{A95A54A7-B9D5-4095-A95C-282B517ABA7B}"/>
    <cellStyle name="Ввод  8 6 2" xfId="4794" xr:uid="{E00671B2-9B45-49B5-9DC5-174E7ED53570}"/>
    <cellStyle name="Ввод  8 6 2 2" xfId="11345" xr:uid="{C2793E37-BD09-4D81-ABE4-CF9EB88DCF06}"/>
    <cellStyle name="Ввод  8 6 2 3" xfId="16950" xr:uid="{C67C7658-3ACA-44AB-8AD8-61E08C176F20}"/>
    <cellStyle name="Ввод  8 6 2 4" xfId="22426" xr:uid="{2374D082-3595-4C9E-B4E4-44D4358799EE}"/>
    <cellStyle name="Ввод  8 6 3" xfId="6692" xr:uid="{221A465F-6554-46F0-A776-3549A32F9C1D}"/>
    <cellStyle name="Ввод  8 6 3 2" xfId="13175" xr:uid="{B3CBAE4B-04BD-4076-9676-23EAE6A9533A}"/>
    <cellStyle name="Ввод  8 6 3 3" xfId="18741" xr:uid="{56451164-4B7D-4A47-AD42-2280A7A4D4C3}"/>
    <cellStyle name="Ввод  8 6 3 4" xfId="24182" xr:uid="{FD02D097-BBFB-43FF-BB3A-09CDF4C34EE8}"/>
    <cellStyle name="Ввод  8 6 4" xfId="8989" xr:uid="{370CCA90-26DE-4074-83CA-CFFE47337ADC}"/>
    <cellStyle name="Ввод  8 6 5" xfId="14636" xr:uid="{AD72D247-0206-4E0F-9C1D-93ED855B787B}"/>
    <cellStyle name="Ввод  8 6 6" xfId="20156" xr:uid="{473DBC8A-EDC9-4FC0-9A7D-2DEC779BEAA2}"/>
    <cellStyle name="Ввод  8 7" xfId="4783" xr:uid="{3CE16AA8-16EE-48DC-9CA3-B51FAA1C6A7F}"/>
    <cellStyle name="Ввод  8 7 2" xfId="11334" xr:uid="{0FD503CC-BDEB-475C-A8F6-35DC5C5A9030}"/>
    <cellStyle name="Ввод  8 7 3" xfId="16939" xr:uid="{3B3715EA-2A3B-4840-8DB8-7EEA4893A6BC}"/>
    <cellStyle name="Ввод  8 7 4" xfId="22415" xr:uid="{9D70CCEE-FC79-4F2A-9451-90F24172F161}"/>
    <cellStyle name="Ввод  8 8" xfId="6681" xr:uid="{E52D6EB8-3A12-4F89-BA32-1DEC8350830B}"/>
    <cellStyle name="Ввод  8 8 2" xfId="13164" xr:uid="{8016AB49-B935-4B08-8CFC-76DEFCBFC1A8}"/>
    <cellStyle name="Ввод  8 8 3" xfId="18730" xr:uid="{176917BC-2D20-4A38-9E31-DCB9E3671AC1}"/>
    <cellStyle name="Ввод  8 8 4" xfId="24171" xr:uid="{E55446F4-87C6-42C5-B921-75C9EB62B88B}"/>
    <cellStyle name="Ввод  8 9" xfId="8978" xr:uid="{4F1D5EC0-6D74-4842-A1E0-E0C30F64CA07}"/>
    <cellStyle name="Ввод  9" xfId="2381" xr:uid="{2FC47D83-989B-4121-8C84-C1AB712A1DA2}"/>
    <cellStyle name="Ввод  9 10" xfId="14637" xr:uid="{3BAE071E-949D-4F58-92F9-C5A1E2FF2655}"/>
    <cellStyle name="Ввод  9 11" xfId="20157" xr:uid="{60CAB7D0-2600-4FCA-9E49-27E694AC3CA2}"/>
    <cellStyle name="Ввод  9 2" xfId="2382" xr:uid="{B148335B-9DE0-45DE-B07C-4D3D38397406}"/>
    <cellStyle name="Ввод  9 2 2" xfId="2383" xr:uid="{B2D2220B-D47A-4406-956F-561FE06E2CF5}"/>
    <cellStyle name="Ввод  9 2 2 2" xfId="4797" xr:uid="{0053F03B-C612-416A-9A40-5D1AB2755774}"/>
    <cellStyle name="Ввод  9 2 2 2 2" xfId="11348" xr:uid="{728E22BA-90E4-469D-88E6-BCBC2E6CA1BC}"/>
    <cellStyle name="Ввод  9 2 2 2 3" xfId="16953" xr:uid="{AAE4E943-E49F-4D43-9683-DCF4380D5CE6}"/>
    <cellStyle name="Ввод  9 2 2 2 4" xfId="22429" xr:uid="{BCCC19E4-B28E-430B-8D50-41C0B6216D4C}"/>
    <cellStyle name="Ввод  9 2 2 3" xfId="6695" xr:uid="{D3663CBB-532F-4376-A198-AC6E51587FA5}"/>
    <cellStyle name="Ввод  9 2 2 3 2" xfId="13178" xr:uid="{99C95763-DFCD-4321-A87C-E8B836345C43}"/>
    <cellStyle name="Ввод  9 2 2 3 3" xfId="18744" xr:uid="{D78B314D-B605-4203-B996-1CCC2173C1B6}"/>
    <cellStyle name="Ввод  9 2 2 3 4" xfId="24185" xr:uid="{5ABACD07-EED8-42B4-BE04-39DDEF85F838}"/>
    <cellStyle name="Ввод  9 2 2 4" xfId="8992" xr:uid="{5AF7B46C-C6D5-409D-AED2-B4DC765016D2}"/>
    <cellStyle name="Ввод  9 2 2 5" xfId="14639" xr:uid="{7C3584D6-BB55-4962-B19B-0295CE187AE1}"/>
    <cellStyle name="Ввод  9 2 2 6" xfId="20159" xr:uid="{84D6C4AA-FE1F-4417-9B0B-F02ED27BB623}"/>
    <cellStyle name="Ввод  9 2 3" xfId="2384" xr:uid="{5B898C24-89D0-4B63-90E0-86B72B61EBA1}"/>
    <cellStyle name="Ввод  9 2 3 2" xfId="4798" xr:uid="{6758B5A6-D2A8-44AB-B7C5-EA2DA0794760}"/>
    <cellStyle name="Ввод  9 2 3 2 2" xfId="11349" xr:uid="{87808B43-00EE-4D98-99A0-18FC71C9A3FA}"/>
    <cellStyle name="Ввод  9 2 3 2 3" xfId="16954" xr:uid="{03674172-059F-428B-9224-4F5BABC9F6E3}"/>
    <cellStyle name="Ввод  9 2 3 2 4" xfId="22430" xr:uid="{8085C040-A444-419E-89E3-FFD5ACAD95F2}"/>
    <cellStyle name="Ввод  9 2 3 3" xfId="6696" xr:uid="{355B6B1F-F426-4045-82E9-1FF853B9F49F}"/>
    <cellStyle name="Ввод  9 2 3 3 2" xfId="13179" xr:uid="{ACAFC644-CD46-464C-8B71-1E58A2B687DA}"/>
    <cellStyle name="Ввод  9 2 3 3 3" xfId="18745" xr:uid="{FC6D1C02-4277-4920-9AC6-2361EC89E061}"/>
    <cellStyle name="Ввод  9 2 3 3 4" xfId="24186" xr:uid="{1521B071-1883-4DB5-8F1D-492D17532CE9}"/>
    <cellStyle name="Ввод  9 2 3 4" xfId="8993" xr:uid="{51A516DA-7432-4EA6-9F08-92A733BCA575}"/>
    <cellStyle name="Ввод  9 2 3 5" xfId="14640" xr:uid="{BFF46DA8-7D6B-49B4-B316-82A02535950B}"/>
    <cellStyle name="Ввод  9 2 3 6" xfId="20160" xr:uid="{62AC5C77-9F81-4E72-A26C-85BC146B9742}"/>
    <cellStyle name="Ввод  9 2 4" xfId="4796" xr:uid="{1EBCB341-58AD-492D-B065-39E3D78CB121}"/>
    <cellStyle name="Ввод  9 2 4 2" xfId="11347" xr:uid="{798A282C-E7FF-4FB9-9609-F4DA45BE7F0B}"/>
    <cellStyle name="Ввод  9 2 4 3" xfId="16952" xr:uid="{1A78153D-32BE-4F1C-B301-CD94263350AB}"/>
    <cellStyle name="Ввод  9 2 4 4" xfId="22428" xr:uid="{A98CC95D-42A9-41CB-B3A9-5EE6457B538E}"/>
    <cellStyle name="Ввод  9 2 5" xfId="6694" xr:uid="{250E0377-0C1E-47C8-8DD7-F27A782B6117}"/>
    <cellStyle name="Ввод  9 2 5 2" xfId="13177" xr:uid="{C2108675-5480-4D1D-9F50-3C1D47CA600F}"/>
    <cellStyle name="Ввод  9 2 5 3" xfId="18743" xr:uid="{5C6D0CCE-A317-4DB4-85FE-DBB7C4BCB9AD}"/>
    <cellStyle name="Ввод  9 2 5 4" xfId="24184" xr:uid="{1CAED8C1-F224-4D78-9282-4FB9251F7D70}"/>
    <cellStyle name="Ввод  9 2 6" xfId="8991" xr:uid="{E9CC145B-9F1F-40E7-BAF7-2CFCF6F9403F}"/>
    <cellStyle name="Ввод  9 2 7" xfId="14638" xr:uid="{E9509636-E60D-403A-88D0-7A2F8716EF82}"/>
    <cellStyle name="Ввод  9 2 8" xfId="20158" xr:uid="{905EB0DD-CA48-4E1E-B811-4F21B4BB29B0}"/>
    <cellStyle name="Ввод  9 3" xfId="2385" xr:uid="{AFE23656-D92C-4927-A32C-8AAF49500514}"/>
    <cellStyle name="Ввод  9 3 2" xfId="2386" xr:uid="{ACA62C90-53BB-449C-9CA7-62ABA29E4404}"/>
    <cellStyle name="Ввод  9 3 2 2" xfId="4800" xr:uid="{F5FA7E11-EB01-423C-94CF-29CDE6135FC8}"/>
    <cellStyle name="Ввод  9 3 2 2 2" xfId="11351" xr:uid="{C9F865D8-2A16-4C18-8CD8-DF89178CCA77}"/>
    <cellStyle name="Ввод  9 3 2 2 3" xfId="16956" xr:uid="{EAE68C3C-8733-4E69-A3A6-2703DD0D98C3}"/>
    <cellStyle name="Ввод  9 3 2 2 4" xfId="22432" xr:uid="{9B0242C6-1C88-4C07-8506-3F38B82A0B61}"/>
    <cellStyle name="Ввод  9 3 2 3" xfId="6698" xr:uid="{C3E3E195-E0F7-425E-8AD7-E5C60D86107A}"/>
    <cellStyle name="Ввод  9 3 2 3 2" xfId="13181" xr:uid="{3CDAD7C1-9320-4801-A224-F4E344859FDA}"/>
    <cellStyle name="Ввод  9 3 2 3 3" xfId="18747" xr:uid="{6FA01E2F-A60D-4356-8A87-E27DA240A5B8}"/>
    <cellStyle name="Ввод  9 3 2 3 4" xfId="24188" xr:uid="{B9559D04-3A3A-49A2-84C5-1E6CE889E3B9}"/>
    <cellStyle name="Ввод  9 3 2 4" xfId="8995" xr:uid="{B152A82D-93DA-4BD2-B7BA-B362C09C1629}"/>
    <cellStyle name="Ввод  9 3 2 5" xfId="14642" xr:uid="{C3D46C55-886D-4FAF-8F6A-C9F3E4A5AF1B}"/>
    <cellStyle name="Ввод  9 3 2 6" xfId="20162" xr:uid="{4BED6F28-34F3-4116-99BE-2F10C5E4A253}"/>
    <cellStyle name="Ввод  9 3 3" xfId="2387" xr:uid="{7ECB4218-E540-41E9-A028-59F94AB738BA}"/>
    <cellStyle name="Ввод  9 3 3 2" xfId="4801" xr:uid="{BD7FF21A-CC30-4941-A128-AAC90F1E97EF}"/>
    <cellStyle name="Ввод  9 3 3 2 2" xfId="11352" xr:uid="{CD153ED1-BCFD-434E-9F3C-9EDF96A11830}"/>
    <cellStyle name="Ввод  9 3 3 2 3" xfId="16957" xr:uid="{45CC3D4D-391E-4550-8757-A06A137E8B8B}"/>
    <cellStyle name="Ввод  9 3 3 2 4" xfId="22433" xr:uid="{9546DB5D-F64F-49EF-9CEF-02AD634625C2}"/>
    <cellStyle name="Ввод  9 3 3 3" xfId="6699" xr:uid="{FF9F52E6-2554-440A-B374-24DA5115CFE6}"/>
    <cellStyle name="Ввод  9 3 3 3 2" xfId="13182" xr:uid="{E0C66BA4-408F-41C6-BE85-BD6C3F1913D7}"/>
    <cellStyle name="Ввод  9 3 3 3 3" xfId="18748" xr:uid="{E68ECAB9-9DF9-4B9C-9129-CA0811ED4635}"/>
    <cellStyle name="Ввод  9 3 3 3 4" xfId="24189" xr:uid="{5AF36618-7441-4186-8539-796FEBA55C38}"/>
    <cellStyle name="Ввод  9 3 3 4" xfId="8996" xr:uid="{117FCB91-DDCC-480D-88EC-30ADF198B77A}"/>
    <cellStyle name="Ввод  9 3 3 5" xfId="14643" xr:uid="{0E8AD0AD-AD24-41DE-80FB-4E2BD81122B1}"/>
    <cellStyle name="Ввод  9 3 3 6" xfId="20163" xr:uid="{91D0E138-3360-416E-9596-AA45CCDCE25B}"/>
    <cellStyle name="Ввод  9 3 4" xfId="4799" xr:uid="{60E94388-FC20-4DF8-89CD-33BF0842082F}"/>
    <cellStyle name="Ввод  9 3 4 2" xfId="11350" xr:uid="{5391C8C1-6CAB-4472-B946-A4EA7D6B8272}"/>
    <cellStyle name="Ввод  9 3 4 3" xfId="16955" xr:uid="{B1C8D10E-FDE6-41ED-B83E-DC02D7F9CD10}"/>
    <cellStyle name="Ввод  9 3 4 4" xfId="22431" xr:uid="{0DD03CBD-4A32-4654-83CF-F1AA1230FFF6}"/>
    <cellStyle name="Ввод  9 3 5" xfId="6697" xr:uid="{E38B3140-7CF2-4BBB-BB37-791F3999AC00}"/>
    <cellStyle name="Ввод  9 3 5 2" xfId="13180" xr:uid="{8FD02C91-957B-4994-BC92-115200F2518C}"/>
    <cellStyle name="Ввод  9 3 5 3" xfId="18746" xr:uid="{68DB84BA-FA62-4CC5-A20A-9E4064FC3C30}"/>
    <cellStyle name="Ввод  9 3 5 4" xfId="24187" xr:uid="{51EFC97D-5A0A-4317-8E66-B6EEA6DE749A}"/>
    <cellStyle name="Ввод  9 3 6" xfId="8994" xr:uid="{6EA215C0-A181-40B1-8E0E-A8D8B137D4C7}"/>
    <cellStyle name="Ввод  9 3 7" xfId="14641" xr:uid="{3D123BD6-C64E-4872-AF21-8FFAB39FF3C3}"/>
    <cellStyle name="Ввод  9 3 8" xfId="20161" xr:uid="{3DE5963B-8AD2-4F51-B6E2-7FEB38C35AF7}"/>
    <cellStyle name="Ввод  9 4" xfId="2388" xr:uid="{62DDC984-3139-414C-99E8-AD5D5EB50C6F}"/>
    <cellStyle name="Ввод  9 4 2" xfId="2389" xr:uid="{B4D06121-1A33-48DE-92C1-0B0EE212FDD4}"/>
    <cellStyle name="Ввод  9 4 2 2" xfId="4803" xr:uid="{265CF4C6-924B-4550-9D5A-09EF3D2CA95C}"/>
    <cellStyle name="Ввод  9 4 2 2 2" xfId="11354" xr:uid="{25194CE8-B4C5-460F-B973-EC35C52A39EC}"/>
    <cellStyle name="Ввод  9 4 2 2 3" xfId="16959" xr:uid="{8570F833-AA88-48E1-B53B-3C1FE46BE3BD}"/>
    <cellStyle name="Ввод  9 4 2 2 4" xfId="22435" xr:uid="{E6742AEA-64C8-4CE7-B965-F2A0F9BF2B92}"/>
    <cellStyle name="Ввод  9 4 2 3" xfId="6701" xr:uid="{09D959D7-8200-4E96-9FD0-848474CE9693}"/>
    <cellStyle name="Ввод  9 4 2 3 2" xfId="13184" xr:uid="{91D809E5-3786-4093-9586-1586EA370447}"/>
    <cellStyle name="Ввод  9 4 2 3 3" xfId="18750" xr:uid="{671A2EAA-AFEC-4A52-833F-35CF0EB7CCBC}"/>
    <cellStyle name="Ввод  9 4 2 3 4" xfId="24191" xr:uid="{424F1165-3714-4FB4-A24F-23A3BD7F5712}"/>
    <cellStyle name="Ввод  9 4 2 4" xfId="8998" xr:uid="{37D7FC76-266A-424E-9C5C-0CA96C055C17}"/>
    <cellStyle name="Ввод  9 4 2 5" xfId="14645" xr:uid="{8F0BD496-012F-4F99-A944-172F45F836D4}"/>
    <cellStyle name="Ввод  9 4 2 6" xfId="20165" xr:uid="{5849FFED-1AA5-4FC3-A3D7-839A84DCD80E}"/>
    <cellStyle name="Ввод  9 4 3" xfId="2390" xr:uid="{C00560E9-4BFC-42EE-AF2F-80DC158F1C21}"/>
    <cellStyle name="Ввод  9 4 3 2" xfId="4804" xr:uid="{2DC2F054-9C1A-4F77-89F6-D560D452AC4D}"/>
    <cellStyle name="Ввод  9 4 3 2 2" xfId="11355" xr:uid="{2030481A-D09D-413A-BBC0-BF9B5E89BE97}"/>
    <cellStyle name="Ввод  9 4 3 2 3" xfId="16960" xr:uid="{E668647E-3429-40DA-9CE1-96C7B8124D14}"/>
    <cellStyle name="Ввод  9 4 3 2 4" xfId="22436" xr:uid="{912AFBBA-E3C2-47D5-8D50-2D7EEF769507}"/>
    <cellStyle name="Ввод  9 4 3 3" xfId="6702" xr:uid="{8640B0EA-3EA3-4A2C-9CC1-3546B8590EDC}"/>
    <cellStyle name="Ввод  9 4 3 3 2" xfId="13185" xr:uid="{61EA5E58-6057-4999-830D-C1557EB79609}"/>
    <cellStyle name="Ввод  9 4 3 3 3" xfId="18751" xr:uid="{D7AF38F0-BD60-4948-BFD8-2B07C0D8B682}"/>
    <cellStyle name="Ввод  9 4 3 3 4" xfId="24192" xr:uid="{2D7FFAD5-6A79-400D-AEA3-28BE992D97FF}"/>
    <cellStyle name="Ввод  9 4 3 4" xfId="8999" xr:uid="{042D0CF1-301B-415F-9706-29E3F3B4AF82}"/>
    <cellStyle name="Ввод  9 4 3 5" xfId="14646" xr:uid="{B4AE996A-6881-49A2-8CD3-50EAFA6D3BC4}"/>
    <cellStyle name="Ввод  9 4 3 6" xfId="20166" xr:uid="{5DC544AF-0A56-4ECC-903E-F1448A514539}"/>
    <cellStyle name="Ввод  9 4 4" xfId="4802" xr:uid="{062D348F-31AC-4DC3-AF7C-5DCD4BAA72A2}"/>
    <cellStyle name="Ввод  9 4 4 2" xfId="11353" xr:uid="{A56C738D-8927-47A3-8E2D-115779610FC1}"/>
    <cellStyle name="Ввод  9 4 4 3" xfId="16958" xr:uid="{5868AF54-05C4-4F6F-95C6-92635A64401B}"/>
    <cellStyle name="Ввод  9 4 4 4" xfId="22434" xr:uid="{B77EA285-062D-49AA-B9FF-4895CB9D7F82}"/>
    <cellStyle name="Ввод  9 4 5" xfId="6700" xr:uid="{7AC98A90-C330-4D7D-955B-6752FA7C18C7}"/>
    <cellStyle name="Ввод  9 4 5 2" xfId="13183" xr:uid="{2A81C1C0-C37A-4AB1-B599-667FEFA0DAA6}"/>
    <cellStyle name="Ввод  9 4 5 3" xfId="18749" xr:uid="{82E157FC-5166-4F39-BC7D-C81A729190FA}"/>
    <cellStyle name="Ввод  9 4 5 4" xfId="24190" xr:uid="{A62AA4B3-ED8B-4952-B218-98340C370C75}"/>
    <cellStyle name="Ввод  9 4 6" xfId="8997" xr:uid="{560F77CD-BE7A-44CE-AE50-3B51FFF6E4AE}"/>
    <cellStyle name="Ввод  9 4 7" xfId="14644" xr:uid="{767D5387-25F0-434D-A88D-EF18259F05E3}"/>
    <cellStyle name="Ввод  9 4 8" xfId="20164" xr:uid="{E1B935B0-1829-4567-A5D1-A7D89D21F09A}"/>
    <cellStyle name="Ввод  9 5" xfId="2391" xr:uid="{218251DC-9434-4C70-8608-7C3A203C7754}"/>
    <cellStyle name="Ввод  9 5 2" xfId="4805" xr:uid="{C0F4DE37-608D-4E64-AB9E-31688BED4BA8}"/>
    <cellStyle name="Ввод  9 5 2 2" xfId="11356" xr:uid="{A952CA6C-88E3-4D77-8A23-291B90F91BCF}"/>
    <cellStyle name="Ввод  9 5 2 3" xfId="16961" xr:uid="{6B70136C-B676-49C4-89C9-23E1D60C8C66}"/>
    <cellStyle name="Ввод  9 5 2 4" xfId="22437" xr:uid="{C33E7BC3-AAD4-48E1-BA07-EF15DBB2F2E4}"/>
    <cellStyle name="Ввод  9 5 3" xfId="6703" xr:uid="{2557C4EC-3E42-40DE-A9C7-85DBABF43FAF}"/>
    <cellStyle name="Ввод  9 5 3 2" xfId="13186" xr:uid="{10981296-12A5-4EDF-A069-BA611EE7175F}"/>
    <cellStyle name="Ввод  9 5 3 3" xfId="18752" xr:uid="{DD66D89D-94D0-4C02-8AB3-3EC702CF62ED}"/>
    <cellStyle name="Ввод  9 5 3 4" xfId="24193" xr:uid="{2FB05AC2-C1EC-4E96-ACED-24EB6711A798}"/>
    <cellStyle name="Ввод  9 5 4" xfId="9000" xr:uid="{5F989EBE-D435-4D6D-ADCC-D308178D1FD4}"/>
    <cellStyle name="Ввод  9 5 5" xfId="14647" xr:uid="{9848EA87-1691-4690-B4C7-C53566A64158}"/>
    <cellStyle name="Ввод  9 5 6" xfId="20167" xr:uid="{E2B5FFBC-7506-4B28-977E-876B78AF58CE}"/>
    <cellStyle name="Ввод  9 6" xfId="2392" xr:uid="{CA3CCF53-E1C2-4175-90B7-D3EAA12FA5CB}"/>
    <cellStyle name="Ввод  9 6 2" xfId="4806" xr:uid="{0D930F02-44D6-47BA-98C7-41B87224926B}"/>
    <cellStyle name="Ввод  9 6 2 2" xfId="11357" xr:uid="{59D7F44B-DA6B-4931-909E-CF08555FEF5D}"/>
    <cellStyle name="Ввод  9 6 2 3" xfId="16962" xr:uid="{CCA5E1E6-4EB5-44DA-8BB7-9EF23D84E83E}"/>
    <cellStyle name="Ввод  9 6 2 4" xfId="22438" xr:uid="{8801845A-9AC1-46D7-8546-9ECF020383DA}"/>
    <cellStyle name="Ввод  9 6 3" xfId="6704" xr:uid="{D8F74FF3-5C41-408D-9F84-E577414E8A70}"/>
    <cellStyle name="Ввод  9 6 3 2" xfId="13187" xr:uid="{25D23D75-00CE-4F74-904A-2EE2D3B194D6}"/>
    <cellStyle name="Ввод  9 6 3 3" xfId="18753" xr:uid="{A7634545-F02F-448E-9AF1-C3BE6708236A}"/>
    <cellStyle name="Ввод  9 6 3 4" xfId="24194" xr:uid="{81E49EFC-6A81-44FD-A4FF-CE66DBB812B9}"/>
    <cellStyle name="Ввод  9 6 4" xfId="9001" xr:uid="{56F88F00-0CB9-41E1-8AA1-EA2E3EEF3B1A}"/>
    <cellStyle name="Ввод  9 6 5" xfId="14648" xr:uid="{20EE1BEF-74D5-4883-8A95-9E262324804E}"/>
    <cellStyle name="Ввод  9 6 6" xfId="20168" xr:uid="{D61059D5-1879-4B70-8290-B6FCE620DF71}"/>
    <cellStyle name="Ввод  9 7" xfId="4795" xr:uid="{1010D04C-0EE2-4CE9-BAFB-B50B3D986D58}"/>
    <cellStyle name="Ввод  9 7 2" xfId="11346" xr:uid="{D1E278B3-5D73-42B3-AD12-2578B37D77A9}"/>
    <cellStyle name="Ввод  9 7 3" xfId="16951" xr:uid="{BB7A3219-EC4B-4895-BE2C-822249E210DA}"/>
    <cellStyle name="Ввод  9 7 4" xfId="22427" xr:uid="{B0FD8068-9602-48B6-848A-E495A5DF1AD6}"/>
    <cellStyle name="Ввод  9 8" xfId="6693" xr:uid="{A9361E76-9D2E-484E-8038-FB07F01C9A02}"/>
    <cellStyle name="Ввод  9 8 2" xfId="13176" xr:uid="{3779D482-FC76-44E7-B693-100FAA56F413}"/>
    <cellStyle name="Ввод  9 8 3" xfId="18742" xr:uid="{45695F61-D49D-4523-929C-603D186FC5F9}"/>
    <cellStyle name="Ввод  9 8 4" xfId="24183" xr:uid="{8A3E2E0E-C724-4ED8-B5F7-533BBDB1980B}"/>
    <cellStyle name="Ввод  9 9" xfId="8990" xr:uid="{ADBA7B48-6DF4-4E84-A751-E4357CC1ED35}"/>
    <cellStyle name="Вывод" xfId="2393" xr:uid="{7BE47351-4484-4832-9090-373A29316A5C}"/>
    <cellStyle name="Вывод 10" xfId="2394" xr:uid="{179A7FCF-236C-448E-B6CC-592E68CBFC42}"/>
    <cellStyle name="Вывод 10 10" xfId="14650" xr:uid="{9A389E76-8E00-4791-88EA-14ECC152B8A5}"/>
    <cellStyle name="Вывод 10 11" xfId="20170" xr:uid="{B8CAB6D3-FFAA-4F13-A8A5-D38DD4A9A2C2}"/>
    <cellStyle name="Вывод 10 2" xfId="2395" xr:uid="{6D11D1EE-A019-447F-BAB6-E7A5D87BFC87}"/>
    <cellStyle name="Вывод 10 2 2" xfId="2396" xr:uid="{249F6B27-EA95-4581-BD02-27EC76472524}"/>
    <cellStyle name="Вывод 10 2 2 2" xfId="4190" xr:uid="{A3B6B5B8-3120-4FD2-BC04-8B82AB7B418A}"/>
    <cellStyle name="Вывод 10 2 2 2 2" xfId="10746" xr:uid="{292E81D8-C703-4E2E-A3B5-961EBCCD4F1F}"/>
    <cellStyle name="Вывод 10 2 2 2 3" xfId="16360" xr:uid="{52F594FA-394C-4D45-9A59-62BDAD945AFA}"/>
    <cellStyle name="Вывод 10 2 2 2 4" xfId="21837" xr:uid="{5B57666C-D71C-4EFB-BAD4-5393D2BDCFCE}"/>
    <cellStyle name="Вывод 10 2 2 3" xfId="6708" xr:uid="{E2A9EDB9-97AC-49D0-8996-12CE3ABB2DFE}"/>
    <cellStyle name="Вывод 10 2 2 3 2" xfId="13191" xr:uid="{EF367282-19EC-4AE0-BA5D-1C269E053A50}"/>
    <cellStyle name="Вывод 10 2 2 3 3" xfId="18757" xr:uid="{49C887B8-0029-4122-902B-A818EB8C2BAC}"/>
    <cellStyle name="Вывод 10 2 2 3 4" xfId="24198" xr:uid="{39C3733C-2567-4813-B098-44961475F8A6}"/>
    <cellStyle name="Вывод 10 2 2 4" xfId="9005" xr:uid="{BE64C3AA-B7F5-47FA-9447-B235737AFBD9}"/>
    <cellStyle name="Вывод 10 2 2 5" xfId="14652" xr:uid="{969C3D6A-2E9C-4F16-944A-BB0FF9DC2563}"/>
    <cellStyle name="Вывод 10 2 2 6" xfId="20172" xr:uid="{D5BC7253-F18F-40CF-8FF9-642E57340298}"/>
    <cellStyle name="Вывод 10 2 3" xfId="2397" xr:uid="{86176A73-38FD-4DC2-A420-28F18194DB20}"/>
    <cellStyle name="Вывод 10 2 3 2" xfId="4191" xr:uid="{6C4C768A-81E4-4E7E-9A0F-AD02E3FA620D}"/>
    <cellStyle name="Вывод 10 2 3 2 2" xfId="10747" xr:uid="{6DD1C568-08C7-4504-BC85-900D437B969A}"/>
    <cellStyle name="Вывод 10 2 3 2 3" xfId="16361" xr:uid="{3E36DBB0-CF1C-4CB3-BE13-7957B5904265}"/>
    <cellStyle name="Вывод 10 2 3 2 4" xfId="21838" xr:uid="{4E6E3CA0-06C4-4399-B49C-33188108C56F}"/>
    <cellStyle name="Вывод 10 2 3 3" xfId="6709" xr:uid="{BFF90B85-E217-41B1-994E-21A2551981A3}"/>
    <cellStyle name="Вывод 10 2 3 3 2" xfId="13192" xr:uid="{90447A9D-9A7E-4D11-99ED-6AE4A382D3DB}"/>
    <cellStyle name="Вывод 10 2 3 3 3" xfId="18758" xr:uid="{C0E55927-41D3-47C2-9A31-BF1E7338CBA8}"/>
    <cellStyle name="Вывод 10 2 3 3 4" xfId="24199" xr:uid="{75D87254-1779-46FF-A1A9-3F18B6F0C46B}"/>
    <cellStyle name="Вывод 10 2 3 4" xfId="9006" xr:uid="{5F96BB14-0D80-4B59-B096-17AA38B97337}"/>
    <cellStyle name="Вывод 10 2 3 5" xfId="14653" xr:uid="{64A6B4C0-987D-49BA-A2EC-4A37B757F435}"/>
    <cellStyle name="Вывод 10 2 3 6" xfId="20173" xr:uid="{7A8A1817-127A-4C47-8758-1C921756F069}"/>
    <cellStyle name="Вывод 10 2 4" xfId="4189" xr:uid="{FD1F3081-3F55-4914-924D-7D3A95A3F4E8}"/>
    <cellStyle name="Вывод 10 2 4 2" xfId="10745" xr:uid="{71E107E1-023F-44A5-A238-0F33D1735C60}"/>
    <cellStyle name="Вывод 10 2 4 3" xfId="16359" xr:uid="{68D91DFB-1EEA-4A58-835B-4B37520551DE}"/>
    <cellStyle name="Вывод 10 2 4 4" xfId="21836" xr:uid="{54017BCE-D775-4955-8422-EF3FFA6CE7A4}"/>
    <cellStyle name="Вывод 10 2 5" xfId="6707" xr:uid="{89C7AE74-7600-493B-A9F4-F603F1A163C3}"/>
    <cellStyle name="Вывод 10 2 5 2" xfId="13190" xr:uid="{1168B1AD-8BFE-47E8-9764-30B391E2B5DA}"/>
    <cellStyle name="Вывод 10 2 5 3" xfId="18756" xr:uid="{18B5411F-ACBD-49DA-9544-696FDBD98862}"/>
    <cellStyle name="Вывод 10 2 5 4" xfId="24197" xr:uid="{E40B336D-C34E-4754-9301-BBCB2BB3F0E6}"/>
    <cellStyle name="Вывод 10 2 6" xfId="9004" xr:uid="{E1372B35-30D7-46DF-8A5F-2893F6D683C1}"/>
    <cellStyle name="Вывод 10 2 7" xfId="14651" xr:uid="{BE81A9D5-388B-4552-B5FD-D92CA0682812}"/>
    <cellStyle name="Вывод 10 2 8" xfId="20171" xr:uid="{E1758A34-A325-4A0D-83E1-DA8242CCA29E}"/>
    <cellStyle name="Вывод 10 3" xfId="2398" xr:uid="{FA5869FD-3E94-47F4-8280-6E62D1DDDADD}"/>
    <cellStyle name="Вывод 10 3 2" xfId="2399" xr:uid="{7C0D107D-D9D8-411C-B468-DA9E4AF578BA}"/>
    <cellStyle name="Вывод 10 3 2 2" xfId="4193" xr:uid="{0E381BAE-D26B-49DB-816B-5676883DA69F}"/>
    <cellStyle name="Вывод 10 3 2 2 2" xfId="10749" xr:uid="{3EEB430D-C8CD-4D75-B00B-2D6143ECA3CC}"/>
    <cellStyle name="Вывод 10 3 2 2 3" xfId="16363" xr:uid="{95DF6B49-2CE7-4903-8F0D-9DB4A6FB64FA}"/>
    <cellStyle name="Вывод 10 3 2 2 4" xfId="21840" xr:uid="{C3C4B71C-DE1E-4CC4-8C6A-F638DBBFF377}"/>
    <cellStyle name="Вывод 10 3 2 3" xfId="6711" xr:uid="{167D49E8-D06A-477D-8B8B-D1964FBFFE70}"/>
    <cellStyle name="Вывод 10 3 2 3 2" xfId="13194" xr:uid="{F6BB23C0-8921-4884-A97F-FA87424365E0}"/>
    <cellStyle name="Вывод 10 3 2 3 3" xfId="18760" xr:uid="{C9128D1E-B0D3-4238-88AA-9EC7CCF37D30}"/>
    <cellStyle name="Вывод 10 3 2 3 4" xfId="24201" xr:uid="{E7AADEFB-19B5-4ECA-86A6-494D2714CA44}"/>
    <cellStyle name="Вывод 10 3 2 4" xfId="9008" xr:uid="{62083E12-164B-418C-B48B-66D9B4491C27}"/>
    <cellStyle name="Вывод 10 3 2 5" xfId="14655" xr:uid="{7A29972F-D296-49EC-BBC8-864C5E14F08D}"/>
    <cellStyle name="Вывод 10 3 2 6" xfId="20175" xr:uid="{8AB7899C-2FB4-45F8-BC8A-036E9DD629EE}"/>
    <cellStyle name="Вывод 10 3 3" xfId="2400" xr:uid="{152C590C-3FAF-440B-A4AF-E2874D282317}"/>
    <cellStyle name="Вывод 10 3 3 2" xfId="4194" xr:uid="{60399452-7BDE-4490-ABBA-C055FA2D399B}"/>
    <cellStyle name="Вывод 10 3 3 2 2" xfId="10750" xr:uid="{052F29B5-495D-4FAF-9F5D-7729F037753E}"/>
    <cellStyle name="Вывод 10 3 3 2 3" xfId="16364" xr:uid="{7E732DA0-E472-4B1A-A1E1-A981476778A1}"/>
    <cellStyle name="Вывод 10 3 3 2 4" xfId="21841" xr:uid="{7405DDE8-2D31-4ED9-9EDF-081B80C44FD9}"/>
    <cellStyle name="Вывод 10 3 3 3" xfId="6712" xr:uid="{023D5780-84F9-40F1-AF65-685A1DE9D593}"/>
    <cellStyle name="Вывод 10 3 3 3 2" xfId="13195" xr:uid="{EF77EBCF-2DAD-4B20-B622-E3009C39F6A6}"/>
    <cellStyle name="Вывод 10 3 3 3 3" xfId="18761" xr:uid="{2A91C02C-78A3-4312-8E39-0398C15D082A}"/>
    <cellStyle name="Вывод 10 3 3 3 4" xfId="24202" xr:uid="{C6596C1A-4703-4EFE-AE28-ABBF2730EF05}"/>
    <cellStyle name="Вывод 10 3 3 4" xfId="9009" xr:uid="{2323B011-85B8-4BDB-9124-D2BB5C1410D0}"/>
    <cellStyle name="Вывод 10 3 3 5" xfId="14656" xr:uid="{BD534AF2-BAF3-4075-9528-C064AF3CC10F}"/>
    <cellStyle name="Вывод 10 3 3 6" xfId="20176" xr:uid="{7EAE2BD4-719A-4D6C-9E86-769D5DC2CE3E}"/>
    <cellStyle name="Вывод 10 3 4" xfId="4192" xr:uid="{351C17D2-F4BE-4B00-96C8-7E155C4AE1BF}"/>
    <cellStyle name="Вывод 10 3 4 2" xfId="10748" xr:uid="{DA2A56B0-4BE8-4F32-9C53-A9979FA2EDC6}"/>
    <cellStyle name="Вывод 10 3 4 3" xfId="16362" xr:uid="{D0775A6A-1D88-4ABF-A2BB-E83D259C11D3}"/>
    <cellStyle name="Вывод 10 3 4 4" xfId="21839" xr:uid="{8539CC27-0718-4729-9D0F-2DF7C6AD7207}"/>
    <cellStyle name="Вывод 10 3 5" xfId="6710" xr:uid="{53503322-5D16-41DB-BF32-19F7A0B4C993}"/>
    <cellStyle name="Вывод 10 3 5 2" xfId="13193" xr:uid="{97E98326-BDC7-4C43-82CD-E9485357F5B0}"/>
    <cellStyle name="Вывод 10 3 5 3" xfId="18759" xr:uid="{B60EED5D-D1F1-4CE5-8BF9-14EBF7B9C78E}"/>
    <cellStyle name="Вывод 10 3 5 4" xfId="24200" xr:uid="{667C79EF-A666-497A-9885-C3410B255463}"/>
    <cellStyle name="Вывод 10 3 6" xfId="9007" xr:uid="{94E6C22F-F950-4EE7-9FCA-045671C8BD92}"/>
    <cellStyle name="Вывод 10 3 7" xfId="14654" xr:uid="{9FD6F6C6-720F-4739-B740-AB62789715AE}"/>
    <cellStyle name="Вывод 10 3 8" xfId="20174" xr:uid="{286C9480-6395-43E7-901A-89763EB4624C}"/>
    <cellStyle name="Вывод 10 4" xfId="2401" xr:uid="{AE9B566F-82D7-421A-B635-AE8965D414D7}"/>
    <cellStyle name="Вывод 10 4 2" xfId="2402" xr:uid="{75C7DF86-9963-43BD-854D-E4B5094318C7}"/>
    <cellStyle name="Вывод 10 4 2 2" xfId="4196" xr:uid="{A37E9DE4-0032-43A2-B877-F0151DDF31D7}"/>
    <cellStyle name="Вывод 10 4 2 2 2" xfId="10752" xr:uid="{37465FAE-FA6C-4BE5-9BBE-A2DA5F95ADFD}"/>
    <cellStyle name="Вывод 10 4 2 2 3" xfId="16366" xr:uid="{7629FBBC-CBB0-4154-AB8E-216C90527E87}"/>
    <cellStyle name="Вывод 10 4 2 2 4" xfId="21843" xr:uid="{060CEF22-AE4C-42B2-AF21-533721BDC599}"/>
    <cellStyle name="Вывод 10 4 2 3" xfId="6714" xr:uid="{D3E6AC8F-468F-4803-85E5-62AEE67CDEB8}"/>
    <cellStyle name="Вывод 10 4 2 3 2" xfId="13197" xr:uid="{4566DFA6-0801-43D0-A754-D96AB63BF195}"/>
    <cellStyle name="Вывод 10 4 2 3 3" xfId="18763" xr:uid="{5B4EB086-C9BE-4329-BB44-7DC037E21794}"/>
    <cellStyle name="Вывод 10 4 2 3 4" xfId="24204" xr:uid="{FC3364DC-C0C7-47C6-A2F4-86613E8BE11B}"/>
    <cellStyle name="Вывод 10 4 2 4" xfId="9011" xr:uid="{B2BA51F5-5940-4EA8-ABB2-F9A16FE2CE56}"/>
    <cellStyle name="Вывод 10 4 2 5" xfId="14658" xr:uid="{059E4C54-B0D3-4905-8B30-FC992192CDDA}"/>
    <cellStyle name="Вывод 10 4 2 6" xfId="20178" xr:uid="{A7175CF4-50A8-4FFD-BE10-45005746EA52}"/>
    <cellStyle name="Вывод 10 4 3" xfId="2403" xr:uid="{8EE89D42-43C1-47E0-AD81-CC74E4D35251}"/>
    <cellStyle name="Вывод 10 4 3 2" xfId="4197" xr:uid="{B1223B2F-653B-4D84-A1BC-19A2C82D54E3}"/>
    <cellStyle name="Вывод 10 4 3 2 2" xfId="10753" xr:uid="{7CEA4E83-CFE9-4F80-8924-BD646DD81C00}"/>
    <cellStyle name="Вывод 10 4 3 2 3" xfId="16367" xr:uid="{B793510A-607D-47BF-A832-52026A2A3B5D}"/>
    <cellStyle name="Вывод 10 4 3 2 4" xfId="21844" xr:uid="{4CD9D145-95DD-44E1-937D-4B381AD949ED}"/>
    <cellStyle name="Вывод 10 4 3 3" xfId="6715" xr:uid="{14573D58-3275-490A-8A59-8740981ED894}"/>
    <cellStyle name="Вывод 10 4 3 3 2" xfId="13198" xr:uid="{B8C50EAE-C4F1-44F9-B842-5DC4FE0DC87C}"/>
    <cellStyle name="Вывод 10 4 3 3 3" xfId="18764" xr:uid="{FE917796-68A7-4DF6-A74C-1A64E480C319}"/>
    <cellStyle name="Вывод 10 4 3 3 4" xfId="24205" xr:uid="{2E3AFEAB-BA78-4962-9710-DB43864C0B1C}"/>
    <cellStyle name="Вывод 10 4 3 4" xfId="9012" xr:uid="{8AD46171-CD5A-456F-9880-1C605A81D9A4}"/>
    <cellStyle name="Вывод 10 4 3 5" xfId="14659" xr:uid="{EB9F797F-2694-4F2B-AF06-63E48D72EFE1}"/>
    <cellStyle name="Вывод 10 4 3 6" xfId="20179" xr:uid="{50793055-46DE-410B-BDF9-226322A49B07}"/>
    <cellStyle name="Вывод 10 4 4" xfId="4195" xr:uid="{F78E7A4E-4A27-4E54-8C6D-319A01D4D2F9}"/>
    <cellStyle name="Вывод 10 4 4 2" xfId="10751" xr:uid="{280673F6-4805-4B35-8D4A-8A7D304D63D1}"/>
    <cellStyle name="Вывод 10 4 4 3" xfId="16365" xr:uid="{05986215-B6D5-4753-AC0C-67F427CA75AE}"/>
    <cellStyle name="Вывод 10 4 4 4" xfId="21842" xr:uid="{0CC7258C-00E6-4450-959A-9304FDFD089D}"/>
    <cellStyle name="Вывод 10 4 5" xfId="6713" xr:uid="{B737024C-6025-4B29-888B-734A1C61C19F}"/>
    <cellStyle name="Вывод 10 4 5 2" xfId="13196" xr:uid="{BC5D6B19-F030-466E-AB9A-28A1CAEBBC64}"/>
    <cellStyle name="Вывод 10 4 5 3" xfId="18762" xr:uid="{FD080F69-2E9F-46F0-B8DE-BEA01A3823F7}"/>
    <cellStyle name="Вывод 10 4 5 4" xfId="24203" xr:uid="{B9757728-A202-42CB-B7D7-D0FCCFE460CE}"/>
    <cellStyle name="Вывод 10 4 6" xfId="9010" xr:uid="{3350E41D-B25D-40B4-A5D7-0BC705E82DDA}"/>
    <cellStyle name="Вывод 10 4 7" xfId="14657" xr:uid="{E9129BE0-F632-4BB7-B3A2-30D2586580EC}"/>
    <cellStyle name="Вывод 10 4 8" xfId="20177" xr:uid="{BD93D376-7864-4A81-A35C-8275C2B3EB5E}"/>
    <cellStyle name="Вывод 10 5" xfId="2404" xr:uid="{989744C6-E40F-473F-ACA9-F3DD7FCE538D}"/>
    <cellStyle name="Вывод 10 5 2" xfId="4198" xr:uid="{5DEFEF8F-A1DB-449D-AF6A-C6AC4A164670}"/>
    <cellStyle name="Вывод 10 5 2 2" xfId="10754" xr:uid="{639A7830-7ED6-4DDE-BF7E-BB77E4EC5B8F}"/>
    <cellStyle name="Вывод 10 5 2 3" xfId="16368" xr:uid="{22EC88A1-20F0-4717-A853-8D6C6D7C8862}"/>
    <cellStyle name="Вывод 10 5 2 4" xfId="21845" xr:uid="{8EDC769C-FE0F-49B4-A5EA-879D60EF8102}"/>
    <cellStyle name="Вывод 10 5 3" xfId="6716" xr:uid="{07EEF4D8-468D-44BD-8901-A584B5F3B1D8}"/>
    <cellStyle name="Вывод 10 5 3 2" xfId="13199" xr:uid="{915D95E0-B553-4964-A652-16C79206C054}"/>
    <cellStyle name="Вывод 10 5 3 3" xfId="18765" xr:uid="{171BBC87-0BB8-47E5-8CC4-0E856CC1405D}"/>
    <cellStyle name="Вывод 10 5 3 4" xfId="24206" xr:uid="{019FF9F8-175B-45E5-8F58-526C2C171F04}"/>
    <cellStyle name="Вывод 10 5 4" xfId="9013" xr:uid="{EB6FF68B-15AE-47FF-8C39-4FD1D4E9E365}"/>
    <cellStyle name="Вывод 10 5 5" xfId="14660" xr:uid="{11B867C9-DC36-4C2B-B023-3C91A86EB1E6}"/>
    <cellStyle name="Вывод 10 5 6" xfId="20180" xr:uid="{A50107E2-7B46-4216-8704-E7F535839372}"/>
    <cellStyle name="Вывод 10 6" xfId="2405" xr:uid="{8892293D-E2AC-41C2-BB46-8C2A6B8200DB}"/>
    <cellStyle name="Вывод 10 6 2" xfId="4199" xr:uid="{1E249886-0292-49F8-8B17-17DC34DDCD0E}"/>
    <cellStyle name="Вывод 10 6 2 2" xfId="10755" xr:uid="{FD0A7E83-5036-44C4-B20C-25B7BE18F6F8}"/>
    <cellStyle name="Вывод 10 6 2 3" xfId="16369" xr:uid="{9199E290-8E55-4484-94A5-CB6CF21342CD}"/>
    <cellStyle name="Вывод 10 6 2 4" xfId="21846" xr:uid="{A62D388C-39C6-4CBC-95CF-D9A3C8C7DF20}"/>
    <cellStyle name="Вывод 10 6 3" xfId="6717" xr:uid="{B0E549BD-3AAE-4C7C-A235-AFC08B1B514E}"/>
    <cellStyle name="Вывод 10 6 3 2" xfId="13200" xr:uid="{F57D43C1-24BA-462C-BCC5-00F2EAE299D6}"/>
    <cellStyle name="Вывод 10 6 3 3" xfId="18766" xr:uid="{F4DAA9E1-1338-4EC7-942C-202369D6266F}"/>
    <cellStyle name="Вывод 10 6 3 4" xfId="24207" xr:uid="{23A984D1-FDE8-4D3B-AFEE-BC397CEAE657}"/>
    <cellStyle name="Вывод 10 6 4" xfId="9014" xr:uid="{CB45C160-7CED-4B67-91F9-7D8497240765}"/>
    <cellStyle name="Вывод 10 6 5" xfId="14661" xr:uid="{73DD6A90-9F09-4EE8-BD4C-FCC907386E44}"/>
    <cellStyle name="Вывод 10 6 6" xfId="20181" xr:uid="{2E88F178-7590-4415-816D-A9AF6FD0FEC8}"/>
    <cellStyle name="Вывод 10 7" xfId="4188" xr:uid="{F47245BD-3110-4723-9D34-9BBFA97646D1}"/>
    <cellStyle name="Вывод 10 7 2" xfId="10744" xr:uid="{6E43DB0F-2E44-4C8E-954E-C3C7A679E54A}"/>
    <cellStyle name="Вывод 10 7 3" xfId="16358" xr:uid="{7CC94BA5-060A-4EE2-86C0-4613ACA64E1B}"/>
    <cellStyle name="Вывод 10 7 4" xfId="21835" xr:uid="{8969F023-2F4E-4B60-B022-F63D7DF85A90}"/>
    <cellStyle name="Вывод 10 8" xfId="6706" xr:uid="{952F5392-1985-4B3E-B912-AE2D9A61DEFE}"/>
    <cellStyle name="Вывод 10 8 2" xfId="13189" xr:uid="{E9EAA255-8F98-4DA3-9F40-2F92A860E9D4}"/>
    <cellStyle name="Вывод 10 8 3" xfId="18755" xr:uid="{963C1134-BE34-45EE-94F1-EF8CD2053347}"/>
    <cellStyle name="Вывод 10 8 4" xfId="24196" xr:uid="{332B60B4-64E6-4C94-A7C4-C14712850311}"/>
    <cellStyle name="Вывод 10 9" xfId="9003" xr:uid="{4E97244B-8C0E-4B01-94DB-F59879FAC87B}"/>
    <cellStyle name="Вывод 11" xfId="2406" xr:uid="{4561591B-40EF-45C9-9B36-69E847DF1724}"/>
    <cellStyle name="Вывод 11 10" xfId="14662" xr:uid="{1C8992D5-0400-4AF6-9B31-EA5EB3DDF896}"/>
    <cellStyle name="Вывод 11 11" xfId="20182" xr:uid="{08BDF05D-EF73-4759-84C7-027A1FADA0CF}"/>
    <cellStyle name="Вывод 11 2" xfId="2407" xr:uid="{D9F3CCDA-D9D1-41C3-A883-B64E13131E4B}"/>
    <cellStyle name="Вывод 11 2 2" xfId="2408" xr:uid="{93636764-5DFD-4501-8B92-3D03D8365A03}"/>
    <cellStyle name="Вывод 11 2 2 2" xfId="4202" xr:uid="{E9C880DB-D4EA-4B2F-8350-87B376A5ECF5}"/>
    <cellStyle name="Вывод 11 2 2 2 2" xfId="10758" xr:uid="{97862E5E-BA54-4BA5-8956-8C04493AC974}"/>
    <cellStyle name="Вывод 11 2 2 2 3" xfId="16372" xr:uid="{4D635909-2594-4193-8D73-6D797A724F23}"/>
    <cellStyle name="Вывод 11 2 2 2 4" xfId="21849" xr:uid="{E4AD103E-95C4-4E96-91F3-0CE2D61EE579}"/>
    <cellStyle name="Вывод 11 2 2 3" xfId="6720" xr:uid="{612A323F-0C3D-4FD7-95D6-CBE44E2F59A0}"/>
    <cellStyle name="Вывод 11 2 2 3 2" xfId="13203" xr:uid="{9F906A13-BAA5-4139-AAFD-B1E9B72BAC31}"/>
    <cellStyle name="Вывод 11 2 2 3 3" xfId="18769" xr:uid="{D4F76C4E-3066-472F-93ED-1865FC4582B1}"/>
    <cellStyle name="Вывод 11 2 2 3 4" xfId="24210" xr:uid="{9C568F94-8309-4F16-B8B8-F71898C4242E}"/>
    <cellStyle name="Вывод 11 2 2 4" xfId="9017" xr:uid="{9F7C98AD-1024-4501-901A-AC15511614C4}"/>
    <cellStyle name="Вывод 11 2 2 5" xfId="14664" xr:uid="{B2115F73-272C-4B55-A61E-52B8EF77F14F}"/>
    <cellStyle name="Вывод 11 2 2 6" xfId="20184" xr:uid="{50198270-B311-4EB9-B7C1-08087D28C2E5}"/>
    <cellStyle name="Вывод 11 2 3" xfId="2409" xr:uid="{96AEA43A-93FE-4D84-8496-E0BF94C4779C}"/>
    <cellStyle name="Вывод 11 2 3 2" xfId="4203" xr:uid="{B1FF1E98-A6A4-415D-A919-CE2C96FE0711}"/>
    <cellStyle name="Вывод 11 2 3 2 2" xfId="10759" xr:uid="{1E25EDDB-BC11-4C49-B0D3-748CEAA6725A}"/>
    <cellStyle name="Вывод 11 2 3 2 3" xfId="16373" xr:uid="{708E2F72-968C-4B9B-A993-73E6B2F7D018}"/>
    <cellStyle name="Вывод 11 2 3 2 4" xfId="21850" xr:uid="{2B078B3A-5544-4C5E-B219-B6630475C8FF}"/>
    <cellStyle name="Вывод 11 2 3 3" xfId="6721" xr:uid="{84363BE0-35C9-48C0-8ED9-0DE5C1762651}"/>
    <cellStyle name="Вывод 11 2 3 3 2" xfId="13204" xr:uid="{93C1A1A6-1C43-421B-B788-D2191E898671}"/>
    <cellStyle name="Вывод 11 2 3 3 3" xfId="18770" xr:uid="{277D18E3-AFDD-4AA0-A414-0731E477B637}"/>
    <cellStyle name="Вывод 11 2 3 3 4" xfId="24211" xr:uid="{4B50608E-AD37-4B52-A564-49B2F4C0A1FC}"/>
    <cellStyle name="Вывод 11 2 3 4" xfId="9018" xr:uid="{4CD2198A-4CC1-403A-B3D0-AB4F76B95DAF}"/>
    <cellStyle name="Вывод 11 2 3 5" xfId="14665" xr:uid="{6567F697-2ACF-4DA2-AD0C-03C0FDBC4020}"/>
    <cellStyle name="Вывод 11 2 3 6" xfId="20185" xr:uid="{EE27DB25-7A62-441E-ADC1-76C430BBEF73}"/>
    <cellStyle name="Вывод 11 2 4" xfId="4201" xr:uid="{6E497499-A5EB-4CFE-BB51-D92E9ABD1237}"/>
    <cellStyle name="Вывод 11 2 4 2" xfId="10757" xr:uid="{2E66BB5B-D545-46A7-85E9-986DB0541AFD}"/>
    <cellStyle name="Вывод 11 2 4 3" xfId="16371" xr:uid="{17CD05BE-60C5-444F-A7C5-DF14A89A0649}"/>
    <cellStyle name="Вывод 11 2 4 4" xfId="21848" xr:uid="{9F53E30E-92B2-4BF0-9BB8-4F05B942FF73}"/>
    <cellStyle name="Вывод 11 2 5" xfId="6719" xr:uid="{5F642721-8AC6-4FB7-BE84-5D65322D57DD}"/>
    <cellStyle name="Вывод 11 2 5 2" xfId="13202" xr:uid="{006E6093-C591-4665-86BB-86AFFC75D202}"/>
    <cellStyle name="Вывод 11 2 5 3" xfId="18768" xr:uid="{3C3385B1-086A-4FC8-933A-78F20037CABA}"/>
    <cellStyle name="Вывод 11 2 5 4" xfId="24209" xr:uid="{0E120259-EAA1-45D6-B6ED-2257A069B97B}"/>
    <cellStyle name="Вывод 11 2 6" xfId="9016" xr:uid="{C05EFEAE-0814-49A8-A993-44B211C4A125}"/>
    <cellStyle name="Вывод 11 2 7" xfId="14663" xr:uid="{30D8072A-13D9-44CA-A13A-425677A70F78}"/>
    <cellStyle name="Вывод 11 2 8" xfId="20183" xr:uid="{F0124D32-5B0C-4A6E-9611-DB6F82C7016F}"/>
    <cellStyle name="Вывод 11 3" xfId="2410" xr:uid="{0C784F1B-7819-4349-8B29-6C9567C7FD4E}"/>
    <cellStyle name="Вывод 11 3 2" xfId="2411" xr:uid="{ADAB44E4-3D1E-4B4B-9889-DA69596F1E9E}"/>
    <cellStyle name="Вывод 11 3 2 2" xfId="4205" xr:uid="{CE74982C-4F24-4132-B505-08981D1C363E}"/>
    <cellStyle name="Вывод 11 3 2 2 2" xfId="10761" xr:uid="{812B8DDD-5B7C-4313-A9EE-E72569E4CEC3}"/>
    <cellStyle name="Вывод 11 3 2 2 3" xfId="16375" xr:uid="{6A4046C0-9EC0-41BF-A23C-C8291C9830E5}"/>
    <cellStyle name="Вывод 11 3 2 2 4" xfId="21852" xr:uid="{F0BF7EE5-8E9D-4072-A6C1-0E15511C6739}"/>
    <cellStyle name="Вывод 11 3 2 3" xfId="6723" xr:uid="{89CB2104-BDCD-472D-A109-AE74CB2179FC}"/>
    <cellStyle name="Вывод 11 3 2 3 2" xfId="13206" xr:uid="{37EC2CB5-CED5-4A96-B822-B1F249FA8D3F}"/>
    <cellStyle name="Вывод 11 3 2 3 3" xfId="18772" xr:uid="{6F4EBE27-495A-45A6-A9B0-AF301EB9C604}"/>
    <cellStyle name="Вывод 11 3 2 3 4" xfId="24213" xr:uid="{7EF37687-14B5-4041-9004-268251760D16}"/>
    <cellStyle name="Вывод 11 3 2 4" xfId="9020" xr:uid="{74823075-C590-4343-B2AA-30F2887C8AE5}"/>
    <cellStyle name="Вывод 11 3 2 5" xfId="14667" xr:uid="{62A8D680-528F-43DD-ABE9-265A6BA1DEEF}"/>
    <cellStyle name="Вывод 11 3 2 6" xfId="20187" xr:uid="{06BAFABC-EDFD-46FC-9598-35CC799483B7}"/>
    <cellStyle name="Вывод 11 3 3" xfId="2412" xr:uid="{2FB9C0AE-80DC-4E0C-A7BF-46D8F7DDE4FA}"/>
    <cellStyle name="Вывод 11 3 3 2" xfId="4206" xr:uid="{F712A36E-ADF3-4C30-ACB6-F400F3E55F7D}"/>
    <cellStyle name="Вывод 11 3 3 2 2" xfId="10762" xr:uid="{C2DB9149-B603-47A5-9CF8-ABF4CF65488A}"/>
    <cellStyle name="Вывод 11 3 3 2 3" xfId="16376" xr:uid="{92F902E8-178B-460E-B90F-AA84AFD18D74}"/>
    <cellStyle name="Вывод 11 3 3 2 4" xfId="21853" xr:uid="{AEC2D08D-F44B-4F5E-9F45-3FE4C0B1E17F}"/>
    <cellStyle name="Вывод 11 3 3 3" xfId="6724" xr:uid="{820680D8-3498-4ED7-B9A9-D9F2CA6B7F01}"/>
    <cellStyle name="Вывод 11 3 3 3 2" xfId="13207" xr:uid="{AAB0B919-A56E-46EB-89AE-E3E30D604002}"/>
    <cellStyle name="Вывод 11 3 3 3 3" xfId="18773" xr:uid="{A50F6E58-6BF2-4319-9CEA-85CA1F1D3728}"/>
    <cellStyle name="Вывод 11 3 3 3 4" xfId="24214" xr:uid="{9DFA60D9-5D48-409A-AD1A-B9F2C332D146}"/>
    <cellStyle name="Вывод 11 3 3 4" xfId="9021" xr:uid="{08E23D72-37D0-4AAC-911B-6ECAEA99C133}"/>
    <cellStyle name="Вывод 11 3 3 5" xfId="14668" xr:uid="{7BE22E6A-B49C-4D4E-984A-FEB076AE2B8A}"/>
    <cellStyle name="Вывод 11 3 3 6" xfId="20188" xr:uid="{4A85B1F0-323E-4E70-9826-B2DE13349A3F}"/>
    <cellStyle name="Вывод 11 3 4" xfId="4204" xr:uid="{862B7932-EB10-46C0-A417-9142B3AFB3D6}"/>
    <cellStyle name="Вывод 11 3 4 2" xfId="10760" xr:uid="{90E06B92-A422-4F1D-8208-2903BD4E03FF}"/>
    <cellStyle name="Вывод 11 3 4 3" xfId="16374" xr:uid="{9C772DEC-8FB2-4979-9949-C16ADC482F87}"/>
    <cellStyle name="Вывод 11 3 4 4" xfId="21851" xr:uid="{B2F83C3C-A73D-4528-9141-67FA952D9A5B}"/>
    <cellStyle name="Вывод 11 3 5" xfId="6722" xr:uid="{2447CE23-8107-4DE1-B85E-E64E4C453CA1}"/>
    <cellStyle name="Вывод 11 3 5 2" xfId="13205" xr:uid="{DD84A53F-7907-45FC-BFF1-6DE58765F4D1}"/>
    <cellStyle name="Вывод 11 3 5 3" xfId="18771" xr:uid="{DE3B5755-7F69-4209-8843-CCADCCCBE4CE}"/>
    <cellStyle name="Вывод 11 3 5 4" xfId="24212" xr:uid="{B813BC81-7885-4E9B-AC89-A25A7B8A1575}"/>
    <cellStyle name="Вывод 11 3 6" xfId="9019" xr:uid="{DBBC24FA-F274-4F9C-8684-DE3492B4171D}"/>
    <cellStyle name="Вывод 11 3 7" xfId="14666" xr:uid="{A293D106-81BF-4F40-96A4-71280DECBF85}"/>
    <cellStyle name="Вывод 11 3 8" xfId="20186" xr:uid="{80F0B2B1-9913-4192-AC90-7FCA1DFC33BC}"/>
    <cellStyle name="Вывод 11 4" xfId="2413" xr:uid="{F994B4A4-9528-4725-A609-E353629F003F}"/>
    <cellStyle name="Вывод 11 4 2" xfId="2414" xr:uid="{52D7F796-FFA9-4FBB-B350-66FD27EB58B5}"/>
    <cellStyle name="Вывод 11 4 2 2" xfId="4208" xr:uid="{D72968E9-B3AE-471A-984B-5881BBDEDE8A}"/>
    <cellStyle name="Вывод 11 4 2 2 2" xfId="10764" xr:uid="{30CD1C09-1DE0-4551-9111-ADAD086A991F}"/>
    <cellStyle name="Вывод 11 4 2 2 3" xfId="16378" xr:uid="{512E3D91-AED8-48AD-98EE-2A63E660421A}"/>
    <cellStyle name="Вывод 11 4 2 2 4" xfId="21855" xr:uid="{D19C307B-E456-4100-8B2B-8EFA963B4088}"/>
    <cellStyle name="Вывод 11 4 2 3" xfId="6726" xr:uid="{647132B8-C08F-4A83-9EFF-28A8E28C3E2C}"/>
    <cellStyle name="Вывод 11 4 2 3 2" xfId="13209" xr:uid="{1F7F8DC5-495C-4489-BA3C-091A1B57D710}"/>
    <cellStyle name="Вывод 11 4 2 3 3" xfId="18775" xr:uid="{04C5F7A7-8FA9-4CA8-9300-332A2D37AE31}"/>
    <cellStyle name="Вывод 11 4 2 3 4" xfId="24216" xr:uid="{CE68F449-08F5-4236-9373-E042BD52711E}"/>
    <cellStyle name="Вывод 11 4 2 4" xfId="9023" xr:uid="{4C89EE65-5AF4-403F-9A05-A4EB8B759100}"/>
    <cellStyle name="Вывод 11 4 2 5" xfId="14670" xr:uid="{E020F059-FF31-43C2-982B-4EFCD0B34EAB}"/>
    <cellStyle name="Вывод 11 4 2 6" xfId="20190" xr:uid="{593BCA92-3BCD-4314-ACAF-CFEEB942D8FF}"/>
    <cellStyle name="Вывод 11 4 3" xfId="2415" xr:uid="{B4AEB9B0-226B-436F-8845-0726F9850463}"/>
    <cellStyle name="Вывод 11 4 3 2" xfId="4209" xr:uid="{7B095351-296E-4811-82CF-80A6DD98316A}"/>
    <cellStyle name="Вывод 11 4 3 2 2" xfId="10765" xr:uid="{90252572-5C80-4681-8F75-D7FD472120A2}"/>
    <cellStyle name="Вывод 11 4 3 2 3" xfId="16379" xr:uid="{3A1FFE1B-07D9-4DEF-A089-41489B2E56A5}"/>
    <cellStyle name="Вывод 11 4 3 2 4" xfId="21856" xr:uid="{CCFD63C8-3FE3-4BFF-9639-3504FBE7B207}"/>
    <cellStyle name="Вывод 11 4 3 3" xfId="6727" xr:uid="{F809AEAD-C0D9-40C0-8D9F-981BD015B8B6}"/>
    <cellStyle name="Вывод 11 4 3 3 2" xfId="13210" xr:uid="{7F7B0495-CC6E-4865-93E6-879AD85DDEEA}"/>
    <cellStyle name="Вывод 11 4 3 3 3" xfId="18776" xr:uid="{A3E9787D-5716-4EAD-9525-6135C69679FC}"/>
    <cellStyle name="Вывод 11 4 3 3 4" xfId="24217" xr:uid="{9E0F58BD-BBDC-4938-A735-F157D16B0012}"/>
    <cellStyle name="Вывод 11 4 3 4" xfId="9024" xr:uid="{C5E5F54E-1229-4AF6-833E-48133F6581B0}"/>
    <cellStyle name="Вывод 11 4 3 5" xfId="14671" xr:uid="{A246BDD9-594A-40C1-BF84-22641EF9BACF}"/>
    <cellStyle name="Вывод 11 4 3 6" xfId="20191" xr:uid="{E436FA83-B123-4FE2-B359-4A5E6CDD5742}"/>
    <cellStyle name="Вывод 11 4 4" xfId="4207" xr:uid="{BE71BFBC-A01D-40CB-AC1B-372B2EB0400F}"/>
    <cellStyle name="Вывод 11 4 4 2" xfId="10763" xr:uid="{7E41C1B2-23CF-4A8D-91FA-4F2ACB7B3071}"/>
    <cellStyle name="Вывод 11 4 4 3" xfId="16377" xr:uid="{0F0DFC04-B53E-4D3E-B215-F8AA1FF4FFBA}"/>
    <cellStyle name="Вывод 11 4 4 4" xfId="21854" xr:uid="{DF62B084-4DDA-41BB-9254-E6E6A7EC9417}"/>
    <cellStyle name="Вывод 11 4 5" xfId="6725" xr:uid="{A4C9F14C-04C3-4197-8C59-F2A7722C82C2}"/>
    <cellStyle name="Вывод 11 4 5 2" xfId="13208" xr:uid="{F733F1AF-9CC4-4A2A-B598-202999F93786}"/>
    <cellStyle name="Вывод 11 4 5 3" xfId="18774" xr:uid="{5FC7328A-DB9C-45B7-B141-38581D4D6A3D}"/>
    <cellStyle name="Вывод 11 4 5 4" xfId="24215" xr:uid="{FD769768-5EA0-4158-B2F2-99C6AF477906}"/>
    <cellStyle name="Вывод 11 4 6" xfId="9022" xr:uid="{63803CA0-1769-42D2-A6B7-2ABF8B839C1F}"/>
    <cellStyle name="Вывод 11 4 7" xfId="14669" xr:uid="{8A42A251-1F10-4B81-91E8-6228CC7EE798}"/>
    <cellStyle name="Вывод 11 4 8" xfId="20189" xr:uid="{3BF45F9B-4E9A-4C94-93EB-6C06C3271DF1}"/>
    <cellStyle name="Вывод 11 5" xfId="2416" xr:uid="{7D040E50-E251-458A-81FF-D66EB4F49FBB}"/>
    <cellStyle name="Вывод 11 5 2" xfId="4210" xr:uid="{3E61A44A-12A0-419C-937F-21093CE87135}"/>
    <cellStyle name="Вывод 11 5 2 2" xfId="10766" xr:uid="{68EC7369-CDF5-41F6-8F0C-65F57DDFF2A4}"/>
    <cellStyle name="Вывод 11 5 2 3" xfId="16380" xr:uid="{26F16E19-F33F-4676-8574-5BBD1A638F76}"/>
    <cellStyle name="Вывод 11 5 2 4" xfId="21857" xr:uid="{1FF65464-DF04-45D6-95EB-C7A27AE26CFA}"/>
    <cellStyle name="Вывод 11 5 3" xfId="6728" xr:uid="{DC5F4459-A20C-49C4-A168-5AD4509BEA2D}"/>
    <cellStyle name="Вывод 11 5 3 2" xfId="13211" xr:uid="{4173984E-2FE3-4912-ACE0-E2462418C767}"/>
    <cellStyle name="Вывод 11 5 3 3" xfId="18777" xr:uid="{6C8CF743-B6FE-426E-84C0-B8EB14314EE4}"/>
    <cellStyle name="Вывод 11 5 3 4" xfId="24218" xr:uid="{5E88FB89-6E00-4C84-A8C5-E2769786D3C9}"/>
    <cellStyle name="Вывод 11 5 4" xfId="9025" xr:uid="{B74D0DC0-C198-42A7-8653-3AF98BBEF5E6}"/>
    <cellStyle name="Вывод 11 5 5" xfId="14672" xr:uid="{C4CD0C4D-1A9D-42E4-BDDB-B91E6A96A158}"/>
    <cellStyle name="Вывод 11 5 6" xfId="20192" xr:uid="{E5AC1545-31EC-4BAA-B757-2CC32B7821B1}"/>
    <cellStyle name="Вывод 11 6" xfId="2417" xr:uid="{9021E76A-3A63-4D92-A59A-3A5AC544D49F}"/>
    <cellStyle name="Вывод 11 6 2" xfId="4211" xr:uid="{E9DB399E-2CD5-42CA-96A1-E94AA2499781}"/>
    <cellStyle name="Вывод 11 6 2 2" xfId="10767" xr:uid="{D2C6366E-1949-4A09-BDD5-C23E3149CFDB}"/>
    <cellStyle name="Вывод 11 6 2 3" xfId="16381" xr:uid="{D81A55D1-1505-4AD0-A29E-F77D95830FC4}"/>
    <cellStyle name="Вывод 11 6 2 4" xfId="21858" xr:uid="{F7BC27EF-9D6C-4A21-9317-A06E00D56C64}"/>
    <cellStyle name="Вывод 11 6 3" xfId="6729" xr:uid="{F909E92E-2582-4D9F-A40D-29BE298CA1B8}"/>
    <cellStyle name="Вывод 11 6 3 2" xfId="13212" xr:uid="{4823BB8B-8CF6-4CB7-B688-638CC8AD6355}"/>
    <cellStyle name="Вывод 11 6 3 3" xfId="18778" xr:uid="{5AFB00DB-EBA3-42C8-B731-2E1C5BEAA3CB}"/>
    <cellStyle name="Вывод 11 6 3 4" xfId="24219" xr:uid="{B1ACA668-87AF-4D43-96B2-7C8F1B48BC95}"/>
    <cellStyle name="Вывод 11 6 4" xfId="9026" xr:uid="{0CDBFDCC-387E-4E74-AE3D-5F008D081F8D}"/>
    <cellStyle name="Вывод 11 6 5" xfId="14673" xr:uid="{A1E73C34-0503-4B18-A20C-65128C59BD1D}"/>
    <cellStyle name="Вывод 11 6 6" xfId="20193" xr:uid="{B1DA7CC5-368E-4CEE-8057-F9EF9BFFF33F}"/>
    <cellStyle name="Вывод 11 7" xfId="4200" xr:uid="{645F15F8-13E7-458B-A80D-754632C054E6}"/>
    <cellStyle name="Вывод 11 7 2" xfId="10756" xr:uid="{4EE60A2B-6F96-4AA9-8FC0-1FE2FFAD70C7}"/>
    <cellStyle name="Вывод 11 7 3" xfId="16370" xr:uid="{D647A97A-4BF1-4A3D-B82C-5ABF725AC460}"/>
    <cellStyle name="Вывод 11 7 4" xfId="21847" xr:uid="{D843059B-1021-4F90-B526-CC53CD0E681F}"/>
    <cellStyle name="Вывод 11 8" xfId="6718" xr:uid="{B3F631D7-AA29-4579-90A8-B2CE81ACD3F2}"/>
    <cellStyle name="Вывод 11 8 2" xfId="13201" xr:uid="{3BB6BFAD-6C3A-4DD6-A8B0-80BD5C6ADB68}"/>
    <cellStyle name="Вывод 11 8 3" xfId="18767" xr:uid="{0CBC6A32-8B7B-4300-A31D-ABADF96C872E}"/>
    <cellStyle name="Вывод 11 8 4" xfId="24208" xr:uid="{ADFEC582-64F2-410D-8CC4-663DD712B564}"/>
    <cellStyle name="Вывод 11 9" xfId="9015" xr:uid="{ECB48645-0845-4F37-94EA-A621772A1C0D}"/>
    <cellStyle name="Вывод 12" xfId="2418" xr:uid="{41FE2A3D-8E27-420F-A95A-9734453AA3DF}"/>
    <cellStyle name="Вывод 12 10" xfId="14674" xr:uid="{A915FA8D-0BA5-4E12-8D02-68ECB660AF02}"/>
    <cellStyle name="Вывод 12 11" xfId="20194" xr:uid="{DE9F72A8-580E-4AC7-A7D4-C306DE9D4C70}"/>
    <cellStyle name="Вывод 12 2" xfId="2419" xr:uid="{0EB30E65-07D4-409A-8774-FB9108C982EB}"/>
    <cellStyle name="Вывод 12 2 2" xfId="2420" xr:uid="{EF8C0A92-1D82-4DFD-8439-B74838FCB035}"/>
    <cellStyle name="Вывод 12 2 2 2" xfId="4214" xr:uid="{A2406147-E80D-4CA7-84DF-EF1BBD51A938}"/>
    <cellStyle name="Вывод 12 2 2 2 2" xfId="10770" xr:uid="{D7BCA1E1-1F66-40D4-9CCE-79E822F5099E}"/>
    <cellStyle name="Вывод 12 2 2 2 3" xfId="16384" xr:uid="{7AA54BAD-D20F-4876-81E6-F8B78F2AEDB1}"/>
    <cellStyle name="Вывод 12 2 2 2 4" xfId="21861" xr:uid="{557B6613-9E9C-443E-B36F-4AF5E15415F0}"/>
    <cellStyle name="Вывод 12 2 2 3" xfId="6732" xr:uid="{3FF8DD19-D5F1-4792-B976-F2F16BB280E0}"/>
    <cellStyle name="Вывод 12 2 2 3 2" xfId="13215" xr:uid="{D0FD9B5E-1140-4215-AA4A-B04D47FF32BC}"/>
    <cellStyle name="Вывод 12 2 2 3 3" xfId="18781" xr:uid="{7969E61E-D89D-4735-9493-D0B7E780E627}"/>
    <cellStyle name="Вывод 12 2 2 3 4" xfId="24222" xr:uid="{CA773615-3962-4ED7-AF9F-2E6B33CB813E}"/>
    <cellStyle name="Вывод 12 2 2 4" xfId="9029" xr:uid="{A6FCE1C7-0C96-4993-BC2E-21E4D6E64365}"/>
    <cellStyle name="Вывод 12 2 2 5" xfId="14676" xr:uid="{A384D4D0-BBCE-4B90-BDAF-E9D6D9550B3C}"/>
    <cellStyle name="Вывод 12 2 2 6" xfId="20196" xr:uid="{0C2DFEE6-A670-4679-BDD8-2B1DF7488497}"/>
    <cellStyle name="Вывод 12 2 3" xfId="2421" xr:uid="{A2469934-EEEF-4573-B7C9-513A2F4411E2}"/>
    <cellStyle name="Вывод 12 2 3 2" xfId="4215" xr:uid="{E4DCE4CA-6A1B-4CA3-A76B-4367ECCDE670}"/>
    <cellStyle name="Вывод 12 2 3 2 2" xfId="10771" xr:uid="{37B17F5F-F558-48D1-BE58-669F27B02048}"/>
    <cellStyle name="Вывод 12 2 3 2 3" xfId="16385" xr:uid="{81D998EB-A587-47E4-A83F-BB2A35687F6E}"/>
    <cellStyle name="Вывод 12 2 3 2 4" xfId="21862" xr:uid="{901C03BF-0847-462F-8057-84FAC5D05621}"/>
    <cellStyle name="Вывод 12 2 3 3" xfId="6733" xr:uid="{ED82E9D4-9CE9-4A39-BAE9-815E1D1F65D8}"/>
    <cellStyle name="Вывод 12 2 3 3 2" xfId="13216" xr:uid="{832146F2-29DF-47EA-A922-90A82B0687D7}"/>
    <cellStyle name="Вывод 12 2 3 3 3" xfId="18782" xr:uid="{44EEB495-905D-4E86-A976-77D9AEBA5E9D}"/>
    <cellStyle name="Вывод 12 2 3 3 4" xfId="24223" xr:uid="{2F1E7354-F0CD-4223-9F24-12DAFBC91AEC}"/>
    <cellStyle name="Вывод 12 2 3 4" xfId="9030" xr:uid="{F3BEDCBE-D046-49AB-B60A-9B15C86B2F4A}"/>
    <cellStyle name="Вывод 12 2 3 5" xfId="14677" xr:uid="{D799E81C-571E-473C-95D7-2E38B5D32C02}"/>
    <cellStyle name="Вывод 12 2 3 6" xfId="20197" xr:uid="{C57AA9BE-5B92-4AFF-90C1-4720187FBC2A}"/>
    <cellStyle name="Вывод 12 2 4" xfId="4213" xr:uid="{B0F419ED-41DE-4BBA-A397-B64CD69010ED}"/>
    <cellStyle name="Вывод 12 2 4 2" xfId="10769" xr:uid="{22EF6B94-1EA3-43FF-B1B3-5A5FF44EBE47}"/>
    <cellStyle name="Вывод 12 2 4 3" xfId="16383" xr:uid="{9DE9031B-6FF5-4002-9580-154733665692}"/>
    <cellStyle name="Вывод 12 2 4 4" xfId="21860" xr:uid="{5EE4DE09-527D-4B9A-8155-5D7EACC0CB16}"/>
    <cellStyle name="Вывод 12 2 5" xfId="6731" xr:uid="{32157226-B281-481F-9F7D-AEA05A41C004}"/>
    <cellStyle name="Вывод 12 2 5 2" xfId="13214" xr:uid="{7BEC8894-9E7C-4215-9BFA-FE0874247D06}"/>
    <cellStyle name="Вывод 12 2 5 3" xfId="18780" xr:uid="{23C79EF1-AE71-4CAD-89DC-67741E98518C}"/>
    <cellStyle name="Вывод 12 2 5 4" xfId="24221" xr:uid="{A6BF7E5E-0EF5-4BDD-8301-C35FC0326E0E}"/>
    <cellStyle name="Вывод 12 2 6" xfId="9028" xr:uid="{A9B6F395-01D2-4380-AF45-932691B6F15E}"/>
    <cellStyle name="Вывод 12 2 7" xfId="14675" xr:uid="{95010AF2-0D04-496F-9407-3DA9797A7001}"/>
    <cellStyle name="Вывод 12 2 8" xfId="20195" xr:uid="{B83010C7-EA26-4E26-BEB9-5231ED7A2A52}"/>
    <cellStyle name="Вывод 12 3" xfId="2422" xr:uid="{D55D7D82-C3E1-4078-A470-BE3905A09C8C}"/>
    <cellStyle name="Вывод 12 3 2" xfId="2423" xr:uid="{876B9AD3-5D7B-426D-B152-4FD19A12930C}"/>
    <cellStyle name="Вывод 12 3 2 2" xfId="4217" xr:uid="{FF563B26-9F08-4CAD-94AC-5ADC7F47EB0A}"/>
    <cellStyle name="Вывод 12 3 2 2 2" xfId="10773" xr:uid="{CE8CE9CB-D970-4C1E-9397-4453B82F70DD}"/>
    <cellStyle name="Вывод 12 3 2 2 3" xfId="16387" xr:uid="{4EA91654-947F-428B-AD9E-7A7FDF4C80C8}"/>
    <cellStyle name="Вывод 12 3 2 2 4" xfId="21864" xr:uid="{AF234A53-2D48-4362-B0A1-3C5C877AF16E}"/>
    <cellStyle name="Вывод 12 3 2 3" xfId="6735" xr:uid="{BFA06F61-A2C5-40A5-B92B-A79C065E5A9C}"/>
    <cellStyle name="Вывод 12 3 2 3 2" xfId="13218" xr:uid="{36F9F392-2B7E-4F05-A3A2-988A8FD7EC24}"/>
    <cellStyle name="Вывод 12 3 2 3 3" xfId="18784" xr:uid="{4BAF1916-3415-4901-BBCF-C2A7116FDA06}"/>
    <cellStyle name="Вывод 12 3 2 3 4" xfId="24225" xr:uid="{D574D395-CAFC-4F57-8287-8585EA9ACCDC}"/>
    <cellStyle name="Вывод 12 3 2 4" xfId="9032" xr:uid="{D024A22E-ECFA-4301-A99D-FD3AD862590C}"/>
    <cellStyle name="Вывод 12 3 2 5" xfId="14679" xr:uid="{8A9D76A2-B6A9-4B6E-8262-0D401D84B7EC}"/>
    <cellStyle name="Вывод 12 3 2 6" xfId="20199" xr:uid="{1F3FB54A-FCBB-485A-877A-903CAD1A4577}"/>
    <cellStyle name="Вывод 12 3 3" xfId="2424" xr:uid="{C1EB09B5-350A-4769-8BCD-6D474C10EB2C}"/>
    <cellStyle name="Вывод 12 3 3 2" xfId="4218" xr:uid="{65DF24B5-619B-4311-96CE-BD8D21A3A362}"/>
    <cellStyle name="Вывод 12 3 3 2 2" xfId="10774" xr:uid="{16D1351D-F479-4799-84F6-C2374BB6B2E1}"/>
    <cellStyle name="Вывод 12 3 3 2 3" xfId="16388" xr:uid="{EAC5F6CC-7853-41D5-8659-099CB7ED43E1}"/>
    <cellStyle name="Вывод 12 3 3 2 4" xfId="21865" xr:uid="{A8790822-3ADA-48F4-9187-255EFA01F054}"/>
    <cellStyle name="Вывод 12 3 3 3" xfId="6736" xr:uid="{BA26CFA4-3252-4710-BAC5-4491C26B7687}"/>
    <cellStyle name="Вывод 12 3 3 3 2" xfId="13219" xr:uid="{F1700142-29C0-4DF6-87DC-9032FF1FB386}"/>
    <cellStyle name="Вывод 12 3 3 3 3" xfId="18785" xr:uid="{8C35E7B3-1D9C-461D-80CD-8267A6987E39}"/>
    <cellStyle name="Вывод 12 3 3 3 4" xfId="24226" xr:uid="{CB258D9B-C6B7-46C8-B158-11DD3CA6EA18}"/>
    <cellStyle name="Вывод 12 3 3 4" xfId="9033" xr:uid="{D1AF265A-9C35-4F90-AF39-563666BF5BEB}"/>
    <cellStyle name="Вывод 12 3 3 5" xfId="14680" xr:uid="{444FA4DE-5A56-4966-BA23-BFE368DC649D}"/>
    <cellStyle name="Вывод 12 3 3 6" xfId="20200" xr:uid="{A5494779-974E-4ED5-9169-9BB977083950}"/>
    <cellStyle name="Вывод 12 3 4" xfId="4216" xr:uid="{5A822269-0365-41EE-B962-364B15FE175B}"/>
    <cellStyle name="Вывод 12 3 4 2" xfId="10772" xr:uid="{17766492-874C-487D-BB19-AEDB509F1171}"/>
    <cellStyle name="Вывод 12 3 4 3" xfId="16386" xr:uid="{5B6C3525-B97A-47B2-9530-5755A907883B}"/>
    <cellStyle name="Вывод 12 3 4 4" xfId="21863" xr:uid="{43DAC9F6-0005-47FC-B67F-95397AA9808F}"/>
    <cellStyle name="Вывод 12 3 5" xfId="6734" xr:uid="{C0E1404F-2B62-433A-BB24-9D5A5C40A85A}"/>
    <cellStyle name="Вывод 12 3 5 2" xfId="13217" xr:uid="{4247E30C-0984-4BF6-B52F-DA67E0D833B3}"/>
    <cellStyle name="Вывод 12 3 5 3" xfId="18783" xr:uid="{CD0BC9E2-4B15-4247-ABF4-C66622E88BAF}"/>
    <cellStyle name="Вывод 12 3 5 4" xfId="24224" xr:uid="{76780D98-E68C-4D62-9088-FBE8ED2AF666}"/>
    <cellStyle name="Вывод 12 3 6" xfId="9031" xr:uid="{B9FD342C-A03B-497C-9A0A-B382C97468E1}"/>
    <cellStyle name="Вывод 12 3 7" xfId="14678" xr:uid="{653F7E34-1A22-4B7F-B109-DD0B74408034}"/>
    <cellStyle name="Вывод 12 3 8" xfId="20198" xr:uid="{01D4E0D4-FA05-43EE-AC08-B4127204E918}"/>
    <cellStyle name="Вывод 12 4" xfId="2425" xr:uid="{748BC3FF-7AE7-4FA7-82E6-B0E9010AC7C6}"/>
    <cellStyle name="Вывод 12 4 2" xfId="2426" xr:uid="{2034A56F-9DCC-4675-B8AA-C681EB837B00}"/>
    <cellStyle name="Вывод 12 4 2 2" xfId="4220" xr:uid="{1ADCBE41-FA38-4F2E-AA9A-F21A976492B1}"/>
    <cellStyle name="Вывод 12 4 2 2 2" xfId="10776" xr:uid="{260A00B7-032B-4CB0-A695-9A5D2E46D56F}"/>
    <cellStyle name="Вывод 12 4 2 2 3" xfId="16390" xr:uid="{932D3332-0786-4D49-89F2-8B2FF89A98E5}"/>
    <cellStyle name="Вывод 12 4 2 2 4" xfId="21867" xr:uid="{D4BCA6D9-345A-4C92-A9E2-E5B55F6A33B3}"/>
    <cellStyle name="Вывод 12 4 2 3" xfId="6738" xr:uid="{1EEB91B0-7045-481F-B1A6-5E0DEECCE009}"/>
    <cellStyle name="Вывод 12 4 2 3 2" xfId="13221" xr:uid="{973EF98B-428D-45CA-9CD4-BB267CB3DD07}"/>
    <cellStyle name="Вывод 12 4 2 3 3" xfId="18787" xr:uid="{D86F66E2-136A-4959-AC74-B24856ABD82F}"/>
    <cellStyle name="Вывод 12 4 2 3 4" xfId="24228" xr:uid="{B35D1C63-DB98-4316-A32A-4C211B977D00}"/>
    <cellStyle name="Вывод 12 4 2 4" xfId="9035" xr:uid="{F1D0FCE8-48E3-482D-9B5F-9E126960773F}"/>
    <cellStyle name="Вывод 12 4 2 5" xfId="14682" xr:uid="{3F5FA2F6-5C23-45EF-BA16-FF711D2AF681}"/>
    <cellStyle name="Вывод 12 4 2 6" xfId="20202" xr:uid="{8CEBC353-569A-4E84-BE65-70E8249A3011}"/>
    <cellStyle name="Вывод 12 4 3" xfId="2427" xr:uid="{BEABC0C1-2770-44AC-94BE-8D6E3D9B119A}"/>
    <cellStyle name="Вывод 12 4 3 2" xfId="4221" xr:uid="{F4A93660-4806-40DE-AEEF-1C89BF46C863}"/>
    <cellStyle name="Вывод 12 4 3 2 2" xfId="10777" xr:uid="{138098FB-8717-4235-8A2E-754703D0B1CD}"/>
    <cellStyle name="Вывод 12 4 3 2 3" xfId="16391" xr:uid="{B9642907-6752-4A90-A6AC-E33E12E8D05F}"/>
    <cellStyle name="Вывод 12 4 3 2 4" xfId="21868" xr:uid="{0D5B1425-A120-41BA-A8CF-B1DFF8C82FC0}"/>
    <cellStyle name="Вывод 12 4 3 3" xfId="6739" xr:uid="{E144FCEF-80B1-40B4-8C77-FE3939F28BB9}"/>
    <cellStyle name="Вывод 12 4 3 3 2" xfId="13222" xr:uid="{47BD98B9-859B-4F70-8A76-576D52F96B4E}"/>
    <cellStyle name="Вывод 12 4 3 3 3" xfId="18788" xr:uid="{7DA09406-0BAB-44D8-9EAC-2CA53227A4F1}"/>
    <cellStyle name="Вывод 12 4 3 3 4" xfId="24229" xr:uid="{E8D20971-FD7B-400B-888F-13A867D5E774}"/>
    <cellStyle name="Вывод 12 4 3 4" xfId="9036" xr:uid="{8BE19A7A-0597-4AD4-93CA-A19C5CDE2D20}"/>
    <cellStyle name="Вывод 12 4 3 5" xfId="14683" xr:uid="{2A5882DA-AA21-47F6-8F1E-40750A280AE4}"/>
    <cellStyle name="Вывод 12 4 3 6" xfId="20203" xr:uid="{8DACB269-5F1C-4C75-9D52-6A7FEC506063}"/>
    <cellStyle name="Вывод 12 4 4" xfId="4219" xr:uid="{BD5A87AE-2127-4B1A-8F63-903D3BE6800C}"/>
    <cellStyle name="Вывод 12 4 4 2" xfId="10775" xr:uid="{2BFA0DB6-2054-468A-9758-CD6C7E4EAE82}"/>
    <cellStyle name="Вывод 12 4 4 3" xfId="16389" xr:uid="{5F4EF4B6-61CD-4E2E-A03A-635B3621DB5A}"/>
    <cellStyle name="Вывод 12 4 4 4" xfId="21866" xr:uid="{2E7DF449-62CB-4A33-BA08-C78B8AF452D0}"/>
    <cellStyle name="Вывод 12 4 5" xfId="6737" xr:uid="{C59B11CB-F26B-47F4-A86A-F87037EDD359}"/>
    <cellStyle name="Вывод 12 4 5 2" xfId="13220" xr:uid="{5A6DDA6F-9B18-47B1-A1B3-E552963E5DE0}"/>
    <cellStyle name="Вывод 12 4 5 3" xfId="18786" xr:uid="{00A13540-605D-41CC-A771-D87FE7E51035}"/>
    <cellStyle name="Вывод 12 4 5 4" xfId="24227" xr:uid="{7078C644-0B26-408C-826D-154C594CB76A}"/>
    <cellStyle name="Вывод 12 4 6" xfId="9034" xr:uid="{0FD8F141-5268-4B9D-B33E-67EF339DADAA}"/>
    <cellStyle name="Вывод 12 4 7" xfId="14681" xr:uid="{2B0138CB-963D-4DD5-890C-02138A1E39D9}"/>
    <cellStyle name="Вывод 12 4 8" xfId="20201" xr:uid="{44BF8B9A-27EB-4B08-BD24-D6E688A6E5F0}"/>
    <cellStyle name="Вывод 12 5" xfId="2428" xr:uid="{21C13730-F5AE-4289-B1DC-F1CEA7D7FAED}"/>
    <cellStyle name="Вывод 12 5 2" xfId="4222" xr:uid="{832914AC-A999-4AA2-9791-A14A033B492B}"/>
    <cellStyle name="Вывод 12 5 2 2" xfId="10778" xr:uid="{A5390A2F-8471-405C-A820-7D832BAB55B2}"/>
    <cellStyle name="Вывод 12 5 2 3" xfId="16392" xr:uid="{1342BCBF-BD54-4CDD-919E-6ACB58E87FB7}"/>
    <cellStyle name="Вывод 12 5 2 4" xfId="21869" xr:uid="{7A380EEC-269D-48B4-9C55-FF15F1EBC0E5}"/>
    <cellStyle name="Вывод 12 5 3" xfId="6740" xr:uid="{6F0C3A62-E5F7-4116-9695-0A9455DEC85F}"/>
    <cellStyle name="Вывод 12 5 3 2" xfId="13223" xr:uid="{E8097368-F2DD-40AB-82CB-B85A959FEAC6}"/>
    <cellStyle name="Вывод 12 5 3 3" xfId="18789" xr:uid="{4DEE5692-9BB0-4801-95A8-DDBF942A7DF9}"/>
    <cellStyle name="Вывод 12 5 3 4" xfId="24230" xr:uid="{EA684A3C-999E-4B5C-9001-DCEBBF1A046A}"/>
    <cellStyle name="Вывод 12 5 4" xfId="9037" xr:uid="{090E7805-2DBF-4713-97BA-31540BBC2D27}"/>
    <cellStyle name="Вывод 12 5 5" xfId="14684" xr:uid="{571D87FB-9BD9-4FD4-A10D-041CAC5363F2}"/>
    <cellStyle name="Вывод 12 5 6" xfId="20204" xr:uid="{B58B0B4D-6470-4844-B9BC-A62CF5CC6824}"/>
    <cellStyle name="Вывод 12 6" xfId="2429" xr:uid="{EEB3D642-4668-4D9C-89F3-7A0FE09F8917}"/>
    <cellStyle name="Вывод 12 6 2" xfId="4223" xr:uid="{B30716F6-506C-4698-AF9E-1C2F39E22DD1}"/>
    <cellStyle name="Вывод 12 6 2 2" xfId="10779" xr:uid="{61BA248F-2268-47F9-8651-47B744AF459B}"/>
    <cellStyle name="Вывод 12 6 2 3" xfId="16393" xr:uid="{D1801714-BF95-431E-9740-577591EF6888}"/>
    <cellStyle name="Вывод 12 6 2 4" xfId="21870" xr:uid="{93984893-A384-4734-A1D4-D610E148F8D6}"/>
    <cellStyle name="Вывод 12 6 3" xfId="6741" xr:uid="{BB89DD94-003B-46CD-9F30-5335B31EDF8B}"/>
    <cellStyle name="Вывод 12 6 3 2" xfId="13224" xr:uid="{8FAAA1C3-109C-42F8-963E-0BD5662BA0A9}"/>
    <cellStyle name="Вывод 12 6 3 3" xfId="18790" xr:uid="{89BEEFFE-C83F-4F77-ABC6-956FB3512CB6}"/>
    <cellStyle name="Вывод 12 6 3 4" xfId="24231" xr:uid="{ACDFE670-4B85-49E4-A4C8-D1235DAE7B47}"/>
    <cellStyle name="Вывод 12 6 4" xfId="9038" xr:uid="{E0EEF1D8-5375-4617-8023-D87BB1333C56}"/>
    <cellStyle name="Вывод 12 6 5" xfId="14685" xr:uid="{D02882FD-E9F9-4756-95E8-F023A02650FD}"/>
    <cellStyle name="Вывод 12 6 6" xfId="20205" xr:uid="{601ABA32-E826-4848-906E-CBE161E7CCA5}"/>
    <cellStyle name="Вывод 12 7" xfId="4212" xr:uid="{3D399A10-DE26-4E8C-A86C-0533569AC9EB}"/>
    <cellStyle name="Вывод 12 7 2" xfId="10768" xr:uid="{0D0FA053-DD48-4030-B941-734E4EA7A77A}"/>
    <cellStyle name="Вывод 12 7 3" xfId="16382" xr:uid="{1B28FE70-51EE-4B44-B503-962E13DC344C}"/>
    <cellStyle name="Вывод 12 7 4" xfId="21859" xr:uid="{C41D593E-2D6B-4762-85C4-60397F713BA3}"/>
    <cellStyle name="Вывод 12 8" xfId="6730" xr:uid="{B20F1D52-0F51-4E2E-9F1B-B5D3077386B1}"/>
    <cellStyle name="Вывод 12 8 2" xfId="13213" xr:uid="{163554EE-206E-4B17-9991-7EA1B36D6655}"/>
    <cellStyle name="Вывод 12 8 3" xfId="18779" xr:uid="{9338C622-F788-4D85-84CD-83BB1683DBBF}"/>
    <cellStyle name="Вывод 12 8 4" xfId="24220" xr:uid="{28B7BFA1-DB42-4FBF-AAED-BC4B87F12E60}"/>
    <cellStyle name="Вывод 12 9" xfId="9027" xr:uid="{EFC5EAB8-BC68-494E-9AAF-67D7B88DAD40}"/>
    <cellStyle name="Вывод 13" xfId="2430" xr:uid="{FEEC94D1-EE5B-4BA3-82EF-7B3CB00B4C26}"/>
    <cellStyle name="Вывод 13 10" xfId="14686" xr:uid="{688A83D3-2E3E-4BBC-B8A2-0C34AD85F47C}"/>
    <cellStyle name="Вывод 13 11" xfId="20206" xr:uid="{F969401B-AFB2-4D75-B9CD-7E146A164432}"/>
    <cellStyle name="Вывод 13 2" xfId="2431" xr:uid="{FA5C0BDE-8D99-49EE-B7AC-023FCD7811C6}"/>
    <cellStyle name="Вывод 13 2 2" xfId="2432" xr:uid="{5EC87145-A5F4-4C0A-B50C-46111C9A255F}"/>
    <cellStyle name="Вывод 13 2 2 2" xfId="4226" xr:uid="{6D5147E0-71E1-4E6E-9713-E8440AABF18E}"/>
    <cellStyle name="Вывод 13 2 2 2 2" xfId="10782" xr:uid="{93F5B3E7-C8B8-4408-8A0D-5FA581284708}"/>
    <cellStyle name="Вывод 13 2 2 2 3" xfId="16396" xr:uid="{22BBABD2-F6C3-4E3D-BFDC-B0A036EE53BD}"/>
    <cellStyle name="Вывод 13 2 2 2 4" xfId="21873" xr:uid="{D9BE3E5C-7CD0-43E2-B600-7E2DE485EDF5}"/>
    <cellStyle name="Вывод 13 2 2 3" xfId="6744" xr:uid="{777348E7-AA6F-43F2-8157-2C14B7A719F3}"/>
    <cellStyle name="Вывод 13 2 2 3 2" xfId="13227" xr:uid="{0F391FA3-63FB-412F-87DF-980A48CF57D8}"/>
    <cellStyle name="Вывод 13 2 2 3 3" xfId="18793" xr:uid="{66ACF79A-C274-471E-80A2-CF434A7C3A96}"/>
    <cellStyle name="Вывод 13 2 2 3 4" xfId="24234" xr:uid="{21BA4B8E-0E8E-4B3B-ACFA-79F08A4F4545}"/>
    <cellStyle name="Вывод 13 2 2 4" xfId="9041" xr:uid="{E0BB31B6-596F-48A2-9FE1-88BBB63DF430}"/>
    <cellStyle name="Вывод 13 2 2 5" xfId="14688" xr:uid="{CC4C3785-1961-4415-B5EB-9A2A2BD02A1C}"/>
    <cellStyle name="Вывод 13 2 2 6" xfId="20208" xr:uid="{0FE80DB9-453D-4158-BAB4-9EBD1E21D31D}"/>
    <cellStyle name="Вывод 13 2 3" xfId="2433" xr:uid="{BF31739C-8B32-42C8-B8AD-E08F2AB05CB6}"/>
    <cellStyle name="Вывод 13 2 3 2" xfId="4227" xr:uid="{2D15D071-BDAA-4FB7-AB30-0498C33A3382}"/>
    <cellStyle name="Вывод 13 2 3 2 2" xfId="10783" xr:uid="{F694C9C8-E8FD-426B-9AB7-D066932988A8}"/>
    <cellStyle name="Вывод 13 2 3 2 3" xfId="16397" xr:uid="{08FE47AE-0FA7-4942-8A08-A65629A4F936}"/>
    <cellStyle name="Вывод 13 2 3 2 4" xfId="21874" xr:uid="{AE67BBA8-7488-43BB-8DBC-5DFE067F03C5}"/>
    <cellStyle name="Вывод 13 2 3 3" xfId="6745" xr:uid="{1F64D05E-0CDB-4F03-91EB-07AD4FA785F6}"/>
    <cellStyle name="Вывод 13 2 3 3 2" xfId="13228" xr:uid="{76AC8F13-E3C1-473A-927D-C2E82ED2FA50}"/>
    <cellStyle name="Вывод 13 2 3 3 3" xfId="18794" xr:uid="{D71E5406-B904-4823-949D-36E51F6BB58C}"/>
    <cellStyle name="Вывод 13 2 3 3 4" xfId="24235" xr:uid="{B221728D-089B-4EF3-9DE4-A9A850CDB89D}"/>
    <cellStyle name="Вывод 13 2 3 4" xfId="9042" xr:uid="{ECFF5219-A51E-43DD-8163-7B592D83025F}"/>
    <cellStyle name="Вывод 13 2 3 5" xfId="14689" xr:uid="{BFA5AC5D-2876-4967-ABB8-16F294153341}"/>
    <cellStyle name="Вывод 13 2 3 6" xfId="20209" xr:uid="{D0A596B9-35BB-452C-BE37-BACAB3BD9E18}"/>
    <cellStyle name="Вывод 13 2 4" xfId="4225" xr:uid="{116981F7-BF6A-4CA9-ABD9-C2E069A77349}"/>
    <cellStyle name="Вывод 13 2 4 2" xfId="10781" xr:uid="{CAEA2EFA-B9CF-4130-8D0D-05AF78C3EDA8}"/>
    <cellStyle name="Вывод 13 2 4 3" xfId="16395" xr:uid="{CDD83DDD-9032-47B1-A8AA-823E6258036A}"/>
    <cellStyle name="Вывод 13 2 4 4" xfId="21872" xr:uid="{4FC51271-235C-4087-BB8F-90AD305E0A8C}"/>
    <cellStyle name="Вывод 13 2 5" xfId="6743" xr:uid="{5F20D4FD-30C9-45F8-93C7-5A635EB8395E}"/>
    <cellStyle name="Вывод 13 2 5 2" xfId="13226" xr:uid="{F8B251DC-11CC-47FE-9F99-CA339E00042A}"/>
    <cellStyle name="Вывод 13 2 5 3" xfId="18792" xr:uid="{49CE4EEB-44EE-4E07-85E0-C818E022D8CC}"/>
    <cellStyle name="Вывод 13 2 5 4" xfId="24233" xr:uid="{556D4303-47C5-456F-A610-BF189B3863AC}"/>
    <cellStyle name="Вывод 13 2 6" xfId="9040" xr:uid="{DA5AFBCA-D155-4629-B429-F29846412F0A}"/>
    <cellStyle name="Вывод 13 2 7" xfId="14687" xr:uid="{482209CD-5185-40C9-B531-5390B2D8D475}"/>
    <cellStyle name="Вывод 13 2 8" xfId="20207" xr:uid="{4BCAF70C-5D84-49DE-9ED5-41D24EC8562D}"/>
    <cellStyle name="Вывод 13 3" xfId="2434" xr:uid="{E3EF5B99-071E-4F6C-ACD8-25ABDE91CFDB}"/>
    <cellStyle name="Вывод 13 3 2" xfId="2435" xr:uid="{AADDFA94-29E8-42B0-BF0A-8E75BAD30650}"/>
    <cellStyle name="Вывод 13 3 2 2" xfId="4229" xr:uid="{FB718892-B995-4BC3-A126-F7DBB405E3E5}"/>
    <cellStyle name="Вывод 13 3 2 2 2" xfId="10785" xr:uid="{ADF9B76A-1F1D-4DA9-86D1-6435C029124F}"/>
    <cellStyle name="Вывод 13 3 2 2 3" xfId="16399" xr:uid="{6982BBD9-EDAF-4AAA-AEE6-51E1CB80E32E}"/>
    <cellStyle name="Вывод 13 3 2 2 4" xfId="21876" xr:uid="{4A6B25ED-3248-40B8-AAEB-14E6E91710CE}"/>
    <cellStyle name="Вывод 13 3 2 3" xfId="6747" xr:uid="{5AA850D0-68BF-4B94-B2C1-9756552AF924}"/>
    <cellStyle name="Вывод 13 3 2 3 2" xfId="13230" xr:uid="{D52A6581-9878-4F94-A11A-84A9CDAEA54D}"/>
    <cellStyle name="Вывод 13 3 2 3 3" xfId="18796" xr:uid="{B256E59B-047F-4AFA-9C38-EE91A2041BED}"/>
    <cellStyle name="Вывод 13 3 2 3 4" xfId="24237" xr:uid="{A011640C-05BA-47BF-9E94-3C3BA646406C}"/>
    <cellStyle name="Вывод 13 3 2 4" xfId="9044" xr:uid="{6278CB47-84C9-4B6B-85BE-23CE4B1A5383}"/>
    <cellStyle name="Вывод 13 3 2 5" xfId="14691" xr:uid="{541D1848-F306-4E83-9DA4-43660BB6137A}"/>
    <cellStyle name="Вывод 13 3 2 6" xfId="20211" xr:uid="{1D9950B1-F547-4A10-ADEF-F340FDF9DDEF}"/>
    <cellStyle name="Вывод 13 3 3" xfId="2436" xr:uid="{45112DD8-4418-4983-8C36-871B8CC584D9}"/>
    <cellStyle name="Вывод 13 3 3 2" xfId="4230" xr:uid="{CC5B0658-18E3-4155-A54E-EB8DC1B7640E}"/>
    <cellStyle name="Вывод 13 3 3 2 2" xfId="10786" xr:uid="{6A0665FC-E079-481C-B367-D90ED8E20944}"/>
    <cellStyle name="Вывод 13 3 3 2 3" xfId="16400" xr:uid="{38758083-8A92-4909-A804-3C93C2A66917}"/>
    <cellStyle name="Вывод 13 3 3 2 4" xfId="21877" xr:uid="{74EC3EA2-FD56-4E77-8044-23754DEFEF98}"/>
    <cellStyle name="Вывод 13 3 3 3" xfId="6748" xr:uid="{1782113F-D290-44F4-901F-95A197375274}"/>
    <cellStyle name="Вывод 13 3 3 3 2" xfId="13231" xr:uid="{733CF04E-B397-4B87-82B0-CB3457691483}"/>
    <cellStyle name="Вывод 13 3 3 3 3" xfId="18797" xr:uid="{C9E1E737-BC71-48F8-A908-A36566625893}"/>
    <cellStyle name="Вывод 13 3 3 3 4" xfId="24238" xr:uid="{6E4ED698-8169-4AA1-AB85-9D37A1FC0468}"/>
    <cellStyle name="Вывод 13 3 3 4" xfId="9045" xr:uid="{84B0222D-95F6-4A8D-86A6-BCD08AB0E9B0}"/>
    <cellStyle name="Вывод 13 3 3 5" xfId="14692" xr:uid="{B5F1C92B-5B47-49EB-80F3-D99B1972FF3B}"/>
    <cellStyle name="Вывод 13 3 3 6" xfId="20212" xr:uid="{0DF55ABF-7FB9-4DC7-A233-4BA2C660266B}"/>
    <cellStyle name="Вывод 13 3 4" xfId="4228" xr:uid="{05CDC419-52A0-44D4-B530-06A9984334D8}"/>
    <cellStyle name="Вывод 13 3 4 2" xfId="10784" xr:uid="{05611666-5117-4163-80A8-B53A1095243D}"/>
    <cellStyle name="Вывод 13 3 4 3" xfId="16398" xr:uid="{093E9B19-26ED-4AC7-A398-C909E13743E3}"/>
    <cellStyle name="Вывод 13 3 4 4" xfId="21875" xr:uid="{58950F36-0C09-4E35-B8A9-CEEE95CD0E41}"/>
    <cellStyle name="Вывод 13 3 5" xfId="6746" xr:uid="{B7F6EFCD-E9EA-4127-90CE-4C3F1DCAE1E5}"/>
    <cellStyle name="Вывод 13 3 5 2" xfId="13229" xr:uid="{D2BD7F22-37D5-426B-B39A-C50C5EA7F000}"/>
    <cellStyle name="Вывод 13 3 5 3" xfId="18795" xr:uid="{62AE216C-A37C-4478-8C54-346448003CEF}"/>
    <cellStyle name="Вывод 13 3 5 4" xfId="24236" xr:uid="{641C447B-D7F3-437C-8028-DE8B0E460E89}"/>
    <cellStyle name="Вывод 13 3 6" xfId="9043" xr:uid="{3BA91DDF-EA02-4DB3-8C01-7A8889B412DA}"/>
    <cellStyle name="Вывод 13 3 7" xfId="14690" xr:uid="{C2CB7B33-1614-4B33-9510-3F136201792F}"/>
    <cellStyle name="Вывод 13 3 8" xfId="20210" xr:uid="{D043AB91-DB76-4A39-9F5A-C21F15445E21}"/>
    <cellStyle name="Вывод 13 4" xfId="2437" xr:uid="{A08CC0B0-F6BF-4104-918A-F221FDEDFD32}"/>
    <cellStyle name="Вывод 13 4 2" xfId="2438" xr:uid="{3210157A-7AF5-4602-9861-6A7348F68DE1}"/>
    <cellStyle name="Вывод 13 4 2 2" xfId="4232" xr:uid="{D00FB11B-117D-4468-9045-E80B2223913C}"/>
    <cellStyle name="Вывод 13 4 2 2 2" xfId="10788" xr:uid="{52231F92-0EA4-48D7-8D08-FC8BEC6A942E}"/>
    <cellStyle name="Вывод 13 4 2 2 3" xfId="16402" xr:uid="{F3854AB7-CBD9-4B7F-8F3A-6CEFC4C7C187}"/>
    <cellStyle name="Вывод 13 4 2 2 4" xfId="21879" xr:uid="{9FFA3C6A-AF2C-4DEB-B8D2-29C3C7159481}"/>
    <cellStyle name="Вывод 13 4 2 3" xfId="6750" xr:uid="{4AB5BE6B-3CE2-493E-8A11-A77EC60D1185}"/>
    <cellStyle name="Вывод 13 4 2 3 2" xfId="13233" xr:uid="{AED21B2B-1AD0-4283-803A-C224273EB3FD}"/>
    <cellStyle name="Вывод 13 4 2 3 3" xfId="18799" xr:uid="{39DF978A-F8F6-4A4F-BEA3-420FA5EB850E}"/>
    <cellStyle name="Вывод 13 4 2 3 4" xfId="24240" xr:uid="{CD49264A-E01D-4F53-99DB-265D2EA1254E}"/>
    <cellStyle name="Вывод 13 4 2 4" xfId="9047" xr:uid="{2AB978E9-A36E-43B1-B765-0824F2B11F43}"/>
    <cellStyle name="Вывод 13 4 2 5" xfId="14694" xr:uid="{83274EFA-AF41-4937-BCD3-043081631708}"/>
    <cellStyle name="Вывод 13 4 2 6" xfId="20214" xr:uid="{1316A869-06EC-45A4-97B4-CC5ACA92E8FD}"/>
    <cellStyle name="Вывод 13 4 3" xfId="2439" xr:uid="{7AEF925A-613B-4C7F-95FB-CDBBBDD2FC10}"/>
    <cellStyle name="Вывод 13 4 3 2" xfId="4233" xr:uid="{FA7FC581-5E07-4BAB-A5AA-5977DC6E0E2D}"/>
    <cellStyle name="Вывод 13 4 3 2 2" xfId="10789" xr:uid="{C053E5BE-9194-4FD3-AE3E-7E0A08469044}"/>
    <cellStyle name="Вывод 13 4 3 2 3" xfId="16403" xr:uid="{A08135CB-941F-472F-9859-D9906C1372DD}"/>
    <cellStyle name="Вывод 13 4 3 2 4" xfId="21880" xr:uid="{F3F959A1-83B1-4603-B643-CD2A792DA47B}"/>
    <cellStyle name="Вывод 13 4 3 3" xfId="6751" xr:uid="{5E7E9BA6-4495-415F-90EE-5F17E6E04267}"/>
    <cellStyle name="Вывод 13 4 3 3 2" xfId="13234" xr:uid="{89ED7EC6-3F0C-4447-803B-36F8B96DC542}"/>
    <cellStyle name="Вывод 13 4 3 3 3" xfId="18800" xr:uid="{F2233AC4-D1BF-41E4-9BE0-80D5802E3435}"/>
    <cellStyle name="Вывод 13 4 3 3 4" xfId="24241" xr:uid="{41EF192C-5796-480D-85D6-5C20A588A6FF}"/>
    <cellStyle name="Вывод 13 4 3 4" xfId="9048" xr:uid="{7EA6DB5C-DEFC-46DB-808F-62D9E4F53873}"/>
    <cellStyle name="Вывод 13 4 3 5" xfId="14695" xr:uid="{EB498F1A-CAFF-4118-B876-CB963D58C6B7}"/>
    <cellStyle name="Вывод 13 4 3 6" xfId="20215" xr:uid="{0F702979-2D92-4C51-957D-2A6928FE0F91}"/>
    <cellStyle name="Вывод 13 4 4" xfId="4231" xr:uid="{202591D6-1F22-448E-B4D5-4DF9CD8D34E1}"/>
    <cellStyle name="Вывод 13 4 4 2" xfId="10787" xr:uid="{F3297A11-A779-4A1C-B4FC-29D26AFB6EDA}"/>
    <cellStyle name="Вывод 13 4 4 3" xfId="16401" xr:uid="{7811F6F4-0BBB-4846-AF77-254F62103F6C}"/>
    <cellStyle name="Вывод 13 4 4 4" xfId="21878" xr:uid="{FA771569-3656-4E5C-B4E8-417FCFE71963}"/>
    <cellStyle name="Вывод 13 4 5" xfId="6749" xr:uid="{520679F6-76D9-4996-9E4A-A8EBF76B93FA}"/>
    <cellStyle name="Вывод 13 4 5 2" xfId="13232" xr:uid="{81454C10-D9EE-4B65-B831-A51AFE0E8810}"/>
    <cellStyle name="Вывод 13 4 5 3" xfId="18798" xr:uid="{D6AF6C50-B4BA-4835-B489-55855E6828CB}"/>
    <cellStyle name="Вывод 13 4 5 4" xfId="24239" xr:uid="{6F14276B-6919-421D-A672-6EB2C04C7F9C}"/>
    <cellStyle name="Вывод 13 4 6" xfId="9046" xr:uid="{CD2B348D-6B93-4E86-A64B-513EA87B84FF}"/>
    <cellStyle name="Вывод 13 4 7" xfId="14693" xr:uid="{E261A64F-3D53-493F-9E61-4D774563FB5D}"/>
    <cellStyle name="Вывод 13 4 8" xfId="20213" xr:uid="{5A3264E5-ED31-4AD3-A8A3-28D277E16346}"/>
    <cellStyle name="Вывод 13 5" xfId="2440" xr:uid="{381A8A40-E387-4FE4-BAEE-3E43FCB0F672}"/>
    <cellStyle name="Вывод 13 5 2" xfId="4234" xr:uid="{FA37901A-0FFD-4EA2-8A2F-73D1628796E6}"/>
    <cellStyle name="Вывод 13 5 2 2" xfId="10790" xr:uid="{3EB49689-7447-4D70-8075-3176B8F7BA88}"/>
    <cellStyle name="Вывод 13 5 2 3" xfId="16404" xr:uid="{795F6A34-25CA-4766-8591-49126D988865}"/>
    <cellStyle name="Вывод 13 5 2 4" xfId="21881" xr:uid="{074F5F0D-0C47-49E9-A3B5-6241661F7C62}"/>
    <cellStyle name="Вывод 13 5 3" xfId="6752" xr:uid="{80D1F912-68F0-44B1-8F8D-12AF80E1D33C}"/>
    <cellStyle name="Вывод 13 5 3 2" xfId="13235" xr:uid="{A1356254-2C34-48CE-9EA6-F9B4D5E047CF}"/>
    <cellStyle name="Вывод 13 5 3 3" xfId="18801" xr:uid="{7AD33C7A-8ED1-4766-8D56-002DB1B3C237}"/>
    <cellStyle name="Вывод 13 5 3 4" xfId="24242" xr:uid="{0D453993-C145-4A44-8FED-DE9FE02AECBB}"/>
    <cellStyle name="Вывод 13 5 4" xfId="9049" xr:uid="{4613F76F-03BC-4066-8DB7-F24D4FD394E0}"/>
    <cellStyle name="Вывод 13 5 5" xfId="14696" xr:uid="{BCDDA099-7D08-44C5-A83A-5D0D0541D5BB}"/>
    <cellStyle name="Вывод 13 5 6" xfId="20216" xr:uid="{AA9EB410-DEAA-4975-AA9E-046CE9455CA3}"/>
    <cellStyle name="Вывод 13 6" xfId="2441" xr:uid="{BF1E09DF-087C-4285-9689-D206AD9D0924}"/>
    <cellStyle name="Вывод 13 6 2" xfId="4235" xr:uid="{82CBC2C2-4DBB-4619-827A-DBA75BCE9169}"/>
    <cellStyle name="Вывод 13 6 2 2" xfId="10791" xr:uid="{C7D3F5B3-A7E1-4DCD-8E15-8961B3BAE289}"/>
    <cellStyle name="Вывод 13 6 2 3" xfId="16405" xr:uid="{54A3B51E-FD09-4611-8BFA-4CE41CED457B}"/>
    <cellStyle name="Вывод 13 6 2 4" xfId="21882" xr:uid="{7D6B0CC3-A917-4E27-952D-76F16FFAACA9}"/>
    <cellStyle name="Вывод 13 6 3" xfId="6753" xr:uid="{142C4176-316E-44A6-991D-67258B8C53A5}"/>
    <cellStyle name="Вывод 13 6 3 2" xfId="13236" xr:uid="{ECC1741D-C3EC-404E-8EDA-DB35FB2AD30C}"/>
    <cellStyle name="Вывод 13 6 3 3" xfId="18802" xr:uid="{79F660CD-4DA5-4EC2-AA36-7C0ED4E644A8}"/>
    <cellStyle name="Вывод 13 6 3 4" xfId="24243" xr:uid="{22589451-D681-45BA-9198-03EBAC45C65A}"/>
    <cellStyle name="Вывод 13 6 4" xfId="9050" xr:uid="{D2767D96-5B34-4887-A9D8-12DCC7FAEDC5}"/>
    <cellStyle name="Вывод 13 6 5" xfId="14697" xr:uid="{138F47F4-154B-4B7A-A938-9547C825506B}"/>
    <cellStyle name="Вывод 13 6 6" xfId="20217" xr:uid="{7F9810C2-9BD8-4EBB-A666-BDAF2109E838}"/>
    <cellStyle name="Вывод 13 7" xfId="4224" xr:uid="{30DA5290-BE82-4353-A72D-78A51420B1E2}"/>
    <cellStyle name="Вывод 13 7 2" xfId="10780" xr:uid="{623C1610-7BEB-4EF5-B436-586465A0A8D2}"/>
    <cellStyle name="Вывод 13 7 3" xfId="16394" xr:uid="{D515DBB1-6C92-4DDD-B9BD-9ECB04DFE1D2}"/>
    <cellStyle name="Вывод 13 7 4" xfId="21871" xr:uid="{DC4891C3-AD69-4EA2-9B07-4E2EA1CFAAAA}"/>
    <cellStyle name="Вывод 13 8" xfId="6742" xr:uid="{B8B03322-4818-4376-8177-66953DB29761}"/>
    <cellStyle name="Вывод 13 8 2" xfId="13225" xr:uid="{C8D7440C-77A3-4913-A026-0295DEF411B1}"/>
    <cellStyle name="Вывод 13 8 3" xfId="18791" xr:uid="{AE76BC2F-F8E8-4DC3-A68E-3799641469ED}"/>
    <cellStyle name="Вывод 13 8 4" xfId="24232" xr:uid="{0D23F043-8D60-40AA-AB9D-52D62163DF21}"/>
    <cellStyle name="Вывод 13 9" xfId="9039" xr:uid="{333F37EF-9BFE-40DF-BB3D-C1FB2560BF69}"/>
    <cellStyle name="Вывод 14" xfId="2442" xr:uid="{B3B275F6-3C84-4DAD-87C8-5811C379FE3A}"/>
    <cellStyle name="Вывод 14 10" xfId="14698" xr:uid="{EFE8916B-36FF-4AF7-8B6C-4ACA0B39958C}"/>
    <cellStyle name="Вывод 14 11" xfId="20218" xr:uid="{6204C318-2331-49E2-A493-687F51203091}"/>
    <cellStyle name="Вывод 14 2" xfId="2443" xr:uid="{D090BE18-81D7-442F-8E5C-2DEAC5D56741}"/>
    <cellStyle name="Вывод 14 2 2" xfId="2444" xr:uid="{BC698693-B85B-4052-926D-88D2EF5A495F}"/>
    <cellStyle name="Вывод 14 2 2 2" xfId="4238" xr:uid="{56FF4063-9F53-4450-816B-64A5FF68E315}"/>
    <cellStyle name="Вывод 14 2 2 2 2" xfId="10794" xr:uid="{5CF11ACE-8B21-4923-B555-7E110061008C}"/>
    <cellStyle name="Вывод 14 2 2 2 3" xfId="16408" xr:uid="{BC90C850-DC17-429F-896A-54ED9D6EA91A}"/>
    <cellStyle name="Вывод 14 2 2 2 4" xfId="21885" xr:uid="{82DDAA48-1143-4726-BBE3-D4B621946124}"/>
    <cellStyle name="Вывод 14 2 2 3" xfId="6756" xr:uid="{40350155-05D5-4BF0-AFA0-E4E9CC8EDB19}"/>
    <cellStyle name="Вывод 14 2 2 3 2" xfId="13239" xr:uid="{A49C76F6-4203-4819-AED1-54DDD6BABD35}"/>
    <cellStyle name="Вывод 14 2 2 3 3" xfId="18805" xr:uid="{DA15EFA8-2FC9-47F5-8ADA-9B4C8730E8BD}"/>
    <cellStyle name="Вывод 14 2 2 3 4" xfId="24246" xr:uid="{29D20606-014A-47C4-B101-24A96C5FB14D}"/>
    <cellStyle name="Вывод 14 2 2 4" xfId="9053" xr:uid="{082E2CB1-82DA-4A15-8A54-DB301D74E5E9}"/>
    <cellStyle name="Вывод 14 2 2 5" xfId="14700" xr:uid="{669F5C4F-1230-4791-AA05-DB64C063B75D}"/>
    <cellStyle name="Вывод 14 2 2 6" xfId="20220" xr:uid="{65168C25-223F-49D0-BC02-A283DDEB4B90}"/>
    <cellStyle name="Вывод 14 2 3" xfId="2445" xr:uid="{8908A0E7-A466-4C70-9C8E-9AE27D1BEAD4}"/>
    <cellStyle name="Вывод 14 2 3 2" xfId="4239" xr:uid="{8B3CBD00-B640-4C78-82B7-20BF882FC845}"/>
    <cellStyle name="Вывод 14 2 3 2 2" xfId="10795" xr:uid="{505C6B8E-1E6D-4BDA-9055-67E0E6942BDF}"/>
    <cellStyle name="Вывод 14 2 3 2 3" xfId="16409" xr:uid="{25DC5E88-246B-440A-8AB5-3C9FA87769F5}"/>
    <cellStyle name="Вывод 14 2 3 2 4" xfId="21886" xr:uid="{009F56F7-3439-48B0-8B5E-D484E2F959BD}"/>
    <cellStyle name="Вывод 14 2 3 3" xfId="6757" xr:uid="{F3582ECC-8635-4247-868E-8B0DCF391363}"/>
    <cellStyle name="Вывод 14 2 3 3 2" xfId="13240" xr:uid="{B6212B02-83AD-4DB0-832D-EADB95020578}"/>
    <cellStyle name="Вывод 14 2 3 3 3" xfId="18806" xr:uid="{B3F94658-E971-47E4-AE9A-12730ECCFFE5}"/>
    <cellStyle name="Вывод 14 2 3 3 4" xfId="24247" xr:uid="{46924BDC-ADB5-4264-9EE6-0CEBDC94A6C6}"/>
    <cellStyle name="Вывод 14 2 3 4" xfId="9054" xr:uid="{00F96DBB-DD91-401B-AE89-DCDF6DB4E73C}"/>
    <cellStyle name="Вывод 14 2 3 5" xfId="14701" xr:uid="{5BE35925-EF37-44B9-9F75-6ACD7B81089A}"/>
    <cellStyle name="Вывод 14 2 3 6" xfId="20221" xr:uid="{7ED532C3-FB80-4E81-A847-622A2D184555}"/>
    <cellStyle name="Вывод 14 2 4" xfId="4237" xr:uid="{9A89A113-3B9F-4975-80FE-9BCE1BF57775}"/>
    <cellStyle name="Вывод 14 2 4 2" xfId="10793" xr:uid="{2BE959CD-146F-4CDD-804F-0A4A8238EFA5}"/>
    <cellStyle name="Вывод 14 2 4 3" xfId="16407" xr:uid="{6E0E124C-1BF0-4AD2-BD6C-3A23D63269B0}"/>
    <cellStyle name="Вывод 14 2 4 4" xfId="21884" xr:uid="{ABD05833-AB10-4D56-BBB8-107434AE47AD}"/>
    <cellStyle name="Вывод 14 2 5" xfId="6755" xr:uid="{F3520169-CE72-4ED4-8D91-EB03BF3D2700}"/>
    <cellStyle name="Вывод 14 2 5 2" xfId="13238" xr:uid="{3DE1ED47-2C20-4C9E-9BCF-2063B8554B81}"/>
    <cellStyle name="Вывод 14 2 5 3" xfId="18804" xr:uid="{D22A84CA-6DD7-419C-97C0-7D81066EBE57}"/>
    <cellStyle name="Вывод 14 2 5 4" xfId="24245" xr:uid="{2F99FA03-90FA-499E-866A-28D45BE0D639}"/>
    <cellStyle name="Вывод 14 2 6" xfId="9052" xr:uid="{7E1CC0D8-C20C-4234-9361-D5697FE835B6}"/>
    <cellStyle name="Вывод 14 2 7" xfId="14699" xr:uid="{39C41B8A-2EC6-40E7-9E1B-102027960760}"/>
    <cellStyle name="Вывод 14 2 8" xfId="20219" xr:uid="{F9BB0AFB-7267-472C-B93A-F558945D0AE9}"/>
    <cellStyle name="Вывод 14 3" xfId="2446" xr:uid="{F1454681-B5BF-484A-AA7B-CE504FCC9884}"/>
    <cellStyle name="Вывод 14 3 2" xfId="2447" xr:uid="{911B2EDC-04EB-4C4C-824C-AE6AABAD8D44}"/>
    <cellStyle name="Вывод 14 3 2 2" xfId="4241" xr:uid="{4A2B5F4D-3045-46F8-9CAC-984086E5E7AF}"/>
    <cellStyle name="Вывод 14 3 2 2 2" xfId="10797" xr:uid="{FAE01F4C-EAF4-4151-B8D3-C92F24C294A3}"/>
    <cellStyle name="Вывод 14 3 2 2 3" xfId="16411" xr:uid="{CA380578-6ED0-4B44-A029-FCB21683B38A}"/>
    <cellStyle name="Вывод 14 3 2 2 4" xfId="21888" xr:uid="{0AF2E77B-24B7-4755-8D7C-8BB0A9C30743}"/>
    <cellStyle name="Вывод 14 3 2 3" xfId="6759" xr:uid="{4B6F23A5-66B7-4F72-82CD-D902894D93DA}"/>
    <cellStyle name="Вывод 14 3 2 3 2" xfId="13242" xr:uid="{4CE5BA3A-26B9-4F0A-B7FC-DFDF3CBD41E3}"/>
    <cellStyle name="Вывод 14 3 2 3 3" xfId="18808" xr:uid="{A0EAF388-ABBA-41E8-B763-2297B171ED95}"/>
    <cellStyle name="Вывод 14 3 2 3 4" xfId="24249" xr:uid="{6F65755A-1A2C-4AC7-A245-6861AF737C11}"/>
    <cellStyle name="Вывод 14 3 2 4" xfId="9056" xr:uid="{38155A6A-354F-482A-A0C6-BC449C28FE6E}"/>
    <cellStyle name="Вывод 14 3 2 5" xfId="14703" xr:uid="{FCDB58BA-BA43-4651-B044-D485A904DAAC}"/>
    <cellStyle name="Вывод 14 3 2 6" xfId="20223" xr:uid="{37CBF9A5-B943-4209-9386-AB6F66DA57A0}"/>
    <cellStyle name="Вывод 14 3 3" xfId="2448" xr:uid="{658F4593-C7E2-4A3A-84DA-939C2CD1EAA0}"/>
    <cellStyle name="Вывод 14 3 3 2" xfId="4242" xr:uid="{E49FBE4A-AAD8-420A-AD03-F794A51B1C65}"/>
    <cellStyle name="Вывод 14 3 3 2 2" xfId="10798" xr:uid="{75275C1B-B793-4718-9195-B1781204BAD1}"/>
    <cellStyle name="Вывод 14 3 3 2 3" xfId="16412" xr:uid="{3D277EA3-1DEB-40C3-BC36-632A57673B9B}"/>
    <cellStyle name="Вывод 14 3 3 2 4" xfId="21889" xr:uid="{533635BF-F446-44E2-804A-F7A23A5F74EF}"/>
    <cellStyle name="Вывод 14 3 3 3" xfId="6760" xr:uid="{BBF19DA1-2C74-4D15-B4BC-B16A360253E0}"/>
    <cellStyle name="Вывод 14 3 3 3 2" xfId="13243" xr:uid="{8E56F92A-46CF-45EF-B822-7E73C2BCC631}"/>
    <cellStyle name="Вывод 14 3 3 3 3" xfId="18809" xr:uid="{39C3CCE4-2A3A-4D35-A4B7-6D2A84CA00D7}"/>
    <cellStyle name="Вывод 14 3 3 3 4" xfId="24250" xr:uid="{6F0B1C39-5931-4446-B5B4-DC0EC88D07B2}"/>
    <cellStyle name="Вывод 14 3 3 4" xfId="9057" xr:uid="{06B077C7-6DF3-41F1-98ED-7D293FB379D0}"/>
    <cellStyle name="Вывод 14 3 3 5" xfId="14704" xr:uid="{EC1704C4-782C-4447-8DC9-BC13FA6FCD0F}"/>
    <cellStyle name="Вывод 14 3 3 6" xfId="20224" xr:uid="{CA698FFD-1843-4BD2-9F0B-379E9C176296}"/>
    <cellStyle name="Вывод 14 3 4" xfId="4240" xr:uid="{B7AEE5FE-C9F5-4D5F-A2C8-9FB8C737CC62}"/>
    <cellStyle name="Вывод 14 3 4 2" xfId="10796" xr:uid="{2EA16A1C-ECA0-437F-A710-BC10581EF893}"/>
    <cellStyle name="Вывод 14 3 4 3" xfId="16410" xr:uid="{69973698-4C29-498B-9CE3-32331FB9E4B8}"/>
    <cellStyle name="Вывод 14 3 4 4" xfId="21887" xr:uid="{EA80CB8A-11F2-4F69-BDB1-14952234E851}"/>
    <cellStyle name="Вывод 14 3 5" xfId="6758" xr:uid="{27CBA817-5EBD-4399-9B9F-C3BDD44B2E03}"/>
    <cellStyle name="Вывод 14 3 5 2" xfId="13241" xr:uid="{38706771-AAA2-4801-B3A7-43BF52AD317F}"/>
    <cellStyle name="Вывод 14 3 5 3" xfId="18807" xr:uid="{A32BB3CF-FB63-4BB1-888D-5BE114C26829}"/>
    <cellStyle name="Вывод 14 3 5 4" xfId="24248" xr:uid="{D2838C03-C5D3-430A-93E5-D54FA5132906}"/>
    <cellStyle name="Вывод 14 3 6" xfId="9055" xr:uid="{C92446D8-CDB4-47FE-98AB-E78C3AF092D1}"/>
    <cellStyle name="Вывод 14 3 7" xfId="14702" xr:uid="{956F72F3-0F02-473F-B581-DB68C165D90B}"/>
    <cellStyle name="Вывод 14 3 8" xfId="20222" xr:uid="{EFB327ED-B8AB-4E44-A260-84D215975402}"/>
    <cellStyle name="Вывод 14 4" xfId="2449" xr:uid="{C6F5F2B4-BD38-467A-8D6A-DEC8CC199926}"/>
    <cellStyle name="Вывод 14 4 2" xfId="2450" xr:uid="{0F59D2E1-2D1B-4B81-A925-8C028BF49805}"/>
    <cellStyle name="Вывод 14 4 2 2" xfId="4244" xr:uid="{A6D5357A-2A3E-4854-9452-7735D58D60E1}"/>
    <cellStyle name="Вывод 14 4 2 2 2" xfId="10800" xr:uid="{859FFA00-19B0-4C82-83E6-DDD5873FC38A}"/>
    <cellStyle name="Вывод 14 4 2 2 3" xfId="16414" xr:uid="{4279078E-B864-4CD2-AB98-CFCE023BD9CE}"/>
    <cellStyle name="Вывод 14 4 2 2 4" xfId="21891" xr:uid="{72DFCD44-2C13-4819-B678-818FB9345178}"/>
    <cellStyle name="Вывод 14 4 2 3" xfId="6762" xr:uid="{365BBA16-F1EE-4BF0-9620-891A743D5440}"/>
    <cellStyle name="Вывод 14 4 2 3 2" xfId="13245" xr:uid="{4FFEE95B-ED38-4B35-A258-262E386E3230}"/>
    <cellStyle name="Вывод 14 4 2 3 3" xfId="18811" xr:uid="{B71A9D16-2819-44C8-8C3E-74430115315B}"/>
    <cellStyle name="Вывод 14 4 2 3 4" xfId="24252" xr:uid="{5F98EF0B-1612-43CB-BC04-396D4E0AAB5E}"/>
    <cellStyle name="Вывод 14 4 2 4" xfId="9059" xr:uid="{B9553C33-6E62-4CA5-981A-CFDE983414B0}"/>
    <cellStyle name="Вывод 14 4 2 5" xfId="14706" xr:uid="{7E55DFD3-6374-41C9-A452-5E01EC466031}"/>
    <cellStyle name="Вывод 14 4 2 6" xfId="20226" xr:uid="{08D47BF1-0881-4B35-8090-F4CA6E56F7C4}"/>
    <cellStyle name="Вывод 14 4 3" xfId="2451" xr:uid="{F035E778-4E7F-4E66-836A-234D3AC4517B}"/>
    <cellStyle name="Вывод 14 4 3 2" xfId="4245" xr:uid="{13EF3DA2-EC18-4CAA-8094-84BCF884CCC0}"/>
    <cellStyle name="Вывод 14 4 3 2 2" xfId="10801" xr:uid="{300E91EA-D6B2-49DF-AA84-E376CD8EBD27}"/>
    <cellStyle name="Вывод 14 4 3 2 3" xfId="16415" xr:uid="{EF6AABA6-9FB7-4853-A088-8C6F3F4D8B0A}"/>
    <cellStyle name="Вывод 14 4 3 2 4" xfId="21892" xr:uid="{96FCDC85-B0B2-4F29-B807-9C23EA1E753B}"/>
    <cellStyle name="Вывод 14 4 3 3" xfId="6763" xr:uid="{017C6D89-62A0-49AB-8DDD-11D9505C0BA7}"/>
    <cellStyle name="Вывод 14 4 3 3 2" xfId="13246" xr:uid="{A4DFEC9E-3B1F-4071-A125-EF3DF9D5595C}"/>
    <cellStyle name="Вывод 14 4 3 3 3" xfId="18812" xr:uid="{C6EF0ECB-C2D4-4B83-9C6E-55AA736559FA}"/>
    <cellStyle name="Вывод 14 4 3 3 4" xfId="24253" xr:uid="{026A1355-4E28-4D64-890C-AEFE0CF60292}"/>
    <cellStyle name="Вывод 14 4 3 4" xfId="9060" xr:uid="{6CB0D03F-48B1-400E-AC3C-379F9089BA93}"/>
    <cellStyle name="Вывод 14 4 3 5" xfId="14707" xr:uid="{A0F0C254-364D-4704-BCCE-78D5ACE200AF}"/>
    <cellStyle name="Вывод 14 4 3 6" xfId="20227" xr:uid="{55AEA84E-C473-4E1F-91D3-D9214734F6CF}"/>
    <cellStyle name="Вывод 14 4 4" xfId="4243" xr:uid="{F4D75D63-7D4E-4735-A9F7-F53974B4D276}"/>
    <cellStyle name="Вывод 14 4 4 2" xfId="10799" xr:uid="{4F016BD2-51B7-4893-91C6-6DA9F95957F3}"/>
    <cellStyle name="Вывод 14 4 4 3" xfId="16413" xr:uid="{D00AF63C-72E5-419C-9F0E-EA50C863EBB6}"/>
    <cellStyle name="Вывод 14 4 4 4" xfId="21890" xr:uid="{588174AF-69A6-4070-8A92-0D6B99FE43C1}"/>
    <cellStyle name="Вывод 14 4 5" xfId="6761" xr:uid="{37BE3F9C-1CA1-49C7-922C-5523B9BC4401}"/>
    <cellStyle name="Вывод 14 4 5 2" xfId="13244" xr:uid="{F6CAEE5F-BE28-465E-9FCE-B3284B335A2F}"/>
    <cellStyle name="Вывод 14 4 5 3" xfId="18810" xr:uid="{AC1105FA-DB0B-400D-B449-01C8BF0F8710}"/>
    <cellStyle name="Вывод 14 4 5 4" xfId="24251" xr:uid="{F82C0CCF-D11C-4246-86DC-2715EB1D1E1F}"/>
    <cellStyle name="Вывод 14 4 6" xfId="9058" xr:uid="{ECCDEB02-1354-44E1-9569-96333386B676}"/>
    <cellStyle name="Вывод 14 4 7" xfId="14705" xr:uid="{462A2151-3677-470A-B839-FE25959588A5}"/>
    <cellStyle name="Вывод 14 4 8" xfId="20225" xr:uid="{0F8D2F81-39B8-46F5-A923-61FA1EEC90F7}"/>
    <cellStyle name="Вывод 14 5" xfId="2452" xr:uid="{6CE49BDF-2EEB-4F94-82BC-9F20BCD5852B}"/>
    <cellStyle name="Вывод 14 5 2" xfId="4246" xr:uid="{561B5EA9-0BF1-43BE-B29A-4B7934E66A53}"/>
    <cellStyle name="Вывод 14 5 2 2" xfId="10802" xr:uid="{DB164D4C-0000-4C9E-A4E8-7609A2670A04}"/>
    <cellStyle name="Вывод 14 5 2 3" xfId="16416" xr:uid="{4DAED03F-40EF-42FF-8107-BAD53C8A24DF}"/>
    <cellStyle name="Вывод 14 5 2 4" xfId="21893" xr:uid="{A14D24F8-DDE2-4756-B677-ACE3401D1A6C}"/>
    <cellStyle name="Вывод 14 5 3" xfId="6764" xr:uid="{6C6259C4-5B0D-4AF8-9512-800AD5C858D5}"/>
    <cellStyle name="Вывод 14 5 3 2" xfId="13247" xr:uid="{BF092A84-9006-4540-A544-68915592CD17}"/>
    <cellStyle name="Вывод 14 5 3 3" xfId="18813" xr:uid="{8EDC67F1-CE83-4A72-9FA4-ED92CCE0E8AC}"/>
    <cellStyle name="Вывод 14 5 3 4" xfId="24254" xr:uid="{794364F5-1DF1-403C-B0A9-3C02CF722912}"/>
    <cellStyle name="Вывод 14 5 4" xfId="9061" xr:uid="{106DF54C-41CE-43F5-8706-88C88E8F5ADB}"/>
    <cellStyle name="Вывод 14 5 5" xfId="14708" xr:uid="{793D0E01-B208-4703-A5D8-B14BD8C8A588}"/>
    <cellStyle name="Вывод 14 5 6" xfId="20228" xr:uid="{53E914B9-F0FE-4E50-8245-BF029859D8EC}"/>
    <cellStyle name="Вывод 14 6" xfId="2453" xr:uid="{BA7BDC09-D798-4208-BBD4-82B4CC0B1B34}"/>
    <cellStyle name="Вывод 14 6 2" xfId="4247" xr:uid="{D27D8405-D857-444F-8A9B-DAF4EA024D1E}"/>
    <cellStyle name="Вывод 14 6 2 2" xfId="10803" xr:uid="{CBD7AAAD-2768-4C77-88C8-8C14D1408819}"/>
    <cellStyle name="Вывод 14 6 2 3" xfId="16417" xr:uid="{190C9BFC-4909-47CA-BE8A-9F0B6EBF9A09}"/>
    <cellStyle name="Вывод 14 6 2 4" xfId="21894" xr:uid="{AB13CDF6-BC8F-43B8-89AD-5422430A8FE9}"/>
    <cellStyle name="Вывод 14 6 3" xfId="6765" xr:uid="{332557B7-9A88-445A-900F-A81231EC1163}"/>
    <cellStyle name="Вывод 14 6 3 2" xfId="13248" xr:uid="{DA45B1BA-3B6F-4FF2-857F-5F7848D53B0A}"/>
    <cellStyle name="Вывод 14 6 3 3" xfId="18814" xr:uid="{8F67093F-7B8F-468E-A668-BFCFE71ED812}"/>
    <cellStyle name="Вывод 14 6 3 4" xfId="24255" xr:uid="{CECE764B-BCF4-4C8F-9B6B-EBD5058BB5A7}"/>
    <cellStyle name="Вывод 14 6 4" xfId="9062" xr:uid="{BDE06C74-6836-4475-80B5-2CDB7D349ABA}"/>
    <cellStyle name="Вывод 14 6 5" xfId="14709" xr:uid="{6BE12958-204D-47E3-B621-12162CDDF0A6}"/>
    <cellStyle name="Вывод 14 6 6" xfId="20229" xr:uid="{ED5C4333-5752-46AE-BFD1-C3F49FE80934}"/>
    <cellStyle name="Вывод 14 7" xfId="4236" xr:uid="{F8C337C3-0396-4127-8B25-3D7CA56EEC02}"/>
    <cellStyle name="Вывод 14 7 2" xfId="10792" xr:uid="{03E1F0BE-0DAF-45D8-B2C0-77BBCD1887C9}"/>
    <cellStyle name="Вывод 14 7 3" xfId="16406" xr:uid="{ABD57240-9527-41BF-990F-4A938709AA63}"/>
    <cellStyle name="Вывод 14 7 4" xfId="21883" xr:uid="{A5041125-F416-49D8-8914-A3E7EE328781}"/>
    <cellStyle name="Вывод 14 8" xfId="6754" xr:uid="{9E62C3C2-DB69-40EC-97E2-93A41DE00CC0}"/>
    <cellStyle name="Вывод 14 8 2" xfId="13237" xr:uid="{3AF83337-2438-43E1-B34B-12669A6EAF83}"/>
    <cellStyle name="Вывод 14 8 3" xfId="18803" xr:uid="{70CE0C55-93BC-4A2E-94EB-E97755367034}"/>
    <cellStyle name="Вывод 14 8 4" xfId="24244" xr:uid="{5DF743E4-F0C9-4CB0-9789-6456F9A09A58}"/>
    <cellStyle name="Вывод 14 9" xfId="9051" xr:uid="{05AB568A-71DD-4D7A-94B7-39EA1BEAFF21}"/>
    <cellStyle name="Вывод 15" xfId="2454" xr:uid="{9892FF74-C1D1-4905-94D8-DA3F8B0084E7}"/>
    <cellStyle name="Вывод 15 2" xfId="2455" xr:uid="{34C28C9B-9CB4-43F5-96D7-B17345C84950}"/>
    <cellStyle name="Вывод 15 2 2" xfId="4249" xr:uid="{F2AEEC5C-2840-4ACB-BD0D-770A7338D0DC}"/>
    <cellStyle name="Вывод 15 2 2 2" xfId="10805" xr:uid="{7EEB76F0-F1EC-4502-9A3C-1F57FC83E1CF}"/>
    <cellStyle name="Вывод 15 2 2 3" xfId="16419" xr:uid="{CCE13C49-0FDE-476F-A63B-92535517E8AE}"/>
    <cellStyle name="Вывод 15 2 2 4" xfId="21896" xr:uid="{3421CB89-6349-4A82-893B-9F52C7C8E938}"/>
    <cellStyle name="Вывод 15 2 3" xfId="6767" xr:uid="{1605FE8B-98DF-4DA5-829C-5BEA4D602C91}"/>
    <cellStyle name="Вывод 15 2 3 2" xfId="13250" xr:uid="{92CB5816-6B88-46F7-81CE-3221AA68F442}"/>
    <cellStyle name="Вывод 15 2 3 3" xfId="18816" xr:uid="{46001F13-978A-41CE-8499-1AD3E65C0053}"/>
    <cellStyle name="Вывод 15 2 3 4" xfId="24257" xr:uid="{0122649F-8488-4445-BF62-A9A36098AD85}"/>
    <cellStyle name="Вывод 15 2 4" xfId="9064" xr:uid="{C50C135A-10DF-408D-9C34-7FF7D47222F7}"/>
    <cellStyle name="Вывод 15 2 5" xfId="14711" xr:uid="{B0B6F35D-CBED-4AD8-884D-A3A5CFAD6977}"/>
    <cellStyle name="Вывод 15 2 6" xfId="20231" xr:uid="{87643685-DD2B-46DE-B62F-6A8CFC88906F}"/>
    <cellStyle name="Вывод 15 3" xfId="2456" xr:uid="{0612AF6E-75FB-400A-AE24-D692C36FB89D}"/>
    <cellStyle name="Вывод 15 3 2" xfId="4250" xr:uid="{842934B2-81E1-492F-A293-3922662DF696}"/>
    <cellStyle name="Вывод 15 3 2 2" xfId="10806" xr:uid="{E2752C56-F9A5-4FB0-B0C8-395F9C6DAEB3}"/>
    <cellStyle name="Вывод 15 3 2 3" xfId="16420" xr:uid="{A66EEC35-C5B2-48F0-99E0-C707F3B2654B}"/>
    <cellStyle name="Вывод 15 3 2 4" xfId="21897" xr:uid="{678B2BFC-EE5B-4A7F-A597-04FC4B3B0785}"/>
    <cellStyle name="Вывод 15 3 3" xfId="6768" xr:uid="{143AFE85-5A38-499E-8F33-EBFA6D36FCF1}"/>
    <cellStyle name="Вывод 15 3 3 2" xfId="13251" xr:uid="{4185BCAD-3AE9-404A-A448-694AFC22D661}"/>
    <cellStyle name="Вывод 15 3 3 3" xfId="18817" xr:uid="{EEEF5A60-6964-4F0A-8F78-EBEB44A3F9F8}"/>
    <cellStyle name="Вывод 15 3 3 4" xfId="24258" xr:uid="{A5C0D10C-9C30-42A7-A098-70B2D31E4771}"/>
    <cellStyle name="Вывод 15 3 4" xfId="9065" xr:uid="{2E11CE58-EAC0-4EB2-90C4-53D27059473A}"/>
    <cellStyle name="Вывод 15 3 5" xfId="14712" xr:uid="{3038681D-6B10-4B51-9824-EC77EBD47550}"/>
    <cellStyle name="Вывод 15 3 6" xfId="20232" xr:uid="{E1EAED88-93D3-477D-A79A-953D8A039049}"/>
    <cellStyle name="Вывод 15 4" xfId="4248" xr:uid="{7F8C0AE9-54C0-4A13-B360-6E736CB5A5FF}"/>
    <cellStyle name="Вывод 15 4 2" xfId="10804" xr:uid="{FE4463DE-F2C1-4E25-8F38-6B04E0E66970}"/>
    <cellStyle name="Вывод 15 4 3" xfId="16418" xr:uid="{29388976-F7D5-4C89-8653-6F77AE250E3A}"/>
    <cellStyle name="Вывод 15 4 4" xfId="21895" xr:uid="{86E4C8D4-3A72-4CCD-8BDF-BA30C64D28D9}"/>
    <cellStyle name="Вывод 15 5" xfId="6766" xr:uid="{3606475A-D764-4232-B946-272D524A0ABF}"/>
    <cellStyle name="Вывод 15 5 2" xfId="13249" xr:uid="{5B749816-0C7D-4CFD-A9DD-C6156726E854}"/>
    <cellStyle name="Вывод 15 5 3" xfId="18815" xr:uid="{6E6C900D-2FB8-4025-B6EA-83E0ABFCB350}"/>
    <cellStyle name="Вывод 15 5 4" xfId="24256" xr:uid="{911B5A42-1A67-4F55-A50D-2535F3DC1FA4}"/>
    <cellStyle name="Вывод 15 6" xfId="9063" xr:uid="{AC2C6891-2471-48A0-AA50-89671483D009}"/>
    <cellStyle name="Вывод 15 7" xfId="14710" xr:uid="{D3AF5729-85EB-4EB2-A62E-8EFAC15005A8}"/>
    <cellStyle name="Вывод 15 8" xfId="20230" xr:uid="{2B8F1505-AB52-4DC4-9A9D-050E7B60BF99}"/>
    <cellStyle name="Вывод 16" xfId="2457" xr:uid="{1F4D5BD3-2957-4715-AF6A-FFAEB674F395}"/>
    <cellStyle name="Вывод 16 2" xfId="2458" xr:uid="{270C7846-3F46-4DDE-8C1A-27947B4C9196}"/>
    <cellStyle name="Вывод 16 2 2" xfId="4252" xr:uid="{46A571A9-A38F-4F98-ADB1-0A75275839D4}"/>
    <cellStyle name="Вывод 16 2 2 2" xfId="10808" xr:uid="{763B3936-F1D5-4F70-B548-019A9145833D}"/>
    <cellStyle name="Вывод 16 2 2 3" xfId="16422" xr:uid="{8E52D531-B91E-4679-BC17-91DEB789F349}"/>
    <cellStyle name="Вывод 16 2 2 4" xfId="21899" xr:uid="{27E0EEAF-B993-44FF-B5FE-866D858E049F}"/>
    <cellStyle name="Вывод 16 2 3" xfId="6770" xr:uid="{FF7DF7E2-5854-4916-83CC-4CA4D71C1974}"/>
    <cellStyle name="Вывод 16 2 3 2" xfId="13253" xr:uid="{EE040F18-7A97-4EC2-A5AB-B9F059F52EAE}"/>
    <cellStyle name="Вывод 16 2 3 3" xfId="18819" xr:uid="{3B11D383-3A71-4CF6-AA0E-06C1607320F2}"/>
    <cellStyle name="Вывод 16 2 3 4" xfId="24260" xr:uid="{5B401B82-7BE4-485C-B8BD-834D6A02B16D}"/>
    <cellStyle name="Вывод 16 2 4" xfId="9067" xr:uid="{26E83333-440D-4895-8216-05B0F219E2E8}"/>
    <cellStyle name="Вывод 16 2 5" xfId="14714" xr:uid="{DA923078-3DF4-4B43-8787-81BC7FB084F5}"/>
    <cellStyle name="Вывод 16 2 6" xfId="20234" xr:uid="{829547FA-841D-409A-95BD-A90880AC7033}"/>
    <cellStyle name="Вывод 16 3" xfId="2459" xr:uid="{6BE561CE-B9FB-464E-98DC-3BD851C23AF1}"/>
    <cellStyle name="Вывод 16 3 2" xfId="4253" xr:uid="{164A25DA-32B9-4A45-8BE2-DED99E027B65}"/>
    <cellStyle name="Вывод 16 3 2 2" xfId="10809" xr:uid="{B2EBDF01-58D2-4B14-8AD1-6A5CAEB4CBB4}"/>
    <cellStyle name="Вывод 16 3 2 3" xfId="16423" xr:uid="{DB4FB2C7-F415-4242-9CD4-E7A6A5C7C8CC}"/>
    <cellStyle name="Вывод 16 3 2 4" xfId="21900" xr:uid="{536AEB94-87C0-45C0-A7E2-93B253E94678}"/>
    <cellStyle name="Вывод 16 3 3" xfId="6771" xr:uid="{36D4FD89-385E-4B9D-BA37-1B83B010E332}"/>
    <cellStyle name="Вывод 16 3 3 2" xfId="13254" xr:uid="{9D90D010-DF93-4DC1-93C6-659F2C10306A}"/>
    <cellStyle name="Вывод 16 3 3 3" xfId="18820" xr:uid="{29B7DD21-0715-4AB2-9E3E-6626B03F3A46}"/>
    <cellStyle name="Вывод 16 3 3 4" xfId="24261" xr:uid="{D067B4A6-A82C-4128-AB73-861D130211A7}"/>
    <cellStyle name="Вывод 16 3 4" xfId="9068" xr:uid="{3AD1DB01-D6A4-49E1-B17C-04F1971DD6EE}"/>
    <cellStyle name="Вывод 16 3 5" xfId="14715" xr:uid="{4CDBEDDD-D8D2-47F5-86C7-086D6AED7672}"/>
    <cellStyle name="Вывод 16 3 6" xfId="20235" xr:uid="{21180736-1612-4E20-8587-5A4979BD622A}"/>
    <cellStyle name="Вывод 16 4" xfId="4251" xr:uid="{34BF6E09-9BF7-4890-AC47-36613B091339}"/>
    <cellStyle name="Вывод 16 4 2" xfId="10807" xr:uid="{914D0DC6-6C4B-41BC-AE22-E97D9F1C0625}"/>
    <cellStyle name="Вывод 16 4 3" xfId="16421" xr:uid="{8CCD9B64-1283-476E-84BB-8891EDFFBFC4}"/>
    <cellStyle name="Вывод 16 4 4" xfId="21898" xr:uid="{C3C3AE4C-3EB6-42A3-AA39-74AB69AAABAA}"/>
    <cellStyle name="Вывод 16 5" xfId="6769" xr:uid="{98C9BA65-9CBC-4910-BB15-66B43C2C9AF3}"/>
    <cellStyle name="Вывод 16 5 2" xfId="13252" xr:uid="{D2EB02EC-F9EC-4C97-B4B6-ABC0794894A1}"/>
    <cellStyle name="Вывод 16 5 3" xfId="18818" xr:uid="{8453E649-81A4-478D-9829-21A7CF4A27E8}"/>
    <cellStyle name="Вывод 16 5 4" xfId="24259" xr:uid="{07A87260-D971-449C-A4D7-1888757E26C5}"/>
    <cellStyle name="Вывод 16 6" xfId="9066" xr:uid="{D1E71A62-A074-4064-8358-80E391B2E670}"/>
    <cellStyle name="Вывод 16 7" xfId="14713" xr:uid="{C7DB42EA-7C2D-4868-AE61-F0F87D7C3E3D}"/>
    <cellStyle name="Вывод 16 8" xfId="20233" xr:uid="{C2C24512-B230-497C-BBB3-6EF2ECEC6B44}"/>
    <cellStyle name="Вывод 17" xfId="2460" xr:uid="{D5424CAA-ED9F-4F56-ADBC-A52F30A74D02}"/>
    <cellStyle name="Вывод 17 2" xfId="4254" xr:uid="{897C3566-657A-4473-994B-76C2FA24FFA8}"/>
    <cellStyle name="Вывод 17 2 2" xfId="10810" xr:uid="{ED7959E7-3079-40BB-B57F-A8883F6D62F8}"/>
    <cellStyle name="Вывод 17 2 3" xfId="16424" xr:uid="{B93718A5-F631-46D7-8CAD-781A7A5F906A}"/>
    <cellStyle name="Вывод 17 2 4" xfId="21901" xr:uid="{AF3DBCC2-7586-4C4B-BA1D-B4D3ECD984FF}"/>
    <cellStyle name="Вывод 17 3" xfId="6772" xr:uid="{E48F6C35-C265-4560-B84C-A8609D29E995}"/>
    <cellStyle name="Вывод 17 3 2" xfId="13255" xr:uid="{78A51E5F-5A8B-48DC-BB65-2948896AD104}"/>
    <cellStyle name="Вывод 17 3 3" xfId="18821" xr:uid="{25047B91-F285-4B41-8D4D-21A6F427E5B9}"/>
    <cellStyle name="Вывод 17 3 4" xfId="24262" xr:uid="{46CDBD44-9F43-4A55-AEDE-F3C7CA2F5E33}"/>
    <cellStyle name="Вывод 17 4" xfId="9069" xr:uid="{D86FF4B0-C6EC-4010-BC15-EE85129BF88A}"/>
    <cellStyle name="Вывод 17 5" xfId="14716" xr:uid="{C7C548ED-3894-4997-BBCE-173BE238E612}"/>
    <cellStyle name="Вывод 17 6" xfId="20236" xr:uid="{38DAC1ED-4E63-47AE-829E-F943001415B6}"/>
    <cellStyle name="Вывод 18" xfId="2461" xr:uid="{672105DF-2D5C-44CC-B89C-72801201C0C5}"/>
    <cellStyle name="Вывод 18 2" xfId="4255" xr:uid="{831CF2F0-1BFA-4B93-AF32-08A515B78DB1}"/>
    <cellStyle name="Вывод 18 2 2" xfId="10811" xr:uid="{81A34BF1-4DF2-4268-A83C-B98D137A3F18}"/>
    <cellStyle name="Вывод 18 2 3" xfId="16425" xr:uid="{F6A56361-2ACF-4C98-A951-ECF82B39A4C0}"/>
    <cellStyle name="Вывод 18 2 4" xfId="21902" xr:uid="{2D3F5CFA-9DFF-47E8-9A5B-3BB37231B341}"/>
    <cellStyle name="Вывод 18 3" xfId="6773" xr:uid="{84D95B92-3EC6-471F-87DA-401086EB15BA}"/>
    <cellStyle name="Вывод 18 3 2" xfId="13256" xr:uid="{D610636C-D029-4DB4-BDA4-F80B76B3CEA2}"/>
    <cellStyle name="Вывод 18 3 3" xfId="18822" xr:uid="{824235FD-D5D5-48A0-AF6F-064286F49464}"/>
    <cellStyle name="Вывод 18 3 4" xfId="24263" xr:uid="{C96AFB6F-DFF1-40A7-A7B9-675BDDCF853A}"/>
    <cellStyle name="Вывод 18 4" xfId="9070" xr:uid="{2DE4EBEA-8241-423D-BBF6-87DD25029B89}"/>
    <cellStyle name="Вывод 18 5" xfId="14717" xr:uid="{56AC3405-7195-48A7-9904-860324EED874}"/>
    <cellStyle name="Вывод 18 6" xfId="20237" xr:uid="{B8C91979-13EB-4C12-98A0-37221060872D}"/>
    <cellStyle name="Вывод 19" xfId="4187" xr:uid="{06FE062F-446B-4FA8-BAB8-456DBF333221}"/>
    <cellStyle name="Вывод 19 2" xfId="10743" xr:uid="{B5F730F8-1DC5-43F0-883B-6FE8D267F1B6}"/>
    <cellStyle name="Вывод 19 3" xfId="16357" xr:uid="{C2A9A363-EC25-4A6B-A215-B115324D5F4F}"/>
    <cellStyle name="Вывод 19 4" xfId="21834" xr:uid="{A079F52F-4F45-4EDF-8DFE-D8C59F125C72}"/>
    <cellStyle name="Вывод 2" xfId="2462" xr:uid="{494C778B-CA89-413E-942A-C7250ECC2FAF}"/>
    <cellStyle name="Вывод 2 10" xfId="14718" xr:uid="{457181C3-E7A5-4ABC-B5B0-E19AFEFCE939}"/>
    <cellStyle name="Вывод 2 11" xfId="20238" xr:uid="{0C85BA83-853F-4FC0-AB7F-D8B7C86D100E}"/>
    <cellStyle name="Вывод 2 2" xfId="2463" xr:uid="{BF8AF8A9-7091-4EDC-BE30-6E1ABE7D3E44}"/>
    <cellStyle name="Вывод 2 2 10" xfId="20239" xr:uid="{F2F779BA-88E4-48F5-B675-AB24E5100FC8}"/>
    <cellStyle name="Вывод 2 2 2" xfId="2464" xr:uid="{94074C9D-6EF0-4F8F-9AC1-A3197C5B8EE0}"/>
    <cellStyle name="Вывод 2 2 2 2" xfId="2465" xr:uid="{AE499C07-AE00-4BFC-AED9-4323E8716013}"/>
    <cellStyle name="Вывод 2 2 2 2 2" xfId="4259" xr:uid="{A9498873-1E02-4623-B5DF-E7914E349180}"/>
    <cellStyle name="Вывод 2 2 2 2 2 2" xfId="10815" xr:uid="{07AC5777-B1D2-473A-A8EB-44C48C8B2D92}"/>
    <cellStyle name="Вывод 2 2 2 2 2 3" xfId="16429" xr:uid="{8A88E3BE-6FBA-4588-BD6B-AC229E3AB89D}"/>
    <cellStyle name="Вывод 2 2 2 2 2 4" xfId="21906" xr:uid="{99D2EBCC-4957-44D7-B528-B6F62CE23BA6}"/>
    <cellStyle name="Вывод 2 2 2 2 3" xfId="6777" xr:uid="{BC5D4371-338B-482F-8E46-2D94B250BFCA}"/>
    <cellStyle name="Вывод 2 2 2 2 3 2" xfId="13260" xr:uid="{34ACAE78-F36A-401D-B91B-EB277433FD72}"/>
    <cellStyle name="Вывод 2 2 2 2 3 3" xfId="18826" xr:uid="{F763D5E4-4C05-4ABD-911E-A835F7DB0EC9}"/>
    <cellStyle name="Вывод 2 2 2 2 3 4" xfId="24267" xr:uid="{C0F252F2-5161-4E4F-9479-2FB37F5617F4}"/>
    <cellStyle name="Вывод 2 2 2 2 4" xfId="9074" xr:uid="{EBE36E6B-6C0B-41D0-AB93-FD30490A9E72}"/>
    <cellStyle name="Вывод 2 2 2 2 5" xfId="14721" xr:uid="{8686CBFF-1144-4754-8457-49941C68AEF2}"/>
    <cellStyle name="Вывод 2 2 2 2 6" xfId="20241" xr:uid="{1418F05D-4E3E-4457-B1D7-B63C8769C7D0}"/>
    <cellStyle name="Вывод 2 2 2 3" xfId="2466" xr:uid="{23D76CB6-BBEA-4E00-8D24-AC17FB94A40A}"/>
    <cellStyle name="Вывод 2 2 2 3 2" xfId="4260" xr:uid="{664BDD1A-D757-4A88-A52B-9A11DC711517}"/>
    <cellStyle name="Вывод 2 2 2 3 2 2" xfId="10816" xr:uid="{BF835FC8-5D28-4544-976C-16C6C45872B6}"/>
    <cellStyle name="Вывод 2 2 2 3 2 3" xfId="16430" xr:uid="{F2D180D5-7833-4523-932F-D9448CA5E371}"/>
    <cellStyle name="Вывод 2 2 2 3 2 4" xfId="21907" xr:uid="{4824ECAC-96FC-4FDE-87BC-FDA4D2E64B13}"/>
    <cellStyle name="Вывод 2 2 2 3 3" xfId="6778" xr:uid="{CADD3BCD-CB36-4ED9-A164-005C35D7CFF6}"/>
    <cellStyle name="Вывод 2 2 2 3 3 2" xfId="13261" xr:uid="{8AA063C8-1AB2-491F-AE9A-B5363FA15F15}"/>
    <cellStyle name="Вывод 2 2 2 3 3 3" xfId="18827" xr:uid="{C0FB40DA-EEA2-4E87-88F8-F88567810B07}"/>
    <cellStyle name="Вывод 2 2 2 3 3 4" xfId="24268" xr:uid="{982FAC66-3BA5-4D94-8F08-EFC8BF28FBF6}"/>
    <cellStyle name="Вывод 2 2 2 3 4" xfId="9075" xr:uid="{8AFF7F43-0C3C-45B8-AA60-49B739CD2758}"/>
    <cellStyle name="Вывод 2 2 2 3 5" xfId="14722" xr:uid="{354628E7-9DDB-4725-9B1D-0385459A2E16}"/>
    <cellStyle name="Вывод 2 2 2 3 6" xfId="20242" xr:uid="{54E379E8-6B68-4E65-B8F9-CE25053D603D}"/>
    <cellStyle name="Вывод 2 2 2 4" xfId="4258" xr:uid="{62CAEDCB-8D77-47E3-AB8F-9FD25D434C0E}"/>
    <cellStyle name="Вывод 2 2 2 4 2" xfId="10814" xr:uid="{1E12EA52-C4AB-42E2-AE4E-AE0316A03F4A}"/>
    <cellStyle name="Вывод 2 2 2 4 3" xfId="16428" xr:uid="{85BA79E8-AE00-48AD-A8D0-71742CC0BEB6}"/>
    <cellStyle name="Вывод 2 2 2 4 4" xfId="21905" xr:uid="{B079EF96-FDB3-4EF9-9AE5-E7362E5971A5}"/>
    <cellStyle name="Вывод 2 2 2 5" xfId="6776" xr:uid="{503EF395-1E6D-43F1-9C3F-7C358E1585F1}"/>
    <cellStyle name="Вывод 2 2 2 5 2" xfId="13259" xr:uid="{D1C23240-809C-447E-A3AD-E3DFD3CDD3DD}"/>
    <cellStyle name="Вывод 2 2 2 5 3" xfId="18825" xr:uid="{3E6E4020-7B5A-4423-AA21-A8A44B6E4204}"/>
    <cellStyle name="Вывод 2 2 2 5 4" xfId="24266" xr:uid="{4645FD58-3AE9-4CB7-9590-1A3DF23D9B70}"/>
    <cellStyle name="Вывод 2 2 2 6" xfId="9073" xr:uid="{C63C8724-AA71-4994-A67D-3E1096AB99CB}"/>
    <cellStyle name="Вывод 2 2 2 7" xfId="14720" xr:uid="{C5BA8589-10E6-42E2-8228-A6E1A2790710}"/>
    <cellStyle name="Вывод 2 2 2 8" xfId="20240" xr:uid="{3886EEA5-C7AF-4B19-AD66-F07E4EB9A78A}"/>
    <cellStyle name="Вывод 2 2 3" xfId="2467" xr:uid="{703919EF-3F15-4374-8369-FCD738C408A7}"/>
    <cellStyle name="Вывод 2 2 3 2" xfId="2468" xr:uid="{B7BAE830-E84A-4FAB-A505-06A986931931}"/>
    <cellStyle name="Вывод 2 2 3 2 2" xfId="4262" xr:uid="{F7D9ACC3-A0A9-47C7-B9E1-A272285A1020}"/>
    <cellStyle name="Вывод 2 2 3 2 2 2" xfId="10818" xr:uid="{B653F8A6-347C-40DE-BE90-F514B3486775}"/>
    <cellStyle name="Вывод 2 2 3 2 2 3" xfId="16432" xr:uid="{CCF245EE-5D0D-4533-AD2B-0468D61E12AC}"/>
    <cellStyle name="Вывод 2 2 3 2 2 4" xfId="21909" xr:uid="{4BEF747C-6624-4CB1-BF0E-BD19FD1BE287}"/>
    <cellStyle name="Вывод 2 2 3 2 3" xfId="6780" xr:uid="{F967EE20-0145-4B07-A083-8F08C4C0D9DB}"/>
    <cellStyle name="Вывод 2 2 3 2 3 2" xfId="13263" xr:uid="{12B27069-9BFA-4C66-97F9-F24A1119B837}"/>
    <cellStyle name="Вывод 2 2 3 2 3 3" xfId="18829" xr:uid="{AB9FD1BF-D6F3-4349-A8EE-5DEE1E794231}"/>
    <cellStyle name="Вывод 2 2 3 2 3 4" xfId="24270" xr:uid="{44F7B9A5-5889-4C82-9C51-D1DABA02BD4D}"/>
    <cellStyle name="Вывод 2 2 3 2 4" xfId="9077" xr:uid="{C831D6E6-4519-49A0-A925-67D4B150AFE0}"/>
    <cellStyle name="Вывод 2 2 3 2 5" xfId="14724" xr:uid="{7D50C45B-D137-40A6-9402-E456C2A7C1F7}"/>
    <cellStyle name="Вывод 2 2 3 2 6" xfId="20244" xr:uid="{246C5219-F260-445F-A60A-2D7225B4D4BD}"/>
    <cellStyle name="Вывод 2 2 3 3" xfId="2469" xr:uid="{24A215BD-3F54-46D4-A498-08ED4005D6D5}"/>
    <cellStyle name="Вывод 2 2 3 3 2" xfId="4263" xr:uid="{5DF05001-4735-4039-BB78-6DBAA2929465}"/>
    <cellStyle name="Вывод 2 2 3 3 2 2" xfId="10819" xr:uid="{AA1E2337-A9B0-4768-9320-F782746D8E71}"/>
    <cellStyle name="Вывод 2 2 3 3 2 3" xfId="16433" xr:uid="{67C0C7D5-1C24-4BC5-A17A-E14A1EDEEFA0}"/>
    <cellStyle name="Вывод 2 2 3 3 2 4" xfId="21910" xr:uid="{6DB1309D-2FF5-4107-A288-5D4DCC7612E6}"/>
    <cellStyle name="Вывод 2 2 3 3 3" xfId="6781" xr:uid="{00050929-A903-485B-803C-9E780BA723C6}"/>
    <cellStyle name="Вывод 2 2 3 3 3 2" xfId="13264" xr:uid="{06EFB7AA-297F-4EF9-84F6-3EDA5BD077B0}"/>
    <cellStyle name="Вывод 2 2 3 3 3 3" xfId="18830" xr:uid="{C55F88BF-16B8-48D8-AC15-E10DA9637CB6}"/>
    <cellStyle name="Вывод 2 2 3 3 3 4" xfId="24271" xr:uid="{AAF49826-A1DD-430A-8647-8C5326B608EA}"/>
    <cellStyle name="Вывод 2 2 3 3 4" xfId="9078" xr:uid="{16FC509F-7F9D-4625-AA1D-EA39D5E0FE67}"/>
    <cellStyle name="Вывод 2 2 3 3 5" xfId="14725" xr:uid="{8DABAEF9-E5B1-46BC-86D8-391BCDFADB2C}"/>
    <cellStyle name="Вывод 2 2 3 3 6" xfId="20245" xr:uid="{2146068F-FC59-4F25-8317-C8E83C124BD7}"/>
    <cellStyle name="Вывод 2 2 3 4" xfId="4261" xr:uid="{36EC1807-7980-46D6-A9C9-62577255AB5B}"/>
    <cellStyle name="Вывод 2 2 3 4 2" xfId="10817" xr:uid="{29E025BF-5151-497E-AA40-39C1C36BA85A}"/>
    <cellStyle name="Вывод 2 2 3 4 3" xfId="16431" xr:uid="{D8981980-0D1C-458D-A8B9-C1599ECAF63A}"/>
    <cellStyle name="Вывод 2 2 3 4 4" xfId="21908" xr:uid="{AD72E691-B878-4174-9B92-EF46BE63D0AA}"/>
    <cellStyle name="Вывод 2 2 3 5" xfId="6779" xr:uid="{50801021-5061-474C-9982-98F7B12BD0A8}"/>
    <cellStyle name="Вывод 2 2 3 5 2" xfId="13262" xr:uid="{3F97E124-ABA3-476E-BF10-33D7D87A9853}"/>
    <cellStyle name="Вывод 2 2 3 5 3" xfId="18828" xr:uid="{35021744-B25D-4369-9D59-71A54CB48233}"/>
    <cellStyle name="Вывод 2 2 3 5 4" xfId="24269" xr:uid="{4DF66636-0E28-4A23-992F-E2CFEA1B647F}"/>
    <cellStyle name="Вывод 2 2 3 6" xfId="9076" xr:uid="{EACFE929-3072-4F22-91BB-B78C38B305AD}"/>
    <cellStyle name="Вывод 2 2 3 7" xfId="14723" xr:uid="{A543893E-E0FA-49AF-B5CD-617C1148EE1F}"/>
    <cellStyle name="Вывод 2 2 3 8" xfId="20243" xr:uid="{980545DF-0587-4924-B54C-25C4D730DF2C}"/>
    <cellStyle name="Вывод 2 2 4" xfId="2470" xr:uid="{ECC982AA-42CC-4D9B-B7B7-BCC0254F44AC}"/>
    <cellStyle name="Вывод 2 2 4 2" xfId="4264" xr:uid="{7C941CB6-E54F-4776-ADD4-741F293C5DC5}"/>
    <cellStyle name="Вывод 2 2 4 2 2" xfId="10820" xr:uid="{64446A70-AE9A-4ECE-A247-C206F8D9DC06}"/>
    <cellStyle name="Вывод 2 2 4 2 3" xfId="16434" xr:uid="{8CA603F3-5147-4125-92E0-38AF8409242D}"/>
    <cellStyle name="Вывод 2 2 4 2 4" xfId="21911" xr:uid="{B7E14BEF-403C-4779-A37A-8EF045B416F9}"/>
    <cellStyle name="Вывод 2 2 4 3" xfId="6782" xr:uid="{04B24392-5CB5-478A-81BE-4E9EB4871EBE}"/>
    <cellStyle name="Вывод 2 2 4 3 2" xfId="13265" xr:uid="{A43A6C54-C9E8-45B7-A81C-A0754143F2B4}"/>
    <cellStyle name="Вывод 2 2 4 3 3" xfId="18831" xr:uid="{49033840-1C3B-45E0-BA12-5F1628BABFC9}"/>
    <cellStyle name="Вывод 2 2 4 3 4" xfId="24272" xr:uid="{8A88F803-4835-4261-BCCC-78087CE9B52D}"/>
    <cellStyle name="Вывод 2 2 4 4" xfId="9079" xr:uid="{3747D3A5-7541-485E-B3F6-8C2A4E845E06}"/>
    <cellStyle name="Вывод 2 2 4 5" xfId="14726" xr:uid="{38D1D0BD-6A18-4C82-B631-A3ECBB5D8E0B}"/>
    <cellStyle name="Вывод 2 2 4 6" xfId="20246" xr:uid="{5DA56D6D-A0DC-4472-BD20-1B0E7F3073E4}"/>
    <cellStyle name="Вывод 2 2 5" xfId="2471" xr:uid="{3E0C453F-3315-4D91-A5F2-CEB8CAEBF616}"/>
    <cellStyle name="Вывод 2 2 5 2" xfId="4265" xr:uid="{797DAE32-C4F6-46E9-8764-4A0BFF8E9E49}"/>
    <cellStyle name="Вывод 2 2 5 2 2" xfId="10821" xr:uid="{1F15080E-4227-481A-8296-5C0651281327}"/>
    <cellStyle name="Вывод 2 2 5 2 3" xfId="16435" xr:uid="{14DD675E-1D15-4EF9-B2EF-F4CD09C47C24}"/>
    <cellStyle name="Вывод 2 2 5 2 4" xfId="21912" xr:uid="{423BBE2D-EB0D-4C4B-B975-9F5C66E6D365}"/>
    <cellStyle name="Вывод 2 2 5 3" xfId="6783" xr:uid="{8D1BB38C-64BE-4CE3-AAA9-0C5C0A868991}"/>
    <cellStyle name="Вывод 2 2 5 3 2" xfId="13266" xr:uid="{D33642D1-7D3A-4EC7-8002-D1B1C99DEC3C}"/>
    <cellStyle name="Вывод 2 2 5 3 3" xfId="18832" xr:uid="{1CD35021-1448-4CF2-B680-8BF4A10ED155}"/>
    <cellStyle name="Вывод 2 2 5 3 4" xfId="24273" xr:uid="{C5405F0E-4889-450B-A1E5-EDBD4CA506C6}"/>
    <cellStyle name="Вывод 2 2 5 4" xfId="9080" xr:uid="{643EDB60-6D5A-4C2F-86DF-740F05D69DAF}"/>
    <cellStyle name="Вывод 2 2 5 5" xfId="14727" xr:uid="{2FA05501-DB0B-4029-8EF1-C5EF2D1BCF1A}"/>
    <cellStyle name="Вывод 2 2 5 6" xfId="20247" xr:uid="{7512531E-B35F-4984-9176-AF4F04CC5BCA}"/>
    <cellStyle name="Вывод 2 2 6" xfId="4257" xr:uid="{D147D1C3-B6A7-4231-9D06-C68F2D2E426C}"/>
    <cellStyle name="Вывод 2 2 6 2" xfId="10813" xr:uid="{A83476E5-D99F-4797-8277-061B28F9E422}"/>
    <cellStyle name="Вывод 2 2 6 3" xfId="16427" xr:uid="{844AD9A0-D85C-431C-9A75-8E1AA9021FF5}"/>
    <cellStyle name="Вывод 2 2 6 4" xfId="21904" xr:uid="{55E5F1EB-361F-4EDC-B428-45CB7850402E}"/>
    <cellStyle name="Вывод 2 2 7" xfId="6775" xr:uid="{998B044A-B241-4574-8825-714C15FBA853}"/>
    <cellStyle name="Вывод 2 2 7 2" xfId="13258" xr:uid="{32CE1507-04C0-4802-9246-1755482BD925}"/>
    <cellStyle name="Вывод 2 2 7 3" xfId="18824" xr:uid="{29082703-12E1-456B-A026-321C651B1CE0}"/>
    <cellStyle name="Вывод 2 2 7 4" xfId="24265" xr:uid="{FF106E2D-0CCB-4AC4-9950-D5E437A447C1}"/>
    <cellStyle name="Вывод 2 2 8" xfId="9072" xr:uid="{9F4569C1-488C-4CAD-9825-B5CA7986D4FA}"/>
    <cellStyle name="Вывод 2 2 9" xfId="14719" xr:uid="{6028ECD9-9CB2-48F1-9BE3-1FFAAD57F4EA}"/>
    <cellStyle name="Вывод 2 3" xfId="2472" xr:uid="{6B8BB989-CF9A-4473-B633-776FE72AE777}"/>
    <cellStyle name="Вывод 2 3 2" xfId="2473" xr:uid="{C1D6131F-68E1-468E-B754-D8E11806B46F}"/>
    <cellStyle name="Вывод 2 3 2 2" xfId="4267" xr:uid="{7AEB4ADF-9A50-41F9-97ED-72F150BD8DE8}"/>
    <cellStyle name="Вывод 2 3 2 2 2" xfId="10823" xr:uid="{12201C55-EAD4-4C62-8960-EC15295F8552}"/>
    <cellStyle name="Вывод 2 3 2 2 3" xfId="16437" xr:uid="{35114035-9DCE-4340-8189-D7E494F0614B}"/>
    <cellStyle name="Вывод 2 3 2 2 4" xfId="21914" xr:uid="{41CE2A13-37D5-4255-B681-67715A2626C5}"/>
    <cellStyle name="Вывод 2 3 2 3" xfId="6785" xr:uid="{5DC54305-5AE8-49EB-B5FE-803252B3F4CB}"/>
    <cellStyle name="Вывод 2 3 2 3 2" xfId="13268" xr:uid="{794BC770-2EE6-4F63-AA00-A6FFEF2C04A3}"/>
    <cellStyle name="Вывод 2 3 2 3 3" xfId="18834" xr:uid="{3DA5E91D-52E3-41EA-8C60-7CD346B7AA43}"/>
    <cellStyle name="Вывод 2 3 2 3 4" xfId="24275" xr:uid="{8CD76D95-E94F-4A3A-AAF6-79B485AC1DD7}"/>
    <cellStyle name="Вывод 2 3 2 4" xfId="9082" xr:uid="{280C0066-3770-43CE-AF73-10099B3F5FE3}"/>
    <cellStyle name="Вывод 2 3 2 5" xfId="14729" xr:uid="{3C395E2F-1981-4001-A1BE-938A6F08AEEF}"/>
    <cellStyle name="Вывод 2 3 2 6" xfId="20249" xr:uid="{654BEE66-D1F2-41DA-930E-722B014DC504}"/>
    <cellStyle name="Вывод 2 3 3" xfId="2474" xr:uid="{B5C88C68-2484-4220-A09F-6546594E1D9B}"/>
    <cellStyle name="Вывод 2 3 3 2" xfId="4268" xr:uid="{A2E0A592-E4D1-43FC-BDA5-889C26DE0EAF}"/>
    <cellStyle name="Вывод 2 3 3 2 2" xfId="10824" xr:uid="{92BD19C9-3F89-4493-B4D0-23A0E9950649}"/>
    <cellStyle name="Вывод 2 3 3 2 3" xfId="16438" xr:uid="{D6632798-DB18-4939-AE68-9FC45EA62B1D}"/>
    <cellStyle name="Вывод 2 3 3 2 4" xfId="21915" xr:uid="{EABA09B0-8304-4C21-AB2D-907F9DEED943}"/>
    <cellStyle name="Вывод 2 3 3 3" xfId="6786" xr:uid="{74934758-2C70-47B1-909C-AEABE3024C22}"/>
    <cellStyle name="Вывод 2 3 3 3 2" xfId="13269" xr:uid="{4D483661-2476-473F-B914-0550F6693930}"/>
    <cellStyle name="Вывод 2 3 3 3 3" xfId="18835" xr:uid="{AE0A4046-3EF0-44B3-9DF6-B891BC872960}"/>
    <cellStyle name="Вывод 2 3 3 3 4" xfId="24276" xr:uid="{EF887BF3-27E3-4D1E-AAB0-0868D564E44C}"/>
    <cellStyle name="Вывод 2 3 3 4" xfId="9083" xr:uid="{4325281E-C114-4255-AB0B-EC0D3072C9E2}"/>
    <cellStyle name="Вывод 2 3 3 5" xfId="14730" xr:uid="{2DDFB36B-6D9D-456F-A9DD-0DB402618231}"/>
    <cellStyle name="Вывод 2 3 3 6" xfId="20250" xr:uid="{C7960490-F77F-4F5C-8F77-45188888A7A5}"/>
    <cellStyle name="Вывод 2 3 4" xfId="4266" xr:uid="{61441C17-A307-4F05-8A11-A2801D898D11}"/>
    <cellStyle name="Вывод 2 3 4 2" xfId="10822" xr:uid="{AA957473-B325-4BC1-A191-3E8121C8F0A1}"/>
    <cellStyle name="Вывод 2 3 4 3" xfId="16436" xr:uid="{D6DE0806-30BB-48DF-8E71-2A7614A67FC3}"/>
    <cellStyle name="Вывод 2 3 4 4" xfId="21913" xr:uid="{4B5E39FD-56E5-462B-9B18-18AECDE6B852}"/>
    <cellStyle name="Вывод 2 3 5" xfId="6784" xr:uid="{554BE3C2-FF4D-45A8-9CFA-1A634D429922}"/>
    <cellStyle name="Вывод 2 3 5 2" xfId="13267" xr:uid="{4C874606-39FB-4609-9AFD-A51B747F8564}"/>
    <cellStyle name="Вывод 2 3 5 3" xfId="18833" xr:uid="{C571EDFA-1AB3-41A8-8DB6-04FBA4EE2A7D}"/>
    <cellStyle name="Вывод 2 3 5 4" xfId="24274" xr:uid="{8D49F2EF-1F20-4316-9DFF-99032F434DC0}"/>
    <cellStyle name="Вывод 2 3 6" xfId="9081" xr:uid="{02A0B4D3-A077-4B43-9C09-1D03C6FF11B5}"/>
    <cellStyle name="Вывод 2 3 7" xfId="14728" xr:uid="{5C30C237-A7EF-4B5D-A995-B69820DA0D31}"/>
    <cellStyle name="Вывод 2 3 8" xfId="20248" xr:uid="{07DC2889-2E14-4300-8038-FEE64D1695F1}"/>
    <cellStyle name="Вывод 2 4" xfId="2475" xr:uid="{2FE1AF58-2191-49AA-B994-3C09B3E259FC}"/>
    <cellStyle name="Вывод 2 4 2" xfId="2476" xr:uid="{EF2C0A05-DB5F-40B6-96A0-C52E69478D7C}"/>
    <cellStyle name="Вывод 2 4 2 2" xfId="4270" xr:uid="{14F945C5-158A-4155-B459-8172E6486470}"/>
    <cellStyle name="Вывод 2 4 2 2 2" xfId="10826" xr:uid="{83C53C28-680D-4002-ADFD-E847412FDBCA}"/>
    <cellStyle name="Вывод 2 4 2 2 3" xfId="16440" xr:uid="{A1D18476-0ADD-49EE-9CF7-F1845E791890}"/>
    <cellStyle name="Вывод 2 4 2 2 4" xfId="21917" xr:uid="{30C852CA-2A89-45F1-92F5-C1A2FA743693}"/>
    <cellStyle name="Вывод 2 4 2 3" xfId="6788" xr:uid="{49AD54D7-E7A7-4F69-B0CF-1DB265C50FD2}"/>
    <cellStyle name="Вывод 2 4 2 3 2" xfId="13271" xr:uid="{E657037E-4420-4CDC-9AE3-B95BE6C758E3}"/>
    <cellStyle name="Вывод 2 4 2 3 3" xfId="18837" xr:uid="{F25F0541-3042-40B1-9108-5734D9255569}"/>
    <cellStyle name="Вывод 2 4 2 3 4" xfId="24278" xr:uid="{6F38D798-68B9-4590-BAAF-47AB3E3FC0A5}"/>
    <cellStyle name="Вывод 2 4 2 4" xfId="9085" xr:uid="{CB80242F-F494-44A6-A5E9-09BC51665A52}"/>
    <cellStyle name="Вывод 2 4 2 5" xfId="14732" xr:uid="{D2421EFD-1CDF-461E-AFE3-CDBB3922A9CB}"/>
    <cellStyle name="Вывод 2 4 2 6" xfId="20252" xr:uid="{BE59D5A7-BD3D-4E92-8B72-4F10FD23C426}"/>
    <cellStyle name="Вывод 2 4 3" xfId="2477" xr:uid="{348849AB-B4A5-4EC6-92C0-33BA2514C7E0}"/>
    <cellStyle name="Вывод 2 4 3 2" xfId="4271" xr:uid="{AF50988B-B181-4755-A197-787174D8F0AA}"/>
    <cellStyle name="Вывод 2 4 3 2 2" xfId="10827" xr:uid="{0A42A1E5-EA31-454B-A99F-DF3FC628821C}"/>
    <cellStyle name="Вывод 2 4 3 2 3" xfId="16441" xr:uid="{BD2D45CB-6C94-41DE-A0B0-60A20CFB8082}"/>
    <cellStyle name="Вывод 2 4 3 2 4" xfId="21918" xr:uid="{F949E23A-2572-44FF-ABA5-7B174ABDCFAC}"/>
    <cellStyle name="Вывод 2 4 3 3" xfId="6789" xr:uid="{2CD40B4D-8C49-4D62-9518-17DD610D7593}"/>
    <cellStyle name="Вывод 2 4 3 3 2" xfId="13272" xr:uid="{95B87452-C5C4-4CE2-B112-98DBB5794300}"/>
    <cellStyle name="Вывод 2 4 3 3 3" xfId="18838" xr:uid="{25DBA3F8-AA06-4019-AE92-EB57CE0B42D1}"/>
    <cellStyle name="Вывод 2 4 3 3 4" xfId="24279" xr:uid="{0E781FD9-B8B8-4D62-8C88-3E6904B66BFC}"/>
    <cellStyle name="Вывод 2 4 3 4" xfId="9086" xr:uid="{C161B233-6829-48EE-8774-8B9D4D666296}"/>
    <cellStyle name="Вывод 2 4 3 5" xfId="14733" xr:uid="{8D57AEF7-4CF7-4BB7-9C5C-5BFCDC6A9A30}"/>
    <cellStyle name="Вывод 2 4 3 6" xfId="20253" xr:uid="{7F616017-2055-470B-B4B3-161D8DFF5862}"/>
    <cellStyle name="Вывод 2 4 4" xfId="4269" xr:uid="{38E7F49F-491C-481B-B1D0-6B6F6F84EFD9}"/>
    <cellStyle name="Вывод 2 4 4 2" xfId="10825" xr:uid="{BC6C1C17-0771-47A6-A52D-DD4675FEC750}"/>
    <cellStyle name="Вывод 2 4 4 3" xfId="16439" xr:uid="{DF8EE069-8B0C-4E90-9364-26F50A26D00A}"/>
    <cellStyle name="Вывод 2 4 4 4" xfId="21916" xr:uid="{CECE32AB-41DA-42F8-A897-B145CFC419B5}"/>
    <cellStyle name="Вывод 2 4 5" xfId="6787" xr:uid="{5975D2CA-3304-4148-A2B4-CDEE0640FA60}"/>
    <cellStyle name="Вывод 2 4 5 2" xfId="13270" xr:uid="{2190B7ED-4EAE-4350-A45E-81E035D7CDFF}"/>
    <cellStyle name="Вывод 2 4 5 3" xfId="18836" xr:uid="{FDB7B629-B8A9-42E5-8937-B03432CFB254}"/>
    <cellStyle name="Вывод 2 4 5 4" xfId="24277" xr:uid="{3960AB30-6685-4C25-9C21-30C3E5288369}"/>
    <cellStyle name="Вывод 2 4 6" xfId="9084" xr:uid="{4BD2AE59-602B-4A5E-8B5D-27A1C67AF300}"/>
    <cellStyle name="Вывод 2 4 7" xfId="14731" xr:uid="{C4FCE909-0468-4A2E-BDF9-B0F7455119A1}"/>
    <cellStyle name="Вывод 2 4 8" xfId="20251" xr:uid="{3DD57D85-1B04-40E0-B1E6-B27C95F08A7A}"/>
    <cellStyle name="Вывод 2 5" xfId="2478" xr:uid="{F4705CE9-3A32-4FD0-9717-3BB4C0F65409}"/>
    <cellStyle name="Вывод 2 5 2" xfId="4272" xr:uid="{813A7461-F6AA-49B7-A020-33CA1F8913AF}"/>
    <cellStyle name="Вывод 2 5 2 2" xfId="10828" xr:uid="{EDD2194C-2204-4D65-855D-93ED78DC6AF8}"/>
    <cellStyle name="Вывод 2 5 2 3" xfId="16442" xr:uid="{38F88FE1-6EA5-45C0-A768-32C6A153BC8A}"/>
    <cellStyle name="Вывод 2 5 2 4" xfId="21919" xr:uid="{606C060A-986E-42FB-9567-162B1A0081EA}"/>
    <cellStyle name="Вывод 2 5 3" xfId="6790" xr:uid="{F379FEFA-163A-44D0-967A-1BD1497DDFE7}"/>
    <cellStyle name="Вывод 2 5 3 2" xfId="13273" xr:uid="{7900B236-C2AE-42A6-953A-F92BDCB8E5BF}"/>
    <cellStyle name="Вывод 2 5 3 3" xfId="18839" xr:uid="{755476F2-BFC6-47D3-87CF-90423513A4F4}"/>
    <cellStyle name="Вывод 2 5 3 4" xfId="24280" xr:uid="{10839EC9-8F8B-422D-AEF0-2D1CF700194C}"/>
    <cellStyle name="Вывод 2 5 4" xfId="9087" xr:uid="{E54907FC-DA85-44D3-9A85-16D1C5C51AEC}"/>
    <cellStyle name="Вывод 2 5 5" xfId="14734" xr:uid="{C0C0065A-003C-4336-9216-E99CD27BF59B}"/>
    <cellStyle name="Вывод 2 5 6" xfId="20254" xr:uid="{1B805A82-8F4B-4D20-AE31-521A9D9E4487}"/>
    <cellStyle name="Вывод 2 6" xfId="2479" xr:uid="{C161B1BA-7194-454D-8F87-D6AB0E89AF51}"/>
    <cellStyle name="Вывод 2 6 2" xfId="4273" xr:uid="{2E2A4D99-FC35-46BF-A8F0-A3FDFBA6890B}"/>
    <cellStyle name="Вывод 2 6 2 2" xfId="10829" xr:uid="{2B3F1520-98F0-4C94-A708-FBF8AB238EA0}"/>
    <cellStyle name="Вывод 2 6 2 3" xfId="16443" xr:uid="{0C120CD4-188C-4E28-8D42-59A676E4EC3A}"/>
    <cellStyle name="Вывод 2 6 2 4" xfId="21920" xr:uid="{A0E3C633-9C32-477B-8FCF-850A6A880928}"/>
    <cellStyle name="Вывод 2 6 3" xfId="6791" xr:uid="{E4D3FDF7-9236-4999-89DF-34A906B09DE7}"/>
    <cellStyle name="Вывод 2 6 3 2" xfId="13274" xr:uid="{F50EE898-F85D-46AB-ADAD-9B43EFBB4D8A}"/>
    <cellStyle name="Вывод 2 6 3 3" xfId="18840" xr:uid="{BAA5CB28-C70D-4875-A54C-D258DC625485}"/>
    <cellStyle name="Вывод 2 6 3 4" xfId="24281" xr:uid="{BCC2217B-4482-4B11-8247-45F144E6686F}"/>
    <cellStyle name="Вывод 2 6 4" xfId="9088" xr:uid="{023E3F81-7678-4275-B074-F74CDDAA366F}"/>
    <cellStyle name="Вывод 2 6 5" xfId="14735" xr:uid="{3C9D35EB-A597-4AA4-B263-6ACA2114BA88}"/>
    <cellStyle name="Вывод 2 6 6" xfId="20255" xr:uid="{774625D6-4493-4EE4-B662-B528B7648405}"/>
    <cellStyle name="Вывод 2 7" xfId="4256" xr:uid="{6FA9C7D6-07CE-40AE-96D8-E11C7CBFBAEC}"/>
    <cellStyle name="Вывод 2 7 2" xfId="10812" xr:uid="{8F7DE199-E9CA-494F-8C79-D48E5C800F6C}"/>
    <cellStyle name="Вывод 2 7 3" xfId="16426" xr:uid="{06FC88AF-CAF9-4DFE-A8FF-2FCB0E532E48}"/>
    <cellStyle name="Вывод 2 7 4" xfId="21903" xr:uid="{8F7658ED-E94C-4D08-9030-4E2A10361624}"/>
    <cellStyle name="Вывод 2 8" xfId="6774" xr:uid="{EB45A638-F180-405E-AA5C-6E3ACFFED507}"/>
    <cellStyle name="Вывод 2 8 2" xfId="13257" xr:uid="{0473D266-6D83-49C7-AED5-3AECA8A61E94}"/>
    <cellStyle name="Вывод 2 8 3" xfId="18823" xr:uid="{9D628894-F126-4195-8829-33E13A042D02}"/>
    <cellStyle name="Вывод 2 8 4" xfId="24264" xr:uid="{68A99111-2716-4878-93EB-5D906597EF2F}"/>
    <cellStyle name="Вывод 2 9" xfId="9071" xr:uid="{866EBDE1-0D65-47C1-AF1E-E4E683632F36}"/>
    <cellStyle name="Вывод 20" xfId="6705" xr:uid="{E3CE6E20-A796-4673-9672-FBE32AAC8ED8}"/>
    <cellStyle name="Вывод 20 2" xfId="13188" xr:uid="{F607DB66-9913-4521-AD54-37759A863A81}"/>
    <cellStyle name="Вывод 20 3" xfId="18754" xr:uid="{90935FA3-4202-4A1A-B20D-057D477123D5}"/>
    <cellStyle name="Вывод 20 4" xfId="24195" xr:uid="{0A8167DA-9A33-44DC-8840-05749641BF19}"/>
    <cellStyle name="Вывод 21" xfId="9002" xr:uid="{9ED70BBE-0F99-45AD-AA0E-3BA1841E3C93}"/>
    <cellStyle name="Вывод 22" xfId="14649" xr:uid="{BCA97A35-0549-4237-8050-4B22BE1CAB0B}"/>
    <cellStyle name="Вывод 23" xfId="20169" xr:uid="{04A11242-F032-4D12-8657-B403AD3CAD85}"/>
    <cellStyle name="Вывод 3" xfId="2480" xr:uid="{A0CBCE87-180A-4F78-B777-13CD04C3DCC4}"/>
    <cellStyle name="Вывод 3 10" xfId="20256" xr:uid="{F88DAB76-C8E3-4633-8733-2F44FA74EE8A}"/>
    <cellStyle name="Вывод 3 2" xfId="2481" xr:uid="{DCA01C99-0600-474E-AF72-0B9A991FDE5B}"/>
    <cellStyle name="Вывод 3 2 2" xfId="2482" xr:uid="{4A0A85DC-4660-4B18-8B5F-BE5A82F84E7C}"/>
    <cellStyle name="Вывод 3 2 2 2" xfId="4276" xr:uid="{44ECEF63-189C-4D17-9B42-E17D79007F58}"/>
    <cellStyle name="Вывод 3 2 2 2 2" xfId="10832" xr:uid="{54434C4A-E8B9-45A4-BA25-6ED912E5DC81}"/>
    <cellStyle name="Вывод 3 2 2 2 3" xfId="16446" xr:uid="{9C34EFE0-EBC2-4B4E-9924-AD450CA56A9D}"/>
    <cellStyle name="Вывод 3 2 2 2 4" xfId="21923" xr:uid="{FACAD88A-0D60-45FD-9715-ED2396A24FB6}"/>
    <cellStyle name="Вывод 3 2 2 3" xfId="6794" xr:uid="{285D7B09-433B-4F23-9BB6-F49E5597B449}"/>
    <cellStyle name="Вывод 3 2 2 3 2" xfId="13277" xr:uid="{C38CB345-5317-4693-B3A2-5661EAC37EB0}"/>
    <cellStyle name="Вывод 3 2 2 3 3" xfId="18843" xr:uid="{B7F05DBB-EFD7-4BD1-B973-B49442CCAFAE}"/>
    <cellStyle name="Вывод 3 2 2 3 4" xfId="24284" xr:uid="{AE099D79-89CB-4CA2-B9F5-C61C6F76136F}"/>
    <cellStyle name="Вывод 3 2 2 4" xfId="9091" xr:uid="{295BBC5F-D7C9-446D-ACEB-8B152D714EF4}"/>
    <cellStyle name="Вывод 3 2 2 5" xfId="14738" xr:uid="{A2007F18-444E-44AE-98BB-8041EE229A04}"/>
    <cellStyle name="Вывод 3 2 2 6" xfId="20258" xr:uid="{42A83A6D-A31E-4F81-A81F-1D3C06C3617C}"/>
    <cellStyle name="Вывод 3 2 3" xfId="2483" xr:uid="{FF50ABA2-E647-4809-BDD8-E45308520D7A}"/>
    <cellStyle name="Вывод 3 2 3 2" xfId="4277" xr:uid="{6EA0D596-9246-4BB2-92DF-7BA3EEAB19B8}"/>
    <cellStyle name="Вывод 3 2 3 2 2" xfId="10833" xr:uid="{F394E2DF-E6F5-4E25-9D34-7F57840EF169}"/>
    <cellStyle name="Вывод 3 2 3 2 3" xfId="16447" xr:uid="{DB22171D-AA56-48C3-BBCA-9F8930EC157C}"/>
    <cellStyle name="Вывод 3 2 3 2 4" xfId="21924" xr:uid="{0C28B341-48BC-4A26-9414-11A7E4920F82}"/>
    <cellStyle name="Вывод 3 2 3 3" xfId="6795" xr:uid="{39BDB84A-7C1C-4AEA-AFC7-1DD4CDF95492}"/>
    <cellStyle name="Вывод 3 2 3 3 2" xfId="13278" xr:uid="{AB5DB69E-039B-4B89-8C6A-F45980BAAC04}"/>
    <cellStyle name="Вывод 3 2 3 3 3" xfId="18844" xr:uid="{ABB0EAC4-E6E1-4066-9AC9-B9790C6C6B70}"/>
    <cellStyle name="Вывод 3 2 3 3 4" xfId="24285" xr:uid="{FFED291B-47B3-4CD7-9351-3E84AED0B309}"/>
    <cellStyle name="Вывод 3 2 3 4" xfId="9092" xr:uid="{4376F585-332E-4B03-97AE-CE2E3BB47810}"/>
    <cellStyle name="Вывод 3 2 3 5" xfId="14739" xr:uid="{970F3C45-95E7-4192-BE34-193801C04F22}"/>
    <cellStyle name="Вывод 3 2 3 6" xfId="20259" xr:uid="{5E50AAE1-5111-4A74-8581-68E7D081DA80}"/>
    <cellStyle name="Вывод 3 2 4" xfId="4275" xr:uid="{19D297F2-915F-474D-9CC9-603DED051064}"/>
    <cellStyle name="Вывод 3 2 4 2" xfId="10831" xr:uid="{057D5F62-EBE1-4B8E-805D-449177F55EB9}"/>
    <cellStyle name="Вывод 3 2 4 3" xfId="16445" xr:uid="{A5674B03-6187-4765-8964-09DF5FDE6251}"/>
    <cellStyle name="Вывод 3 2 4 4" xfId="21922" xr:uid="{9E15BF36-7E62-4BC9-B058-9BC9F378D065}"/>
    <cellStyle name="Вывод 3 2 5" xfId="6793" xr:uid="{992BA096-0350-4877-9D1A-4636E8930EE9}"/>
    <cellStyle name="Вывод 3 2 5 2" xfId="13276" xr:uid="{CE33D5EC-B526-480D-A087-C465B6ACC202}"/>
    <cellStyle name="Вывод 3 2 5 3" xfId="18842" xr:uid="{4A6EFC74-C39D-4337-A4A8-919B6501596A}"/>
    <cellStyle name="Вывод 3 2 5 4" xfId="24283" xr:uid="{102A3751-D3CC-438A-B012-F685DA4E9C3A}"/>
    <cellStyle name="Вывод 3 2 6" xfId="9090" xr:uid="{C9F58AB2-8E5A-44F2-BF26-4CF5F7DB629A}"/>
    <cellStyle name="Вывод 3 2 7" xfId="14737" xr:uid="{8C011BA4-932C-4F62-9857-EE813DF354FD}"/>
    <cellStyle name="Вывод 3 2 8" xfId="20257" xr:uid="{E9062769-03FD-4D1D-A126-7D7BC13E36BC}"/>
    <cellStyle name="Вывод 3 3" xfId="2484" xr:uid="{56BA5CD8-7F7D-4337-9B8E-11E34FD9368C}"/>
    <cellStyle name="Вывод 3 3 2" xfId="2485" xr:uid="{A2FDCA83-1851-43B9-9478-CDC12728AF41}"/>
    <cellStyle name="Вывод 3 3 2 2" xfId="4279" xr:uid="{57ECF19D-9682-4A54-874F-5E6F5B4E9934}"/>
    <cellStyle name="Вывод 3 3 2 2 2" xfId="10835" xr:uid="{F819EADB-6690-4012-9F04-52C8D0809399}"/>
    <cellStyle name="Вывод 3 3 2 2 3" xfId="16449" xr:uid="{05D57A1B-05E3-4B5D-B995-88CFF40F7283}"/>
    <cellStyle name="Вывод 3 3 2 2 4" xfId="21926" xr:uid="{75E5C170-46D7-4CDB-A36D-177EDAF9A98A}"/>
    <cellStyle name="Вывод 3 3 2 3" xfId="6797" xr:uid="{E6ABAB67-C586-4F35-9D39-09D174ACF57A}"/>
    <cellStyle name="Вывод 3 3 2 3 2" xfId="13280" xr:uid="{41EEEB60-F60E-4A28-9374-018C9BBF956F}"/>
    <cellStyle name="Вывод 3 3 2 3 3" xfId="18846" xr:uid="{B88B4CFA-81BF-4276-B969-8E8AC09F19C0}"/>
    <cellStyle name="Вывод 3 3 2 3 4" xfId="24287" xr:uid="{85C1F593-DC53-4BA0-B93E-78DEA152C917}"/>
    <cellStyle name="Вывод 3 3 2 4" xfId="9094" xr:uid="{927AB236-ABEA-47D1-92EE-E6BB086F7E18}"/>
    <cellStyle name="Вывод 3 3 2 5" xfId="14741" xr:uid="{45A3503B-9B77-4709-9E8B-730C9B1D8E58}"/>
    <cellStyle name="Вывод 3 3 2 6" xfId="20261" xr:uid="{D9715D6F-FCC7-4141-96BC-37C070F69196}"/>
    <cellStyle name="Вывод 3 3 3" xfId="2486" xr:uid="{DE1FFA83-4442-4A31-9FC2-9CEA517DC87F}"/>
    <cellStyle name="Вывод 3 3 3 2" xfId="4280" xr:uid="{B7D21A4C-ED35-4604-9A4F-3C4B4778C148}"/>
    <cellStyle name="Вывод 3 3 3 2 2" xfId="10836" xr:uid="{F81CC649-4BCC-4A77-859A-DDEC75F62296}"/>
    <cellStyle name="Вывод 3 3 3 2 3" xfId="16450" xr:uid="{0A3C1C2E-E8AD-4437-8572-310DDB7ABEB1}"/>
    <cellStyle name="Вывод 3 3 3 2 4" xfId="21927" xr:uid="{7CEB401A-4655-4385-8854-BD20C293403F}"/>
    <cellStyle name="Вывод 3 3 3 3" xfId="6798" xr:uid="{6C9BD426-FC08-4BD4-ABEF-60990C6AEB3B}"/>
    <cellStyle name="Вывод 3 3 3 3 2" xfId="13281" xr:uid="{9317A7C2-CE3D-4286-AECB-EA922C639686}"/>
    <cellStyle name="Вывод 3 3 3 3 3" xfId="18847" xr:uid="{70833500-EA54-4D84-AA2D-73D8CE78C4AD}"/>
    <cellStyle name="Вывод 3 3 3 3 4" xfId="24288" xr:uid="{1865DBCA-D9C9-4B4D-84EA-0609B21237CE}"/>
    <cellStyle name="Вывод 3 3 3 4" xfId="9095" xr:uid="{8B0097AA-48F2-4A6F-8698-842DD467C977}"/>
    <cellStyle name="Вывод 3 3 3 5" xfId="14742" xr:uid="{334A5391-364A-465E-8351-3D803DA07E7C}"/>
    <cellStyle name="Вывод 3 3 3 6" xfId="20262" xr:uid="{8B308FA5-399F-46DF-8881-4D0800D39056}"/>
    <cellStyle name="Вывод 3 3 4" xfId="4278" xr:uid="{BE1C186C-499C-4120-879D-6BD4A6894F93}"/>
    <cellStyle name="Вывод 3 3 4 2" xfId="10834" xr:uid="{463AE4C9-EDF8-45BB-8A8C-21444F47AAFA}"/>
    <cellStyle name="Вывод 3 3 4 3" xfId="16448" xr:uid="{4EA6E698-220A-4DAE-A113-444B56515A9B}"/>
    <cellStyle name="Вывод 3 3 4 4" xfId="21925" xr:uid="{27089BF4-3583-4A3F-B61F-11E6C02AE213}"/>
    <cellStyle name="Вывод 3 3 5" xfId="6796" xr:uid="{5697020F-137A-44AB-8FDD-B6C348777BBE}"/>
    <cellStyle name="Вывод 3 3 5 2" xfId="13279" xr:uid="{1FB75DB9-E7EF-44B6-96DB-414DAFD6661A}"/>
    <cellStyle name="Вывод 3 3 5 3" xfId="18845" xr:uid="{7EF545B5-7BB8-4777-B487-24357B5D1ECA}"/>
    <cellStyle name="Вывод 3 3 5 4" xfId="24286" xr:uid="{D5FBD2E9-5597-4EE6-85B0-E8CBE640F1E5}"/>
    <cellStyle name="Вывод 3 3 6" xfId="9093" xr:uid="{F3B6329F-F9B0-4481-A706-5B5B177FB081}"/>
    <cellStyle name="Вывод 3 3 7" xfId="14740" xr:uid="{23662014-33F9-4F54-9DC9-217D51D02370}"/>
    <cellStyle name="Вывод 3 3 8" xfId="20260" xr:uid="{0F61077C-A57C-45E2-BD66-34BDF6557F0D}"/>
    <cellStyle name="Вывод 3 4" xfId="2487" xr:uid="{484D17C0-75BA-42BF-874C-6C9D115F9DF4}"/>
    <cellStyle name="Вывод 3 4 2" xfId="4281" xr:uid="{1EC4B5CC-5999-4813-B282-9559AD4DFFE1}"/>
    <cellStyle name="Вывод 3 4 2 2" xfId="10837" xr:uid="{34588720-A05F-49FC-80CB-7EB898081F0E}"/>
    <cellStyle name="Вывод 3 4 2 3" xfId="16451" xr:uid="{96D31E93-F93D-4CB9-AB38-20B6C3268AE1}"/>
    <cellStyle name="Вывод 3 4 2 4" xfId="21928" xr:uid="{FA37CE2E-6EA5-4B22-848C-D11E6F234399}"/>
    <cellStyle name="Вывод 3 4 3" xfId="6799" xr:uid="{CCA592AF-D36A-4E33-B96F-98B1C847627E}"/>
    <cellStyle name="Вывод 3 4 3 2" xfId="13282" xr:uid="{F9E6E8EB-0D79-49BB-92EC-6164CF02D9E8}"/>
    <cellStyle name="Вывод 3 4 3 3" xfId="18848" xr:uid="{492E3ED0-6481-43A1-8FDB-76CF657FEA73}"/>
    <cellStyle name="Вывод 3 4 3 4" xfId="24289" xr:uid="{60542B18-75DF-4C00-9F26-7C34B4113076}"/>
    <cellStyle name="Вывод 3 4 4" xfId="9096" xr:uid="{072FC938-90DC-402D-83A9-92B87B1749F7}"/>
    <cellStyle name="Вывод 3 4 5" xfId="14743" xr:uid="{FAB010E2-1C2B-47F4-B7AC-46D0563DD9D6}"/>
    <cellStyle name="Вывод 3 4 6" xfId="20263" xr:uid="{BD50CCCF-6F6F-4839-A1C2-9472E0FC8392}"/>
    <cellStyle name="Вывод 3 5" xfId="2488" xr:uid="{C15288E3-D992-4838-95D0-BE587AE709B0}"/>
    <cellStyle name="Вывод 3 5 2" xfId="4282" xr:uid="{CC1AECB1-9E44-42D8-8D45-0FD9C8D1626B}"/>
    <cellStyle name="Вывод 3 5 2 2" xfId="10838" xr:uid="{0BB96CE6-8289-41CF-822D-191620484448}"/>
    <cellStyle name="Вывод 3 5 2 3" xfId="16452" xr:uid="{F80F999A-886C-4532-882F-4F085FD58D23}"/>
    <cellStyle name="Вывод 3 5 2 4" xfId="21929" xr:uid="{CCE9B766-509D-453E-B66E-08E763158923}"/>
    <cellStyle name="Вывод 3 5 3" xfId="6800" xr:uid="{A453F74E-4699-45CD-B7F7-71CF9FF0C105}"/>
    <cellStyle name="Вывод 3 5 3 2" xfId="13283" xr:uid="{29EDF68D-F952-4BAA-A5B2-D243B61BDE8C}"/>
    <cellStyle name="Вывод 3 5 3 3" xfId="18849" xr:uid="{FDC031F3-BF02-4CBB-BB82-BF29BF055437}"/>
    <cellStyle name="Вывод 3 5 3 4" xfId="24290" xr:uid="{55185476-B7C3-4583-9B7C-F40DD98875F7}"/>
    <cellStyle name="Вывод 3 5 4" xfId="9097" xr:uid="{5195B56F-C146-448A-AD3C-334A0080909A}"/>
    <cellStyle name="Вывод 3 5 5" xfId="14744" xr:uid="{86C6767B-5244-4D50-99FD-E4D38541BDC8}"/>
    <cellStyle name="Вывод 3 5 6" xfId="20264" xr:uid="{5B45DF14-5838-4044-A47A-C592708D66D8}"/>
    <cellStyle name="Вывод 3 6" xfId="4274" xr:uid="{7376237C-A35B-4973-82C1-98726CDE4449}"/>
    <cellStyle name="Вывод 3 6 2" xfId="10830" xr:uid="{C5EF49DB-6741-409C-9DB9-EA2ABD49B723}"/>
    <cellStyle name="Вывод 3 6 3" xfId="16444" xr:uid="{60919C48-5D3B-4E5A-9871-CC94F6341028}"/>
    <cellStyle name="Вывод 3 6 4" xfId="21921" xr:uid="{A098BFF3-8D80-4F33-9139-0631D531AE95}"/>
    <cellStyle name="Вывод 3 7" xfId="6792" xr:uid="{C4A1870C-3AFA-43F0-9528-596CA11AABD3}"/>
    <cellStyle name="Вывод 3 7 2" xfId="13275" xr:uid="{DFA86821-37E7-4A2D-9C2B-6B4E52589CF6}"/>
    <cellStyle name="Вывод 3 7 3" xfId="18841" xr:uid="{66EECA45-6836-4BD6-8A46-D0C91D8F8E2C}"/>
    <cellStyle name="Вывод 3 7 4" xfId="24282" xr:uid="{C15474FF-FB68-4356-A773-35C5DEEB4F91}"/>
    <cellStyle name="Вывод 3 8" xfId="9089" xr:uid="{90363AA2-25D4-40C0-87BA-ACAEB2A8F46A}"/>
    <cellStyle name="Вывод 3 9" xfId="14736" xr:uid="{F66DFDFF-9E02-43C4-BD21-ADD61D1ED261}"/>
    <cellStyle name="Вывод 4" xfId="2489" xr:uid="{2963A8B7-3EA3-43ED-A6C9-F18571261D2A}"/>
    <cellStyle name="Вывод 4 10" xfId="14745" xr:uid="{4E376201-204E-46AC-A90C-39260675B52A}"/>
    <cellStyle name="Вывод 4 11" xfId="20265" xr:uid="{CB3C82D1-0833-4A15-8C05-DBB7755B8C87}"/>
    <cellStyle name="Вывод 4 2" xfId="2490" xr:uid="{45857512-DD30-4E2F-B4AA-A6EE557B60C9}"/>
    <cellStyle name="Вывод 4 2 2" xfId="2491" xr:uid="{C9570C5E-B274-4B74-A528-CA656FFDE325}"/>
    <cellStyle name="Вывод 4 2 2 2" xfId="4285" xr:uid="{F6E6A1C6-40C9-449D-868C-7237B59FA601}"/>
    <cellStyle name="Вывод 4 2 2 2 2" xfId="10841" xr:uid="{B46C36B2-ECA7-40BB-B3C9-E3D414848749}"/>
    <cellStyle name="Вывод 4 2 2 2 3" xfId="16455" xr:uid="{41154668-16E1-4412-8010-56CFAA40AC65}"/>
    <cellStyle name="Вывод 4 2 2 2 4" xfId="21932" xr:uid="{988C2BAE-773C-4F8F-9D51-483364FB6C55}"/>
    <cellStyle name="Вывод 4 2 2 3" xfId="6803" xr:uid="{519505C6-BE8D-454C-938F-D401878F1545}"/>
    <cellStyle name="Вывод 4 2 2 3 2" xfId="13286" xr:uid="{2CA5B11C-06CD-4849-8EB2-B4E6BFA18884}"/>
    <cellStyle name="Вывод 4 2 2 3 3" xfId="18852" xr:uid="{C30CE8D8-C0F6-48BA-B6A9-A622ECAC6E29}"/>
    <cellStyle name="Вывод 4 2 2 3 4" xfId="24293" xr:uid="{DEE354BB-F4F7-452C-A4EF-66D6681A5F9B}"/>
    <cellStyle name="Вывод 4 2 2 4" xfId="9100" xr:uid="{51AC66C1-C90E-4A58-A790-63A5FD0AAE91}"/>
    <cellStyle name="Вывод 4 2 2 5" xfId="14747" xr:uid="{7CA0F572-377B-4832-ABCD-D6A80C4E56E2}"/>
    <cellStyle name="Вывод 4 2 2 6" xfId="20267" xr:uid="{E429B3C3-F12B-4B73-8400-EFE63CFD66B7}"/>
    <cellStyle name="Вывод 4 2 3" xfId="2492" xr:uid="{25805002-C054-415D-A6E3-B178C1798C8E}"/>
    <cellStyle name="Вывод 4 2 3 2" xfId="4286" xr:uid="{C13A87A9-8C3E-4859-969D-0F9621600BB1}"/>
    <cellStyle name="Вывод 4 2 3 2 2" xfId="10842" xr:uid="{ACD64D24-DA34-4ECD-9DF5-C2E3F77DBFDC}"/>
    <cellStyle name="Вывод 4 2 3 2 3" xfId="16456" xr:uid="{2D6E547A-F83B-44DE-BA29-5265823D3F47}"/>
    <cellStyle name="Вывод 4 2 3 2 4" xfId="21933" xr:uid="{A5F6C418-333B-4FC3-AD5D-58B70A830039}"/>
    <cellStyle name="Вывод 4 2 3 3" xfId="6804" xr:uid="{2DCC85D6-E375-44C6-B48E-3853DA786AE0}"/>
    <cellStyle name="Вывод 4 2 3 3 2" xfId="13287" xr:uid="{3503C71C-0244-4313-8899-9D105C99CBFD}"/>
    <cellStyle name="Вывод 4 2 3 3 3" xfId="18853" xr:uid="{0ED883E9-A63A-4ECD-BB48-BC0FD955E241}"/>
    <cellStyle name="Вывод 4 2 3 3 4" xfId="24294" xr:uid="{F4A9E5B3-8C9A-42F9-83B7-347134FCFE20}"/>
    <cellStyle name="Вывод 4 2 3 4" xfId="9101" xr:uid="{E5003E68-FEE8-44EB-9A61-021637B1678D}"/>
    <cellStyle name="Вывод 4 2 3 5" xfId="14748" xr:uid="{EF3A02C2-D820-422D-A012-AF6289BCA1D4}"/>
    <cellStyle name="Вывод 4 2 3 6" xfId="20268" xr:uid="{7604C825-53DA-40B8-B606-1B7B3F11CC5D}"/>
    <cellStyle name="Вывод 4 2 4" xfId="4284" xr:uid="{BA5838F6-1671-40B9-8CE6-AC7C547B3E02}"/>
    <cellStyle name="Вывод 4 2 4 2" xfId="10840" xr:uid="{0A0AF543-1B6A-41BB-B360-A9C74C8A9606}"/>
    <cellStyle name="Вывод 4 2 4 3" xfId="16454" xr:uid="{C3001F10-637B-4AE3-82F7-C3193E506212}"/>
    <cellStyle name="Вывод 4 2 4 4" xfId="21931" xr:uid="{ACE1E2A4-18E6-49DC-B9DA-611C9574D808}"/>
    <cellStyle name="Вывод 4 2 5" xfId="6802" xr:uid="{E475E713-87E8-4D50-BB19-4DE2D3D73109}"/>
    <cellStyle name="Вывод 4 2 5 2" xfId="13285" xr:uid="{95D13B1C-D85A-4163-8DE5-7545EA0765D4}"/>
    <cellStyle name="Вывод 4 2 5 3" xfId="18851" xr:uid="{5275668C-91AC-412E-81C9-B76AB2EF44F3}"/>
    <cellStyle name="Вывод 4 2 5 4" xfId="24292" xr:uid="{4935D156-138A-4C65-9683-BA044B914748}"/>
    <cellStyle name="Вывод 4 2 6" xfId="9099" xr:uid="{3EF0F048-28F8-4074-BFC1-9FD8269A32E8}"/>
    <cellStyle name="Вывод 4 2 7" xfId="14746" xr:uid="{0461E2B4-3B76-4BA5-8501-47C62E191935}"/>
    <cellStyle name="Вывод 4 2 8" xfId="20266" xr:uid="{9F6B406F-1BEF-4F61-816D-B26D2E1628E6}"/>
    <cellStyle name="Вывод 4 3" xfId="2493" xr:uid="{7BBEA306-997B-46C1-A9DB-E9C6F59EF50B}"/>
    <cellStyle name="Вывод 4 3 2" xfId="2494" xr:uid="{63AED7DB-3DD9-4C51-84E2-7C6EB19A8AB4}"/>
    <cellStyle name="Вывод 4 3 2 2" xfId="4288" xr:uid="{0A4085C1-F2EE-43A1-9A53-5A40B50A3D7D}"/>
    <cellStyle name="Вывод 4 3 2 2 2" xfId="10844" xr:uid="{DC90A0E0-F379-4745-BD8C-ABB00223FD7B}"/>
    <cellStyle name="Вывод 4 3 2 2 3" xfId="16458" xr:uid="{9F912272-7923-4FEA-9C8B-D9FA94209FFA}"/>
    <cellStyle name="Вывод 4 3 2 2 4" xfId="21935" xr:uid="{CF0CE34B-4EC9-4A6B-9C09-7BCD16B08FC8}"/>
    <cellStyle name="Вывод 4 3 2 3" xfId="6806" xr:uid="{6F9BCAEA-BB96-4AC6-AD1C-5967C23A0E24}"/>
    <cellStyle name="Вывод 4 3 2 3 2" xfId="13289" xr:uid="{0726E063-6E77-4F34-9C7C-6E74FBA83F00}"/>
    <cellStyle name="Вывод 4 3 2 3 3" xfId="18855" xr:uid="{0D895FD2-9B41-46C9-A326-E6965F54783D}"/>
    <cellStyle name="Вывод 4 3 2 3 4" xfId="24296" xr:uid="{1F1440FD-7C51-49DA-8A61-32C4097B4025}"/>
    <cellStyle name="Вывод 4 3 2 4" xfId="9103" xr:uid="{7013277A-803E-4428-A309-BD956D9BBB28}"/>
    <cellStyle name="Вывод 4 3 2 5" xfId="14750" xr:uid="{1F4924AE-01F4-4812-ABA6-0C95D94948FE}"/>
    <cellStyle name="Вывод 4 3 2 6" xfId="20270" xr:uid="{02DC7915-46E6-4B4F-B889-901E7F22E3BF}"/>
    <cellStyle name="Вывод 4 3 3" xfId="2495" xr:uid="{A5BB0391-F2B2-47F8-A45A-4438A52DC9E6}"/>
    <cellStyle name="Вывод 4 3 3 2" xfId="4289" xr:uid="{CBB08545-5F9E-4649-8102-D3AFF55FE234}"/>
    <cellStyle name="Вывод 4 3 3 2 2" xfId="10845" xr:uid="{C9055F09-CC68-497D-9506-FF4E8C173CAB}"/>
    <cellStyle name="Вывод 4 3 3 2 3" xfId="16459" xr:uid="{76BAFF08-C269-483A-AA42-97C86A03D9AA}"/>
    <cellStyle name="Вывод 4 3 3 2 4" xfId="21936" xr:uid="{0E22EA2A-5FE0-4F85-B32C-4AFF38F31F3D}"/>
    <cellStyle name="Вывод 4 3 3 3" xfId="6807" xr:uid="{811D2D25-3A60-4993-9211-27B5100B9704}"/>
    <cellStyle name="Вывод 4 3 3 3 2" xfId="13290" xr:uid="{E7B97AE2-C244-4978-95F5-82191E51EBB4}"/>
    <cellStyle name="Вывод 4 3 3 3 3" xfId="18856" xr:uid="{96B504F4-D5BA-4696-92E7-F9DB937AFF0E}"/>
    <cellStyle name="Вывод 4 3 3 3 4" xfId="24297" xr:uid="{51DA1BB2-FA01-4831-B47A-D2633FFF3458}"/>
    <cellStyle name="Вывод 4 3 3 4" xfId="9104" xr:uid="{5EFB21DD-279E-49E4-A286-4FB3A5888B6A}"/>
    <cellStyle name="Вывод 4 3 3 5" xfId="14751" xr:uid="{4FBD5324-910E-4891-A942-56AAA962E2F0}"/>
    <cellStyle name="Вывод 4 3 3 6" xfId="20271" xr:uid="{A3816B9E-CDA8-4375-9CC1-10C83401B63F}"/>
    <cellStyle name="Вывод 4 3 4" xfId="4287" xr:uid="{EE95F31E-F398-488B-8B70-FEDAAE334251}"/>
    <cellStyle name="Вывод 4 3 4 2" xfId="10843" xr:uid="{0BAD148A-5959-4EF2-A925-579B20E53A6E}"/>
    <cellStyle name="Вывод 4 3 4 3" xfId="16457" xr:uid="{427BC404-BDCA-45B1-8C28-E5970A36B30F}"/>
    <cellStyle name="Вывод 4 3 4 4" xfId="21934" xr:uid="{24218DD1-B625-4E7A-BE92-3EDA4064A3F3}"/>
    <cellStyle name="Вывод 4 3 5" xfId="6805" xr:uid="{F1807EAD-07C8-446F-BCA0-47DBD4C122D1}"/>
    <cellStyle name="Вывод 4 3 5 2" xfId="13288" xr:uid="{1BA8C0F6-118E-45F4-ABD2-CED7A7D54F02}"/>
    <cellStyle name="Вывод 4 3 5 3" xfId="18854" xr:uid="{6381D7D5-37EE-4CA3-BE5A-D57037EEE276}"/>
    <cellStyle name="Вывод 4 3 5 4" xfId="24295" xr:uid="{6D7C2531-B3E0-4B2B-B9BF-379BFD92EC91}"/>
    <cellStyle name="Вывод 4 3 6" xfId="9102" xr:uid="{112C29BC-A298-4421-BB2C-307B99CC7319}"/>
    <cellStyle name="Вывод 4 3 7" xfId="14749" xr:uid="{1C328ECF-1E9B-4EA8-A1BD-34644C44A0FD}"/>
    <cellStyle name="Вывод 4 3 8" xfId="20269" xr:uid="{F06EFD8C-8B20-4CAA-9401-C5ABBF023C14}"/>
    <cellStyle name="Вывод 4 4" xfId="2496" xr:uid="{3463646B-8947-4101-B2F1-36C97F36067F}"/>
    <cellStyle name="Вывод 4 4 2" xfId="2497" xr:uid="{EE5E5D0C-A831-4772-9F6E-ACED7EEF758C}"/>
    <cellStyle name="Вывод 4 4 2 2" xfId="4291" xr:uid="{D8097AC9-93D3-4B13-8217-653ED53762FF}"/>
    <cellStyle name="Вывод 4 4 2 2 2" xfId="10847" xr:uid="{D7B42D55-FA0D-4635-8981-46A7A61A71BB}"/>
    <cellStyle name="Вывод 4 4 2 2 3" xfId="16461" xr:uid="{C3EC2B1E-126A-4498-9133-8B71CB5274F8}"/>
    <cellStyle name="Вывод 4 4 2 2 4" xfId="21938" xr:uid="{39B92F25-9CAE-4B0A-AAF2-870415C454A6}"/>
    <cellStyle name="Вывод 4 4 2 3" xfId="6809" xr:uid="{B89BF70B-5D72-44F1-A937-5CF11F7153AA}"/>
    <cellStyle name="Вывод 4 4 2 3 2" xfId="13292" xr:uid="{52C13EB7-ADD9-4E4C-B95F-AF2D43226C50}"/>
    <cellStyle name="Вывод 4 4 2 3 3" xfId="18858" xr:uid="{45A63C6D-D613-4C61-898F-8B064A6A0CE3}"/>
    <cellStyle name="Вывод 4 4 2 3 4" xfId="24299" xr:uid="{AD337946-5C95-48A3-A73D-48562113D3C2}"/>
    <cellStyle name="Вывод 4 4 2 4" xfId="9106" xr:uid="{F9C8FA3F-FAB8-400F-A974-0D1A1B34FE86}"/>
    <cellStyle name="Вывод 4 4 2 5" xfId="14753" xr:uid="{1B188532-6E89-4F98-9EE4-C7C45E36166C}"/>
    <cellStyle name="Вывод 4 4 2 6" xfId="20273" xr:uid="{DB1EDB9E-B9FD-4D0F-98AD-E07170CB23B8}"/>
    <cellStyle name="Вывод 4 4 3" xfId="2498" xr:uid="{DF02A13F-37D0-4457-B1EF-8DA63EDD7167}"/>
    <cellStyle name="Вывод 4 4 3 2" xfId="4292" xr:uid="{C4732236-D822-4119-B245-AB096C85AF5F}"/>
    <cellStyle name="Вывод 4 4 3 2 2" xfId="10848" xr:uid="{62E089D9-5C06-41B6-A4A4-3BDF239EA37B}"/>
    <cellStyle name="Вывод 4 4 3 2 3" xfId="16462" xr:uid="{9C85D7EE-70D7-4C79-835E-8C6E10511A77}"/>
    <cellStyle name="Вывод 4 4 3 2 4" xfId="21939" xr:uid="{51198E9B-F031-47CC-B487-50B7CFB454D8}"/>
    <cellStyle name="Вывод 4 4 3 3" xfId="6810" xr:uid="{44B27451-6B2E-4AD6-BB2A-754A5504AAAC}"/>
    <cellStyle name="Вывод 4 4 3 3 2" xfId="13293" xr:uid="{42FE4741-0606-45F0-824F-07C88E70B156}"/>
    <cellStyle name="Вывод 4 4 3 3 3" xfId="18859" xr:uid="{F914D445-D05F-44D2-BA5F-67FC45833D9E}"/>
    <cellStyle name="Вывод 4 4 3 3 4" xfId="24300" xr:uid="{B75ECE2F-E004-449A-9A62-3EF0413CC1AB}"/>
    <cellStyle name="Вывод 4 4 3 4" xfId="9107" xr:uid="{01D46B09-B25F-4ACA-AFB5-F57F8AF377BA}"/>
    <cellStyle name="Вывод 4 4 3 5" xfId="14754" xr:uid="{03E0087E-5F60-4055-998F-6B3998D27874}"/>
    <cellStyle name="Вывод 4 4 3 6" xfId="20274" xr:uid="{7F638FC9-5ADF-489F-924B-9994128E5D14}"/>
    <cellStyle name="Вывод 4 4 4" xfId="4290" xr:uid="{7D6A59EA-0FE2-4BF3-BF57-5153DCB11175}"/>
    <cellStyle name="Вывод 4 4 4 2" xfId="10846" xr:uid="{1441BAE0-770D-4F1D-B6C0-D1DAFE4BEACB}"/>
    <cellStyle name="Вывод 4 4 4 3" xfId="16460" xr:uid="{1D25B0C9-1695-47FC-ACEC-380C28977FAC}"/>
    <cellStyle name="Вывод 4 4 4 4" xfId="21937" xr:uid="{D71D1F77-A7BA-4A8E-AFA0-2AD36E66CB90}"/>
    <cellStyle name="Вывод 4 4 5" xfId="6808" xr:uid="{070417D9-075A-4B24-B08D-141ADDF39C75}"/>
    <cellStyle name="Вывод 4 4 5 2" xfId="13291" xr:uid="{9CB284FB-5FAF-4311-8AE2-99A05BCEEEB9}"/>
    <cellStyle name="Вывод 4 4 5 3" xfId="18857" xr:uid="{343A87B3-3E5B-4DAF-892C-F4B95A1151E2}"/>
    <cellStyle name="Вывод 4 4 5 4" xfId="24298" xr:uid="{D21088A7-4CF2-4D92-815A-878ECCB3714D}"/>
    <cellStyle name="Вывод 4 4 6" xfId="9105" xr:uid="{14E663E4-9C0D-4B74-A41E-F1469480E954}"/>
    <cellStyle name="Вывод 4 4 7" xfId="14752" xr:uid="{5E62A783-633D-4689-92E3-0B8FFBF9893D}"/>
    <cellStyle name="Вывод 4 4 8" xfId="20272" xr:uid="{E52AA862-C118-4238-97E0-1E8A6C9F5DC1}"/>
    <cellStyle name="Вывод 4 5" xfId="2499" xr:uid="{1C46F888-8A21-4437-A7FD-AB4FA7CA677C}"/>
    <cellStyle name="Вывод 4 5 2" xfId="4293" xr:uid="{DEF5D8B7-8E62-4919-8207-BFBCC6EB4F64}"/>
    <cellStyle name="Вывод 4 5 2 2" xfId="10849" xr:uid="{8FABEC99-5BD6-4344-A189-AE786077D017}"/>
    <cellStyle name="Вывод 4 5 2 3" xfId="16463" xr:uid="{C5CD4967-F6FD-471E-814D-51F58D9D4BEB}"/>
    <cellStyle name="Вывод 4 5 2 4" xfId="21940" xr:uid="{7D93FAA2-C837-46CA-8471-DF33E279A34F}"/>
    <cellStyle name="Вывод 4 5 3" xfId="6811" xr:uid="{237E4761-7347-46F4-8B05-A422B05AC4FB}"/>
    <cellStyle name="Вывод 4 5 3 2" xfId="13294" xr:uid="{09955BA5-4F0C-44B7-A60F-696064233136}"/>
    <cellStyle name="Вывод 4 5 3 3" xfId="18860" xr:uid="{501F819F-27BA-4AC6-8E9D-6A4600A7BB7D}"/>
    <cellStyle name="Вывод 4 5 3 4" xfId="24301" xr:uid="{1411149B-6601-4983-BD77-C4B77FAA27EE}"/>
    <cellStyle name="Вывод 4 5 4" xfId="9108" xr:uid="{9EAC17EB-FEB5-4DC5-8415-DB38314866EC}"/>
    <cellStyle name="Вывод 4 5 5" xfId="14755" xr:uid="{A9993E6E-2793-4B37-8B15-9B4EB57F0217}"/>
    <cellStyle name="Вывод 4 5 6" xfId="20275" xr:uid="{FB1DCF3E-E96A-4D4E-87B7-73843431F64F}"/>
    <cellStyle name="Вывод 4 6" xfId="2500" xr:uid="{99FACEB6-44BC-4E8A-ACF9-E3DD077BDF05}"/>
    <cellStyle name="Вывод 4 6 2" xfId="4294" xr:uid="{3B006C46-CAC4-4A16-9EC8-A6C22C15ECA5}"/>
    <cellStyle name="Вывод 4 6 2 2" xfId="10850" xr:uid="{E746AA92-B4D7-41BB-A243-CC1D76234E12}"/>
    <cellStyle name="Вывод 4 6 2 3" xfId="16464" xr:uid="{F9F4A297-EEB5-4847-980B-00E35111F83D}"/>
    <cellStyle name="Вывод 4 6 2 4" xfId="21941" xr:uid="{13F99AB8-C2ED-4E7A-9A4F-3F0783AFF773}"/>
    <cellStyle name="Вывод 4 6 3" xfId="6812" xr:uid="{82B474B1-EB22-4415-A3D5-52B0C43E1AB6}"/>
    <cellStyle name="Вывод 4 6 3 2" xfId="13295" xr:uid="{9E777A34-A9BA-4A0F-8AD2-72EFA2170422}"/>
    <cellStyle name="Вывод 4 6 3 3" xfId="18861" xr:uid="{9F6B8110-1B2E-453B-B4F4-EED37E58ED40}"/>
    <cellStyle name="Вывод 4 6 3 4" xfId="24302" xr:uid="{1CCE60E6-86E4-42E1-8CC9-027F5CCEEE15}"/>
    <cellStyle name="Вывод 4 6 4" xfId="9109" xr:uid="{5F21DDA9-E058-4FBA-A2F4-56A957346E89}"/>
    <cellStyle name="Вывод 4 6 5" xfId="14756" xr:uid="{4B4149A6-A229-4335-8AE1-E6C77DEDEAEB}"/>
    <cellStyle name="Вывод 4 6 6" xfId="20276" xr:uid="{B906DC02-1377-4C70-8148-C63BCD13D5B4}"/>
    <cellStyle name="Вывод 4 7" xfId="4283" xr:uid="{26B049BC-9197-4C6C-A52B-8110099F2897}"/>
    <cellStyle name="Вывод 4 7 2" xfId="10839" xr:uid="{06996738-1576-4518-96DA-2810E9ECD090}"/>
    <cellStyle name="Вывод 4 7 3" xfId="16453" xr:uid="{343EF5C1-E17F-4B7B-A5AB-D2CA3F62E5CF}"/>
    <cellStyle name="Вывод 4 7 4" xfId="21930" xr:uid="{9AFEDD55-A3F5-4783-8CB3-26DDCC1DCAC7}"/>
    <cellStyle name="Вывод 4 8" xfId="6801" xr:uid="{4189B51B-ABC8-440C-BA4F-87FDFB0E0A78}"/>
    <cellStyle name="Вывод 4 8 2" xfId="13284" xr:uid="{A4E36DC2-EBFB-486B-BFE2-774D2A55EE69}"/>
    <cellStyle name="Вывод 4 8 3" xfId="18850" xr:uid="{1277A698-C938-48F8-B070-E3F68D1E3BDA}"/>
    <cellStyle name="Вывод 4 8 4" xfId="24291" xr:uid="{BA377453-7795-40B4-BBE5-FF410AFE3B79}"/>
    <cellStyle name="Вывод 4 9" xfId="9098" xr:uid="{A9E2264C-2F6E-4DEE-8001-13DD279D3C6F}"/>
    <cellStyle name="Вывод 5" xfId="2501" xr:uid="{0352D6D3-102B-49A4-8D77-BDF07E1CEED9}"/>
    <cellStyle name="Вывод 5 10" xfId="14757" xr:uid="{86B3DE3C-B3D4-4F2F-8781-0087D1A44478}"/>
    <cellStyle name="Вывод 5 11" xfId="20277" xr:uid="{E1E1BCBF-B1EE-44A5-9375-D2C024968B5D}"/>
    <cellStyle name="Вывод 5 2" xfId="2502" xr:uid="{9AB5CB7B-E9BE-4B3C-9278-758B06FCDE6E}"/>
    <cellStyle name="Вывод 5 2 2" xfId="2503" xr:uid="{36CC2973-02E1-432A-92EC-F445FF18AA1E}"/>
    <cellStyle name="Вывод 5 2 2 2" xfId="4297" xr:uid="{F279B4DA-AF10-4E50-A693-6DA1CD1282AD}"/>
    <cellStyle name="Вывод 5 2 2 2 2" xfId="10853" xr:uid="{C6BD508D-0551-41FC-AAB9-DD8F5281F249}"/>
    <cellStyle name="Вывод 5 2 2 2 3" xfId="16467" xr:uid="{30BB31E3-7A2F-4477-BA2F-6818B8452575}"/>
    <cellStyle name="Вывод 5 2 2 2 4" xfId="21944" xr:uid="{B0E25078-9703-448F-9039-C7F279F22945}"/>
    <cellStyle name="Вывод 5 2 2 3" xfId="6815" xr:uid="{56CA682A-179E-4578-A5E9-F1D40F0A33B6}"/>
    <cellStyle name="Вывод 5 2 2 3 2" xfId="13298" xr:uid="{C7DFB8D0-6770-4C35-B181-E1AD086D7C03}"/>
    <cellStyle name="Вывод 5 2 2 3 3" xfId="18864" xr:uid="{C5E16F57-BFCA-49A9-AB89-E5347665B6E9}"/>
    <cellStyle name="Вывод 5 2 2 3 4" xfId="24305" xr:uid="{FC6F3AE1-89DF-4454-974D-68893A4C6F88}"/>
    <cellStyle name="Вывод 5 2 2 4" xfId="9112" xr:uid="{202CA621-F088-459B-AD60-CEDFEE87792D}"/>
    <cellStyle name="Вывод 5 2 2 5" xfId="14759" xr:uid="{0D3A0A02-C725-4D94-9C17-90D5CAA67328}"/>
    <cellStyle name="Вывод 5 2 2 6" xfId="20279" xr:uid="{089460C4-CA9E-4951-9206-D2663CCB6778}"/>
    <cellStyle name="Вывод 5 2 3" xfId="2504" xr:uid="{A27C67CC-872D-4E82-844C-F9F8A9AD3EBF}"/>
    <cellStyle name="Вывод 5 2 3 2" xfId="4298" xr:uid="{64B274CA-1315-4EB2-A8ED-5EBDC67CD0A3}"/>
    <cellStyle name="Вывод 5 2 3 2 2" xfId="10854" xr:uid="{1AC73204-EAB6-42CC-85AB-B0616B6EDB69}"/>
    <cellStyle name="Вывод 5 2 3 2 3" xfId="16468" xr:uid="{EA5F709E-B0C8-4E5F-B5EE-639AF9E68190}"/>
    <cellStyle name="Вывод 5 2 3 2 4" xfId="21945" xr:uid="{16EF2601-3FA0-4594-A80D-15D8D0404774}"/>
    <cellStyle name="Вывод 5 2 3 3" xfId="6816" xr:uid="{598F3C70-13B6-495F-883C-9CB54E4AF1FD}"/>
    <cellStyle name="Вывод 5 2 3 3 2" xfId="13299" xr:uid="{A31DAADA-F7AA-416B-A4D4-14025569DE3A}"/>
    <cellStyle name="Вывод 5 2 3 3 3" xfId="18865" xr:uid="{5D8A46D6-AF87-45B0-8F84-2CAA8FAE7963}"/>
    <cellStyle name="Вывод 5 2 3 3 4" xfId="24306" xr:uid="{0BD9A6A0-5095-436A-A048-A11C7BB69E6E}"/>
    <cellStyle name="Вывод 5 2 3 4" xfId="9113" xr:uid="{F305A5B0-73A2-4B03-9AD9-D6E602848C0B}"/>
    <cellStyle name="Вывод 5 2 3 5" xfId="14760" xr:uid="{9D89E913-6093-424D-8313-C034F12279BF}"/>
    <cellStyle name="Вывод 5 2 3 6" xfId="20280" xr:uid="{592D5AE2-B057-49D6-A26F-0F68C23E42F9}"/>
    <cellStyle name="Вывод 5 2 4" xfId="4296" xr:uid="{F4D9C150-4EB1-4747-BA1D-A4F1E13609B4}"/>
    <cellStyle name="Вывод 5 2 4 2" xfId="10852" xr:uid="{25ADC97E-5828-475B-B667-EC362DE6610E}"/>
    <cellStyle name="Вывод 5 2 4 3" xfId="16466" xr:uid="{FD035E09-CCC5-430B-8F2F-535FAC01B307}"/>
    <cellStyle name="Вывод 5 2 4 4" xfId="21943" xr:uid="{40CB6A28-B611-420C-BF13-F7F5FC34F87C}"/>
    <cellStyle name="Вывод 5 2 5" xfId="6814" xr:uid="{874ACC07-6C65-48EB-9E5B-198D77045FAC}"/>
    <cellStyle name="Вывод 5 2 5 2" xfId="13297" xr:uid="{821D3304-35E8-49E9-B1B4-EDEE3A0D04BD}"/>
    <cellStyle name="Вывод 5 2 5 3" xfId="18863" xr:uid="{3493B17E-6517-4CAA-AAD0-79737E76DB68}"/>
    <cellStyle name="Вывод 5 2 5 4" xfId="24304" xr:uid="{E3104E06-85C2-4F43-9172-5E3B7DB17628}"/>
    <cellStyle name="Вывод 5 2 6" xfId="9111" xr:uid="{BA22C5CA-8D28-4F9C-8A96-F8CF3BFA11BA}"/>
    <cellStyle name="Вывод 5 2 7" xfId="14758" xr:uid="{6DF76199-7D40-4A59-8183-EF7FC97A80A3}"/>
    <cellStyle name="Вывод 5 2 8" xfId="20278" xr:uid="{86FB50B3-A487-4B80-B4A9-786298BB4F19}"/>
    <cellStyle name="Вывод 5 3" xfId="2505" xr:uid="{6EF25B7F-A940-4589-80EF-10314ED023F9}"/>
    <cellStyle name="Вывод 5 3 2" xfId="2506" xr:uid="{8CB814B4-48F3-436C-84FC-A61DC1019E8F}"/>
    <cellStyle name="Вывод 5 3 2 2" xfId="4300" xr:uid="{4B2E5E56-5A78-48BA-81B2-7B3113C7E852}"/>
    <cellStyle name="Вывод 5 3 2 2 2" xfId="10856" xr:uid="{F07B59B3-9E2A-4E2F-91F0-3DF53BB5E3A1}"/>
    <cellStyle name="Вывод 5 3 2 2 3" xfId="16470" xr:uid="{19693BC8-9876-4D66-9525-20CB678AD226}"/>
    <cellStyle name="Вывод 5 3 2 2 4" xfId="21947" xr:uid="{D33B4A70-A7B1-40C6-8B23-0BFAEB13A557}"/>
    <cellStyle name="Вывод 5 3 2 3" xfId="6818" xr:uid="{16D0D094-CD2B-45FD-A0CC-BD6E97F40000}"/>
    <cellStyle name="Вывод 5 3 2 3 2" xfId="13301" xr:uid="{BE5D4540-B193-4671-92D9-A4932F32461B}"/>
    <cellStyle name="Вывод 5 3 2 3 3" xfId="18867" xr:uid="{7D18A19D-533B-495B-B633-48531F3639C5}"/>
    <cellStyle name="Вывод 5 3 2 3 4" xfId="24308" xr:uid="{6191B86D-1A09-4FD1-873D-8592BEE1AA72}"/>
    <cellStyle name="Вывод 5 3 2 4" xfId="9115" xr:uid="{C53D634B-FDA0-4CB3-A399-C47A7C335779}"/>
    <cellStyle name="Вывод 5 3 2 5" xfId="14762" xr:uid="{E1DDFEBC-0D51-4856-B8A3-9137307634A1}"/>
    <cellStyle name="Вывод 5 3 2 6" xfId="20282" xr:uid="{C86A0D75-13FE-4D61-AEDA-C860E09ADA0F}"/>
    <cellStyle name="Вывод 5 3 3" xfId="2507" xr:uid="{5216A6A9-F08F-4983-8D3F-1612F1328D0B}"/>
    <cellStyle name="Вывод 5 3 3 2" xfId="4301" xr:uid="{8F6FD559-4B46-447B-8D48-0236329A4694}"/>
    <cellStyle name="Вывод 5 3 3 2 2" xfId="10857" xr:uid="{8BB0D1A9-E8A1-4B70-B7AB-FFBF4F82820C}"/>
    <cellStyle name="Вывод 5 3 3 2 3" xfId="16471" xr:uid="{63526D57-64AD-4B09-879A-001A0F4C9365}"/>
    <cellStyle name="Вывод 5 3 3 2 4" xfId="21948" xr:uid="{AFF3723E-500A-45E7-9E70-D9D9CCC4E3F6}"/>
    <cellStyle name="Вывод 5 3 3 3" xfId="6819" xr:uid="{1A920931-1D2E-43AE-AB6C-56AACA2B896C}"/>
    <cellStyle name="Вывод 5 3 3 3 2" xfId="13302" xr:uid="{8AD16EC1-B5F6-455F-B681-7D9D03D1603E}"/>
    <cellStyle name="Вывод 5 3 3 3 3" xfId="18868" xr:uid="{856269FB-7619-4E81-8B4D-BD6A3C47970A}"/>
    <cellStyle name="Вывод 5 3 3 3 4" xfId="24309" xr:uid="{B0BB3926-0F29-4F49-A21F-213B1C03F39E}"/>
    <cellStyle name="Вывод 5 3 3 4" xfId="9116" xr:uid="{AE9A6FBF-ACE9-45EA-A21C-28BCDECF8688}"/>
    <cellStyle name="Вывод 5 3 3 5" xfId="14763" xr:uid="{84B4073A-94D0-4DB9-ABAF-257E44F257A7}"/>
    <cellStyle name="Вывод 5 3 3 6" xfId="20283" xr:uid="{2E65630D-CDFD-4B34-89EF-2FF69A98DE19}"/>
    <cellStyle name="Вывод 5 3 4" xfId="4299" xr:uid="{F6DDC489-8562-4E87-8326-628ED7964886}"/>
    <cellStyle name="Вывод 5 3 4 2" xfId="10855" xr:uid="{B1674989-592C-4A9E-BB8F-8557B0ACA2DD}"/>
    <cellStyle name="Вывод 5 3 4 3" xfId="16469" xr:uid="{2CAF27CB-BCC7-497E-AB64-7C420732AD41}"/>
    <cellStyle name="Вывод 5 3 4 4" xfId="21946" xr:uid="{E061211B-DAC6-4DE3-BA48-82636350A0C9}"/>
    <cellStyle name="Вывод 5 3 5" xfId="6817" xr:uid="{303A628E-1928-4DE3-AA5D-7E4E5E52F151}"/>
    <cellStyle name="Вывод 5 3 5 2" xfId="13300" xr:uid="{0AE011B1-834A-4204-9D1A-F5ECA9AFA0BB}"/>
    <cellStyle name="Вывод 5 3 5 3" xfId="18866" xr:uid="{754AB722-A095-4D3C-B0E1-C3943E75C2D4}"/>
    <cellStyle name="Вывод 5 3 5 4" xfId="24307" xr:uid="{25DAA53D-FB22-4F13-96DF-E3C343A84D3D}"/>
    <cellStyle name="Вывод 5 3 6" xfId="9114" xr:uid="{26854BD5-17A3-4BD2-ACCA-4FD795DB368D}"/>
    <cellStyle name="Вывод 5 3 7" xfId="14761" xr:uid="{B22787CE-92B1-4BEF-A36E-DEAD427BC5D5}"/>
    <cellStyle name="Вывод 5 3 8" xfId="20281" xr:uid="{8A819C03-C612-4AF1-B1E1-CEC3B1AF99E7}"/>
    <cellStyle name="Вывод 5 4" xfId="2508" xr:uid="{58F1FA9B-D9E9-43FB-AE31-29EBEBC5A153}"/>
    <cellStyle name="Вывод 5 4 2" xfId="2509" xr:uid="{F96F85FB-A04B-4ECE-9242-7EB41399F4D7}"/>
    <cellStyle name="Вывод 5 4 2 2" xfId="4303" xr:uid="{B8155AE8-8E9B-44E5-9E80-FF823F8B7272}"/>
    <cellStyle name="Вывод 5 4 2 2 2" xfId="10859" xr:uid="{4AAA5192-FD4B-4F6A-BB31-E87F081FE498}"/>
    <cellStyle name="Вывод 5 4 2 2 3" xfId="16473" xr:uid="{5C23883F-F04C-4E54-BC41-93F3454F70C3}"/>
    <cellStyle name="Вывод 5 4 2 2 4" xfId="21950" xr:uid="{5629558A-5C19-4669-B390-339E5B57C402}"/>
    <cellStyle name="Вывод 5 4 2 3" xfId="6821" xr:uid="{2492712C-FE9E-4604-87BE-BB2D40089B5E}"/>
    <cellStyle name="Вывод 5 4 2 3 2" xfId="13304" xr:uid="{F4466F0E-60D0-40AA-B90E-E8127300D6C9}"/>
    <cellStyle name="Вывод 5 4 2 3 3" xfId="18870" xr:uid="{C4370F2B-F535-46E5-B993-CFC1996B244E}"/>
    <cellStyle name="Вывод 5 4 2 3 4" xfId="24311" xr:uid="{0290EBEB-9767-40D4-8F65-5973D0A981B8}"/>
    <cellStyle name="Вывод 5 4 2 4" xfId="9118" xr:uid="{19C2038C-6714-4841-BA83-629344B7043F}"/>
    <cellStyle name="Вывод 5 4 2 5" xfId="14765" xr:uid="{4ECBEA84-22C8-4229-83A1-450B810C1362}"/>
    <cellStyle name="Вывод 5 4 2 6" xfId="20285" xr:uid="{7C1F602D-F92D-491A-A360-DE53A0128FA8}"/>
    <cellStyle name="Вывод 5 4 3" xfId="2510" xr:uid="{3CDB1684-1ADF-4DDC-A6DE-7CD60ABD538F}"/>
    <cellStyle name="Вывод 5 4 3 2" xfId="4304" xr:uid="{B8A0DDE7-59DA-412E-A6E0-E8E780CFEEF0}"/>
    <cellStyle name="Вывод 5 4 3 2 2" xfId="10860" xr:uid="{A35EDEF0-93F1-4502-A465-385A21685FFE}"/>
    <cellStyle name="Вывод 5 4 3 2 3" xfId="16474" xr:uid="{803A5510-0C06-4168-BCD1-C54EBB35539F}"/>
    <cellStyle name="Вывод 5 4 3 2 4" xfId="21951" xr:uid="{47BD233D-65A9-4578-BD51-7E9CB1A1AD01}"/>
    <cellStyle name="Вывод 5 4 3 3" xfId="6822" xr:uid="{67CE2044-6BD5-43DF-B534-F4034FF728F7}"/>
    <cellStyle name="Вывод 5 4 3 3 2" xfId="13305" xr:uid="{DC4B8274-8706-4AF6-9981-5510FD36971F}"/>
    <cellStyle name="Вывод 5 4 3 3 3" xfId="18871" xr:uid="{E5E27237-745A-4F04-A094-FF23EA810551}"/>
    <cellStyle name="Вывод 5 4 3 3 4" xfId="24312" xr:uid="{CA33BCED-779D-4B9F-9F60-128AA3118602}"/>
    <cellStyle name="Вывод 5 4 3 4" xfId="9119" xr:uid="{6DE38343-0427-41E2-9E6D-53F7438E3B21}"/>
    <cellStyle name="Вывод 5 4 3 5" xfId="14766" xr:uid="{D8C6584A-5AC6-4D1A-A223-66D12C3874DF}"/>
    <cellStyle name="Вывод 5 4 3 6" xfId="20286" xr:uid="{247227D4-01E9-4B09-AA3A-7A0C802989CE}"/>
    <cellStyle name="Вывод 5 4 4" xfId="4302" xr:uid="{23957EB6-8498-46F7-A119-108CCA8EB553}"/>
    <cellStyle name="Вывод 5 4 4 2" xfId="10858" xr:uid="{210147A7-6827-4A3E-8A3F-52C2752ED888}"/>
    <cellStyle name="Вывод 5 4 4 3" xfId="16472" xr:uid="{17E79195-7DEB-4C38-9D69-B1A199F83D46}"/>
    <cellStyle name="Вывод 5 4 4 4" xfId="21949" xr:uid="{F7256B17-AF71-4F87-A876-B434CD5EDC6F}"/>
    <cellStyle name="Вывод 5 4 5" xfId="6820" xr:uid="{ABBB2BF7-AF4A-4EF0-A79D-4591A2BFA771}"/>
    <cellStyle name="Вывод 5 4 5 2" xfId="13303" xr:uid="{1FBCE65E-DED8-4422-ABA6-5B4139FD1FF1}"/>
    <cellStyle name="Вывод 5 4 5 3" xfId="18869" xr:uid="{835A00AC-A6FC-40A0-8763-1A1CABD342CA}"/>
    <cellStyle name="Вывод 5 4 5 4" xfId="24310" xr:uid="{9AF9607E-A87C-4123-8D15-A6B5101AE4B7}"/>
    <cellStyle name="Вывод 5 4 6" xfId="9117" xr:uid="{4D8DEF9B-253A-4F1F-A03F-5F7115A2EA69}"/>
    <cellStyle name="Вывод 5 4 7" xfId="14764" xr:uid="{EC90C774-E02B-4E14-B2A1-A7A96B225676}"/>
    <cellStyle name="Вывод 5 4 8" xfId="20284" xr:uid="{A6CACD32-A086-493E-99F6-963725882E5E}"/>
    <cellStyle name="Вывод 5 5" xfId="2511" xr:uid="{C589C035-2BDD-491C-A82F-8AE734695625}"/>
    <cellStyle name="Вывод 5 5 2" xfId="4305" xr:uid="{AD814428-E25F-4667-BDDF-1B1D76826926}"/>
    <cellStyle name="Вывод 5 5 2 2" xfId="10861" xr:uid="{7E533522-6DEB-4ED3-A217-721B73CDD4F4}"/>
    <cellStyle name="Вывод 5 5 2 3" xfId="16475" xr:uid="{359AF028-DEFA-49C6-82AC-51ED7D0C0F2B}"/>
    <cellStyle name="Вывод 5 5 2 4" xfId="21952" xr:uid="{3CB350B6-BFB4-4F49-B1D5-DFA8FAE89AF0}"/>
    <cellStyle name="Вывод 5 5 3" xfId="6823" xr:uid="{1682914F-24E3-4739-B570-370F61BF9254}"/>
    <cellStyle name="Вывод 5 5 3 2" xfId="13306" xr:uid="{3CB38749-E921-4483-9671-B10B6A0D4B64}"/>
    <cellStyle name="Вывод 5 5 3 3" xfId="18872" xr:uid="{18726414-698A-43B8-8271-896F7C8139E2}"/>
    <cellStyle name="Вывод 5 5 3 4" xfId="24313" xr:uid="{7D0261C9-D340-41BC-B3A0-44A1C3A20852}"/>
    <cellStyle name="Вывод 5 5 4" xfId="9120" xr:uid="{047B9D40-D8A8-4922-94FF-6B2E5FA0E36F}"/>
    <cellStyle name="Вывод 5 5 5" xfId="14767" xr:uid="{EDCF4952-4B36-434D-B04A-71BBF9D7C017}"/>
    <cellStyle name="Вывод 5 5 6" xfId="20287" xr:uid="{CE6DFEAF-D4FA-4C73-B86B-0DE759F1173A}"/>
    <cellStyle name="Вывод 5 6" xfId="2512" xr:uid="{616E54C9-D8CC-4D9E-9807-B1D18095CF5B}"/>
    <cellStyle name="Вывод 5 6 2" xfId="4306" xr:uid="{8E5FBF71-EDE0-47B4-BBCF-36EE6B8A309F}"/>
    <cellStyle name="Вывод 5 6 2 2" xfId="10862" xr:uid="{7DC1A967-CF3A-418B-A5F1-10DAE8D22C51}"/>
    <cellStyle name="Вывод 5 6 2 3" xfId="16476" xr:uid="{5E4F3E51-3E93-4154-B493-8764AE69B0A1}"/>
    <cellStyle name="Вывод 5 6 2 4" xfId="21953" xr:uid="{E589DDF5-55E6-48AB-A166-3FB5D7705DC5}"/>
    <cellStyle name="Вывод 5 6 3" xfId="6824" xr:uid="{B31781F1-8C97-4F63-9A9E-917CD0C6CFCD}"/>
    <cellStyle name="Вывод 5 6 3 2" xfId="13307" xr:uid="{67BF0CE8-66FF-4FE5-8044-B57581AD6E62}"/>
    <cellStyle name="Вывод 5 6 3 3" xfId="18873" xr:uid="{7A457B03-D921-407F-A939-3FD03D6A580F}"/>
    <cellStyle name="Вывод 5 6 3 4" xfId="24314" xr:uid="{7BA2AD6C-0143-4D11-8AEA-A8359F6FCB54}"/>
    <cellStyle name="Вывод 5 6 4" xfId="9121" xr:uid="{E5F20294-BF29-4385-A602-601BF6322F71}"/>
    <cellStyle name="Вывод 5 6 5" xfId="14768" xr:uid="{3BEEE37C-E63E-4A43-ACBF-182576835DF4}"/>
    <cellStyle name="Вывод 5 6 6" xfId="20288" xr:uid="{C88FF5C3-5E23-4807-85A3-C99F6098E253}"/>
    <cellStyle name="Вывод 5 7" xfId="4295" xr:uid="{F2956DA9-E85C-4DEA-8D21-127598F93716}"/>
    <cellStyle name="Вывод 5 7 2" xfId="10851" xr:uid="{64E91589-3C11-4237-B649-2B43C13DF2A0}"/>
    <cellStyle name="Вывод 5 7 3" xfId="16465" xr:uid="{EC78AB20-927A-4692-8EFB-8D27A43F00F5}"/>
    <cellStyle name="Вывод 5 7 4" xfId="21942" xr:uid="{E9B75FCC-85CA-4886-9324-F6E2357753A0}"/>
    <cellStyle name="Вывод 5 8" xfId="6813" xr:uid="{86B571FE-FC15-4C46-BEEA-88607C503CDB}"/>
    <cellStyle name="Вывод 5 8 2" xfId="13296" xr:uid="{2F5276D6-7E17-4A4F-9072-9787F8411B85}"/>
    <cellStyle name="Вывод 5 8 3" xfId="18862" xr:uid="{9F999008-44CA-4635-A881-BF1C8AD359D3}"/>
    <cellStyle name="Вывод 5 8 4" xfId="24303" xr:uid="{E5362634-6591-409C-AE87-E018BEA31549}"/>
    <cellStyle name="Вывод 5 9" xfId="9110" xr:uid="{4F2BCC21-AE66-4CE0-AF88-C15A1A860D88}"/>
    <cellStyle name="Вывод 6" xfId="2513" xr:uid="{63CEF462-2CC6-4AD5-B2D6-E94ED97CDC66}"/>
    <cellStyle name="Вывод 6 10" xfId="14769" xr:uid="{6F50FEA4-0A40-4589-818B-8090B4B86245}"/>
    <cellStyle name="Вывод 6 11" xfId="20289" xr:uid="{799C86AF-8E1C-430D-B821-45F1D2ABA394}"/>
    <cellStyle name="Вывод 6 2" xfId="2514" xr:uid="{B26D89B4-2634-4BC6-9B40-3A2647533F62}"/>
    <cellStyle name="Вывод 6 2 2" xfId="2515" xr:uid="{398ED8EE-549E-4458-8915-95534514B4D4}"/>
    <cellStyle name="Вывод 6 2 2 2" xfId="4309" xr:uid="{A4701404-FA06-451F-9B54-02457D7AAA2D}"/>
    <cellStyle name="Вывод 6 2 2 2 2" xfId="10865" xr:uid="{356EB3A8-EC18-40CF-8733-A6C64AC14D5C}"/>
    <cellStyle name="Вывод 6 2 2 2 3" xfId="16479" xr:uid="{57A5117D-5582-49B6-83D1-FF8E08ABC54E}"/>
    <cellStyle name="Вывод 6 2 2 2 4" xfId="21956" xr:uid="{0FF370A5-21D6-44D8-8410-C459076ED79C}"/>
    <cellStyle name="Вывод 6 2 2 3" xfId="6827" xr:uid="{BCB60B28-36F0-415A-A282-3502F1FA7625}"/>
    <cellStyle name="Вывод 6 2 2 3 2" xfId="13310" xr:uid="{258DF7F1-C6DA-40C1-B523-5A36EE1FC184}"/>
    <cellStyle name="Вывод 6 2 2 3 3" xfId="18876" xr:uid="{BDF5D4A7-86EE-4365-8EF6-51348E65324D}"/>
    <cellStyle name="Вывод 6 2 2 3 4" xfId="24317" xr:uid="{AC9AB6D8-392F-4717-8E23-07954020A08D}"/>
    <cellStyle name="Вывод 6 2 2 4" xfId="9124" xr:uid="{85AA555C-44E0-4ADF-AA22-D3280C665464}"/>
    <cellStyle name="Вывод 6 2 2 5" xfId="14771" xr:uid="{B9ABB526-0346-409E-9CCC-BC488AAAE9C9}"/>
    <cellStyle name="Вывод 6 2 2 6" xfId="20291" xr:uid="{4DC9C272-AB9B-44E8-B122-197036F363D6}"/>
    <cellStyle name="Вывод 6 2 3" xfId="2516" xr:uid="{B08054D2-9C39-4BD2-A017-48C419F27368}"/>
    <cellStyle name="Вывод 6 2 3 2" xfId="4310" xr:uid="{4BC3C30A-CC0B-452A-ABFA-648029AFFD5C}"/>
    <cellStyle name="Вывод 6 2 3 2 2" xfId="10866" xr:uid="{BB79A8FA-2B0C-4BC5-B6AD-F35F364B83EE}"/>
    <cellStyle name="Вывод 6 2 3 2 3" xfId="16480" xr:uid="{EE9DB3B0-8F2B-4FEB-845F-74B8A448F5B7}"/>
    <cellStyle name="Вывод 6 2 3 2 4" xfId="21957" xr:uid="{2A0CC633-716C-4FDD-B3BE-138C812B6902}"/>
    <cellStyle name="Вывод 6 2 3 3" xfId="6828" xr:uid="{0453F76E-E745-46BD-965A-528D67733F57}"/>
    <cellStyle name="Вывод 6 2 3 3 2" xfId="13311" xr:uid="{F75766AC-CD05-4CB0-ACAF-2A725B7B9A4E}"/>
    <cellStyle name="Вывод 6 2 3 3 3" xfId="18877" xr:uid="{29148DF7-190A-4F48-98A4-FFEAB266A85B}"/>
    <cellStyle name="Вывод 6 2 3 3 4" xfId="24318" xr:uid="{F2FA782B-5729-4D21-83DF-11F3C77B2EBC}"/>
    <cellStyle name="Вывод 6 2 3 4" xfId="9125" xr:uid="{8CB67A75-3EB5-44AF-B223-C7CC003DD084}"/>
    <cellStyle name="Вывод 6 2 3 5" xfId="14772" xr:uid="{1C6FF695-7AF1-463B-B60C-B57101504CD2}"/>
    <cellStyle name="Вывод 6 2 3 6" xfId="20292" xr:uid="{3530CDFF-8846-4A4E-88D4-033C7AD84C7B}"/>
    <cellStyle name="Вывод 6 2 4" xfId="4308" xr:uid="{753FEE8E-FC94-45C2-BB0E-B110C0932860}"/>
    <cellStyle name="Вывод 6 2 4 2" xfId="10864" xr:uid="{7642190F-9095-4F14-9038-A8ED2FB1A1EB}"/>
    <cellStyle name="Вывод 6 2 4 3" xfId="16478" xr:uid="{36A6D22F-E40C-4618-A1ED-BA6DEDF172F5}"/>
    <cellStyle name="Вывод 6 2 4 4" xfId="21955" xr:uid="{876F37F6-3DC4-4193-95AA-7CCDB9A5C765}"/>
    <cellStyle name="Вывод 6 2 5" xfId="6826" xr:uid="{1E787264-804B-4198-B68C-7B54A9EC0EDE}"/>
    <cellStyle name="Вывод 6 2 5 2" xfId="13309" xr:uid="{A036FD7D-4E7B-4F59-89B8-7382690ADBEC}"/>
    <cellStyle name="Вывод 6 2 5 3" xfId="18875" xr:uid="{9AAA65B8-07B5-4B0C-A6EF-8DE2918B93A2}"/>
    <cellStyle name="Вывод 6 2 5 4" xfId="24316" xr:uid="{D3834F5D-DEE6-4EE2-A7ED-425DBC8CBF23}"/>
    <cellStyle name="Вывод 6 2 6" xfId="9123" xr:uid="{B2F06DF3-D9BB-4E30-80F6-9C9D14312DE6}"/>
    <cellStyle name="Вывод 6 2 7" xfId="14770" xr:uid="{0C1D4EBE-342E-44DA-8939-759EA0773FFF}"/>
    <cellStyle name="Вывод 6 2 8" xfId="20290" xr:uid="{44D6C20F-D51A-45C9-8B5F-A67F5410B497}"/>
    <cellStyle name="Вывод 6 3" xfId="2517" xr:uid="{53F26073-B202-422A-A698-0E9C1818239A}"/>
    <cellStyle name="Вывод 6 3 2" xfId="2518" xr:uid="{869195E9-FBA6-4005-8394-836F06FE1EC9}"/>
    <cellStyle name="Вывод 6 3 2 2" xfId="4312" xr:uid="{D95FE453-5687-4099-A743-8B7989991BAC}"/>
    <cellStyle name="Вывод 6 3 2 2 2" xfId="10868" xr:uid="{B468A406-5C0B-466B-B17B-08020DD57718}"/>
    <cellStyle name="Вывод 6 3 2 2 3" xfId="16482" xr:uid="{0311A0C3-668D-4A80-91C2-B4DB021915F6}"/>
    <cellStyle name="Вывод 6 3 2 2 4" xfId="21959" xr:uid="{7B1857BC-D76E-4383-9FF2-95DA41885E9D}"/>
    <cellStyle name="Вывод 6 3 2 3" xfId="6830" xr:uid="{5E9CAA47-3CE3-41B9-8674-E05F297D3F28}"/>
    <cellStyle name="Вывод 6 3 2 3 2" xfId="13313" xr:uid="{9CA33BAF-E73D-4944-B144-66F6904EA50F}"/>
    <cellStyle name="Вывод 6 3 2 3 3" xfId="18879" xr:uid="{0BCA2663-5D10-4668-80C3-4B2BF0A3566B}"/>
    <cellStyle name="Вывод 6 3 2 3 4" xfId="24320" xr:uid="{19A0AF7F-C4F0-4DF8-9907-993C30EDC5EA}"/>
    <cellStyle name="Вывод 6 3 2 4" xfId="9127" xr:uid="{6CB9C524-1C7E-4931-AA35-38BA2B5C80A7}"/>
    <cellStyle name="Вывод 6 3 2 5" xfId="14774" xr:uid="{9F4F8ABD-4D2D-4FDB-8A88-77A021D13377}"/>
    <cellStyle name="Вывод 6 3 2 6" xfId="20294" xr:uid="{92773B7D-DFD7-4701-8BA5-AB5946E75196}"/>
    <cellStyle name="Вывод 6 3 3" xfId="2519" xr:uid="{A075CE05-074F-4ECD-B164-37149A6256AD}"/>
    <cellStyle name="Вывод 6 3 3 2" xfId="4313" xr:uid="{A823D7F9-A883-4E08-A7A9-35A01C8FAE68}"/>
    <cellStyle name="Вывод 6 3 3 2 2" xfId="10869" xr:uid="{D0ED54FD-2FD6-44E1-8FB8-081D71719895}"/>
    <cellStyle name="Вывод 6 3 3 2 3" xfId="16483" xr:uid="{834D0EE6-9A5D-455C-8E3B-2F3F6E5BD83F}"/>
    <cellStyle name="Вывод 6 3 3 2 4" xfId="21960" xr:uid="{33C059D0-5727-4FFB-B628-A29E9412C4D4}"/>
    <cellStyle name="Вывод 6 3 3 3" xfId="6831" xr:uid="{D12BB3D8-7480-45F0-A03F-03B9D5DB0D5F}"/>
    <cellStyle name="Вывод 6 3 3 3 2" xfId="13314" xr:uid="{8F223AF8-A3CC-441D-9357-5B7CEF3AEE72}"/>
    <cellStyle name="Вывод 6 3 3 3 3" xfId="18880" xr:uid="{9618EC1C-CE7E-4B75-A715-B5787CA41709}"/>
    <cellStyle name="Вывод 6 3 3 3 4" xfId="24321" xr:uid="{4744EF63-EFE0-4073-B746-642A18A6CC95}"/>
    <cellStyle name="Вывод 6 3 3 4" xfId="9128" xr:uid="{49AB4AF5-7D4F-440D-89B3-947B2937EB40}"/>
    <cellStyle name="Вывод 6 3 3 5" xfId="14775" xr:uid="{FFE02D60-4BBD-48CC-AF2F-205D005FCD30}"/>
    <cellStyle name="Вывод 6 3 3 6" xfId="20295" xr:uid="{CD46DB1A-8175-41FD-A4D6-5A8EA3766D3B}"/>
    <cellStyle name="Вывод 6 3 4" xfId="4311" xr:uid="{0092E3AF-8F4D-40CC-832C-2308DF07A27F}"/>
    <cellStyle name="Вывод 6 3 4 2" xfId="10867" xr:uid="{0E7FC0B5-E82A-408E-8E93-682287190406}"/>
    <cellStyle name="Вывод 6 3 4 3" xfId="16481" xr:uid="{084C1134-D5D8-4C6E-A702-CE10A19E2EAB}"/>
    <cellStyle name="Вывод 6 3 4 4" xfId="21958" xr:uid="{A4D96388-E850-4D5C-A639-8E004CC85DA8}"/>
    <cellStyle name="Вывод 6 3 5" xfId="6829" xr:uid="{257DD990-2AFE-4993-953D-50B4DE436D5E}"/>
    <cellStyle name="Вывод 6 3 5 2" xfId="13312" xr:uid="{3A40816B-2509-496A-BF2B-62027F53D9CC}"/>
    <cellStyle name="Вывод 6 3 5 3" xfId="18878" xr:uid="{96387374-1508-4077-AF40-027295063C4A}"/>
    <cellStyle name="Вывод 6 3 5 4" xfId="24319" xr:uid="{AC601666-AB1A-4121-ADFE-DE2D9FFD4CBA}"/>
    <cellStyle name="Вывод 6 3 6" xfId="9126" xr:uid="{15B3B2D3-BF6E-4859-912C-C1430DF84802}"/>
    <cellStyle name="Вывод 6 3 7" xfId="14773" xr:uid="{993CB682-F2CF-4901-9C10-20DC06E46A3D}"/>
    <cellStyle name="Вывод 6 3 8" xfId="20293" xr:uid="{45724055-5BB5-472A-BA7B-532C17852F50}"/>
    <cellStyle name="Вывод 6 4" xfId="2520" xr:uid="{D6C074A1-5E01-4B99-9BAD-4486D07AB372}"/>
    <cellStyle name="Вывод 6 4 2" xfId="2521" xr:uid="{FA7B17B5-9169-4BD3-BC9B-1E74F923B000}"/>
    <cellStyle name="Вывод 6 4 2 2" xfId="4315" xr:uid="{534A286D-2631-42A1-9D6C-A48629550CC1}"/>
    <cellStyle name="Вывод 6 4 2 2 2" xfId="10871" xr:uid="{15066E86-4246-492B-BB3A-8A9518BE9ADC}"/>
    <cellStyle name="Вывод 6 4 2 2 3" xfId="16485" xr:uid="{42AEA1EA-1AC9-4182-AE86-0B51F55C8526}"/>
    <cellStyle name="Вывод 6 4 2 2 4" xfId="21962" xr:uid="{95B757C3-631B-4B67-BD7D-44A0442E9B8D}"/>
    <cellStyle name="Вывод 6 4 2 3" xfId="6833" xr:uid="{2B0D7F85-AD4A-4DB7-8BBA-22EE90AB2DDB}"/>
    <cellStyle name="Вывод 6 4 2 3 2" xfId="13316" xr:uid="{086D6E02-324C-4417-A9D6-AD8A381869B2}"/>
    <cellStyle name="Вывод 6 4 2 3 3" xfId="18882" xr:uid="{D44B7E3D-BE22-478B-B1A1-3605C9122FB6}"/>
    <cellStyle name="Вывод 6 4 2 3 4" xfId="24323" xr:uid="{7222EBDD-8417-448A-9F7B-C1E384347949}"/>
    <cellStyle name="Вывод 6 4 2 4" xfId="9130" xr:uid="{0B945B14-11CC-4A1D-810A-302FA3748786}"/>
    <cellStyle name="Вывод 6 4 2 5" xfId="14777" xr:uid="{F1EE9DB3-D925-4AD7-B3AF-213D2DF40BE8}"/>
    <cellStyle name="Вывод 6 4 2 6" xfId="20297" xr:uid="{7042A0B0-9840-4B89-AB1C-D257C5E7F572}"/>
    <cellStyle name="Вывод 6 4 3" xfId="2522" xr:uid="{CA987EB4-7595-45BC-9CD6-7E74B73FDED2}"/>
    <cellStyle name="Вывод 6 4 3 2" xfId="4316" xr:uid="{6CBBE67B-8A0C-47B2-9972-A6391CB26993}"/>
    <cellStyle name="Вывод 6 4 3 2 2" xfId="10872" xr:uid="{4A1E8375-8688-413F-B51E-A41ACB137B6A}"/>
    <cellStyle name="Вывод 6 4 3 2 3" xfId="16486" xr:uid="{1E2966D9-7E52-4061-B627-772194A9D7C9}"/>
    <cellStyle name="Вывод 6 4 3 2 4" xfId="21963" xr:uid="{7471FC97-20C6-41B3-AF28-642DD85C5B60}"/>
    <cellStyle name="Вывод 6 4 3 3" xfId="6834" xr:uid="{655DC697-5285-4069-A41B-FB2E0F88BCA2}"/>
    <cellStyle name="Вывод 6 4 3 3 2" xfId="13317" xr:uid="{39F6219E-5F87-4332-A83D-260139EC451B}"/>
    <cellStyle name="Вывод 6 4 3 3 3" xfId="18883" xr:uid="{E11272EE-22A6-44C2-A93D-6B33790A38AD}"/>
    <cellStyle name="Вывод 6 4 3 3 4" xfId="24324" xr:uid="{ABE58D87-1407-4195-AB3A-56592884F5FC}"/>
    <cellStyle name="Вывод 6 4 3 4" xfId="9131" xr:uid="{1DDE8E44-EA07-43BC-930F-5C69C01F4797}"/>
    <cellStyle name="Вывод 6 4 3 5" xfId="14778" xr:uid="{6E54FBB8-112F-4959-B638-C39B54F0E2C1}"/>
    <cellStyle name="Вывод 6 4 3 6" xfId="20298" xr:uid="{CF0E4EF3-8306-4484-83ED-E30C323BF6FB}"/>
    <cellStyle name="Вывод 6 4 4" xfId="4314" xr:uid="{7FA1458B-A89D-43BE-BD8E-E63ADB374624}"/>
    <cellStyle name="Вывод 6 4 4 2" xfId="10870" xr:uid="{AE15CD96-0B97-482D-9FA9-DEDE277B1AAB}"/>
    <cellStyle name="Вывод 6 4 4 3" xfId="16484" xr:uid="{76CFC6B2-3CF5-47C4-95BD-039FAF359889}"/>
    <cellStyle name="Вывод 6 4 4 4" xfId="21961" xr:uid="{90925803-15B9-4F4F-94FA-16F311D38A80}"/>
    <cellStyle name="Вывод 6 4 5" xfId="6832" xr:uid="{C64AD930-A5DA-457D-A0EA-AF39A19B8E3D}"/>
    <cellStyle name="Вывод 6 4 5 2" xfId="13315" xr:uid="{A9382EE1-8EED-4AAC-AE7B-9CCF0C3939E1}"/>
    <cellStyle name="Вывод 6 4 5 3" xfId="18881" xr:uid="{5F3DAB35-C80F-47B8-A74F-5AE6DFF1A6BD}"/>
    <cellStyle name="Вывод 6 4 5 4" xfId="24322" xr:uid="{88B22EBC-0083-490B-9BCC-AA2BCBED3EB5}"/>
    <cellStyle name="Вывод 6 4 6" xfId="9129" xr:uid="{F7B6E694-F216-4B5D-B3F1-FD0C6E8C8A92}"/>
    <cellStyle name="Вывод 6 4 7" xfId="14776" xr:uid="{AADD8690-64E7-4C0C-AD58-DF91AFC1DC5A}"/>
    <cellStyle name="Вывод 6 4 8" xfId="20296" xr:uid="{FB98471D-DDDE-411F-A12E-5DD8062A9A96}"/>
    <cellStyle name="Вывод 6 5" xfId="2523" xr:uid="{514056A6-8C08-42B6-9C96-3EDE0A5606CF}"/>
    <cellStyle name="Вывод 6 5 2" xfId="4317" xr:uid="{BB96EA35-013B-4A2A-A2D5-5B0692C97FA6}"/>
    <cellStyle name="Вывод 6 5 2 2" xfId="10873" xr:uid="{D00D61F8-A226-4DF4-8BC9-0186656F25A4}"/>
    <cellStyle name="Вывод 6 5 2 3" xfId="16487" xr:uid="{CB081D08-3AE2-49A4-BB81-79D0581ED9B6}"/>
    <cellStyle name="Вывод 6 5 2 4" xfId="21964" xr:uid="{05F2625F-4525-4842-90AC-32DD903251AD}"/>
    <cellStyle name="Вывод 6 5 3" xfId="6835" xr:uid="{0DD60405-4B40-4222-A87E-4170EFE17CD5}"/>
    <cellStyle name="Вывод 6 5 3 2" xfId="13318" xr:uid="{8FA15C95-C00C-4834-A55F-E4AB5239D1A9}"/>
    <cellStyle name="Вывод 6 5 3 3" xfId="18884" xr:uid="{B37C34C4-D972-41A7-8210-3855D40D1031}"/>
    <cellStyle name="Вывод 6 5 3 4" xfId="24325" xr:uid="{D1E7C485-1393-4414-B424-F6D45BADB23B}"/>
    <cellStyle name="Вывод 6 5 4" xfId="9132" xr:uid="{E0690E2E-910E-4627-9CF2-07AA7107B941}"/>
    <cellStyle name="Вывод 6 5 5" xfId="14779" xr:uid="{E6FF1843-04F1-47D6-810B-5FDC5291F469}"/>
    <cellStyle name="Вывод 6 5 6" xfId="20299" xr:uid="{26831A63-4831-4F38-A23B-664A774B4FDF}"/>
    <cellStyle name="Вывод 6 6" xfId="2524" xr:uid="{2CAAF5C2-3792-44C4-A03F-84B76B2FF5C8}"/>
    <cellStyle name="Вывод 6 6 2" xfId="4318" xr:uid="{A0244258-F0DF-401B-9F30-FBBB104ECB35}"/>
    <cellStyle name="Вывод 6 6 2 2" xfId="10874" xr:uid="{EF97BB38-C1A6-44F7-8C20-ED773EF1E212}"/>
    <cellStyle name="Вывод 6 6 2 3" xfId="16488" xr:uid="{4CA8E621-B412-4B52-9722-E2A46FB57E12}"/>
    <cellStyle name="Вывод 6 6 2 4" xfId="21965" xr:uid="{51EEA7B3-12BA-47F0-855D-9961A91B9462}"/>
    <cellStyle name="Вывод 6 6 3" xfId="6836" xr:uid="{2D262BA7-9E19-4615-8E1D-B0D7F4152A69}"/>
    <cellStyle name="Вывод 6 6 3 2" xfId="13319" xr:uid="{DD5FA759-0FB9-4E08-AA73-AFCEA2671849}"/>
    <cellStyle name="Вывод 6 6 3 3" xfId="18885" xr:uid="{633F4DAB-D47D-48AE-948C-9DB98DDA9123}"/>
    <cellStyle name="Вывод 6 6 3 4" xfId="24326" xr:uid="{BC0E8789-77B7-4DB6-B355-158A754240A9}"/>
    <cellStyle name="Вывод 6 6 4" xfId="9133" xr:uid="{89EEF234-C208-49DD-A27A-A23FBCC8FD4D}"/>
    <cellStyle name="Вывод 6 6 5" xfId="14780" xr:uid="{F2D73741-75A2-4CCA-97D4-C4271EC03190}"/>
    <cellStyle name="Вывод 6 6 6" xfId="20300" xr:uid="{FF111206-A805-4A08-94BB-43E6AE0AB466}"/>
    <cellStyle name="Вывод 6 7" xfId="4307" xr:uid="{10F3A20C-A6CD-422E-A5CE-4F3B44CD8E02}"/>
    <cellStyle name="Вывод 6 7 2" xfId="10863" xr:uid="{90CBF075-8394-46D6-B835-18E7BB17040B}"/>
    <cellStyle name="Вывод 6 7 3" xfId="16477" xr:uid="{B48A82D4-7FCE-4044-A9D3-40355B0AF0BE}"/>
    <cellStyle name="Вывод 6 7 4" xfId="21954" xr:uid="{0218F282-F0B9-44E2-80FB-55D013D26DBB}"/>
    <cellStyle name="Вывод 6 8" xfId="6825" xr:uid="{5FE973E9-B847-48DD-9C4A-1AC7BA54856D}"/>
    <cellStyle name="Вывод 6 8 2" xfId="13308" xr:uid="{9034803F-BC59-42CF-88F0-B9389AF88AEF}"/>
    <cellStyle name="Вывод 6 8 3" xfId="18874" xr:uid="{E39EF227-18D0-445A-A788-BFA3E281777F}"/>
    <cellStyle name="Вывод 6 8 4" xfId="24315" xr:uid="{93FE1532-33CD-48CB-9F2D-398A83B27E0C}"/>
    <cellStyle name="Вывод 6 9" xfId="9122" xr:uid="{D659D0BF-1635-4C51-A831-4FD0D6DF2B6F}"/>
    <cellStyle name="Вывод 7" xfId="2525" xr:uid="{2839DB24-8EC1-4E8A-A707-83F2EE20A642}"/>
    <cellStyle name="Вывод 7 10" xfId="14781" xr:uid="{AD85BF23-9A3E-42E7-B2E5-EF073A187791}"/>
    <cellStyle name="Вывод 7 11" xfId="20301" xr:uid="{5467E185-040C-42E0-BF63-A29C4D4E9E25}"/>
    <cellStyle name="Вывод 7 2" xfId="2526" xr:uid="{A18CE63C-8555-416F-A8EC-4D66E8D30133}"/>
    <cellStyle name="Вывод 7 2 2" xfId="2527" xr:uid="{BE572ED3-B184-4B8B-A467-73007595858B}"/>
    <cellStyle name="Вывод 7 2 2 2" xfId="4321" xr:uid="{B4BD5574-85B5-47C5-A6B1-7F039A6BD605}"/>
    <cellStyle name="Вывод 7 2 2 2 2" xfId="10877" xr:uid="{4B016983-922D-4588-BBCD-030C4208E6A3}"/>
    <cellStyle name="Вывод 7 2 2 2 3" xfId="16491" xr:uid="{C4F38006-EDC0-467E-B4CF-2E26182340F4}"/>
    <cellStyle name="Вывод 7 2 2 2 4" xfId="21968" xr:uid="{F89C8597-0864-4451-BA30-3843EFB29EF4}"/>
    <cellStyle name="Вывод 7 2 2 3" xfId="6839" xr:uid="{8927095A-E2D3-4976-918D-967D463642B2}"/>
    <cellStyle name="Вывод 7 2 2 3 2" xfId="13322" xr:uid="{8D13F74D-E55B-49AD-AE84-040762346BC8}"/>
    <cellStyle name="Вывод 7 2 2 3 3" xfId="18888" xr:uid="{9AC6BA33-2F06-47FC-B729-BFCE1C0517ED}"/>
    <cellStyle name="Вывод 7 2 2 3 4" xfId="24329" xr:uid="{3A18FEAE-479F-447F-BCC6-F71717AD3A09}"/>
    <cellStyle name="Вывод 7 2 2 4" xfId="9136" xr:uid="{5A4EF211-CFB1-465F-86AF-63CC7789DD72}"/>
    <cellStyle name="Вывод 7 2 2 5" xfId="14783" xr:uid="{35BE72D9-A28D-45E7-BBD8-223397C71512}"/>
    <cellStyle name="Вывод 7 2 2 6" xfId="20303" xr:uid="{322C4613-3BBC-4FCB-A09E-94E30767CF1D}"/>
    <cellStyle name="Вывод 7 2 3" xfId="2528" xr:uid="{5A5721FB-202E-48AB-8097-6EA329EE018F}"/>
    <cellStyle name="Вывод 7 2 3 2" xfId="4322" xr:uid="{93A2974A-51F1-4FD7-B650-D8D549DCA46C}"/>
    <cellStyle name="Вывод 7 2 3 2 2" xfId="10878" xr:uid="{7C0B1657-442F-48AE-B9E0-A7C439170913}"/>
    <cellStyle name="Вывод 7 2 3 2 3" xfId="16492" xr:uid="{F60BEE36-D14A-4E42-8721-D6DEF38252CB}"/>
    <cellStyle name="Вывод 7 2 3 2 4" xfId="21969" xr:uid="{AA32D21B-311A-4260-BC1A-FE8029324B65}"/>
    <cellStyle name="Вывод 7 2 3 3" xfId="6840" xr:uid="{049A1B0B-8B29-44BB-8201-51286286724D}"/>
    <cellStyle name="Вывод 7 2 3 3 2" xfId="13323" xr:uid="{A8D8B4FB-C663-431A-AEDB-8B995B786AE2}"/>
    <cellStyle name="Вывод 7 2 3 3 3" xfId="18889" xr:uid="{DC682F6A-917F-438C-85FA-ED5028AFBCAE}"/>
    <cellStyle name="Вывод 7 2 3 3 4" xfId="24330" xr:uid="{D7471315-667F-4355-B825-63FA9329127B}"/>
    <cellStyle name="Вывод 7 2 3 4" xfId="9137" xr:uid="{8F2E1E1B-DD06-45DB-9904-C5C22A0E5FF3}"/>
    <cellStyle name="Вывод 7 2 3 5" xfId="14784" xr:uid="{E37CBCC2-97E2-4BC7-ACCE-6A464112CC6A}"/>
    <cellStyle name="Вывод 7 2 3 6" xfId="20304" xr:uid="{5336D3FF-B0A4-4784-BDFC-2FA00B0F23DC}"/>
    <cellStyle name="Вывод 7 2 4" xfId="4320" xr:uid="{A2A76EB9-3CF4-43E9-A890-870B6C2677E4}"/>
    <cellStyle name="Вывод 7 2 4 2" xfId="10876" xr:uid="{DD6421C2-5178-430B-B082-D9D88930D80D}"/>
    <cellStyle name="Вывод 7 2 4 3" xfId="16490" xr:uid="{D92CD186-0044-419E-A5DA-B7E1FE3C0DB0}"/>
    <cellStyle name="Вывод 7 2 4 4" xfId="21967" xr:uid="{40778E1E-020C-4291-A505-F237AE6DE428}"/>
    <cellStyle name="Вывод 7 2 5" xfId="6838" xr:uid="{C7A7FC7E-913C-4468-A197-C684BC2B4F1F}"/>
    <cellStyle name="Вывод 7 2 5 2" xfId="13321" xr:uid="{EE852B04-CEBD-4E19-98B2-EDB506A931EC}"/>
    <cellStyle name="Вывод 7 2 5 3" xfId="18887" xr:uid="{1496888F-65FA-40C7-A2B0-1841B3FAD350}"/>
    <cellStyle name="Вывод 7 2 5 4" xfId="24328" xr:uid="{622C4491-1487-4E7D-8F14-2D583153F263}"/>
    <cellStyle name="Вывод 7 2 6" xfId="9135" xr:uid="{02E08054-C30E-45D7-908B-D87B0FC49D4B}"/>
    <cellStyle name="Вывод 7 2 7" xfId="14782" xr:uid="{290DCA40-2C19-458F-A6D2-F9BA5557E0D2}"/>
    <cellStyle name="Вывод 7 2 8" xfId="20302" xr:uid="{F3807B7F-2DC2-4DEE-BF90-B56F148F0B34}"/>
    <cellStyle name="Вывод 7 3" xfId="2529" xr:uid="{92D80DA5-0046-484D-A94F-7AA9CD903E02}"/>
    <cellStyle name="Вывод 7 3 2" xfId="2530" xr:uid="{A96CD27F-87AA-4291-87EA-28EFF841139F}"/>
    <cellStyle name="Вывод 7 3 2 2" xfId="4324" xr:uid="{ABBA4CDD-A7EE-4B12-B43C-FF4B4B881B60}"/>
    <cellStyle name="Вывод 7 3 2 2 2" xfId="10880" xr:uid="{44DB83E4-766E-4EA9-92C1-9199193C9B65}"/>
    <cellStyle name="Вывод 7 3 2 2 3" xfId="16494" xr:uid="{23C443E1-DEFA-45ED-9EE1-E8371A3A471E}"/>
    <cellStyle name="Вывод 7 3 2 2 4" xfId="21971" xr:uid="{17CA5936-22A8-4720-A64B-FF6F019D7120}"/>
    <cellStyle name="Вывод 7 3 2 3" xfId="6842" xr:uid="{18FE946B-B4A1-443E-86DA-B418B1359D45}"/>
    <cellStyle name="Вывод 7 3 2 3 2" xfId="13325" xr:uid="{D0EC481A-1581-48CF-9AE9-C6B5595EB9F2}"/>
    <cellStyle name="Вывод 7 3 2 3 3" xfId="18891" xr:uid="{04B969AA-67D5-4BD3-9550-39F1F1892A90}"/>
    <cellStyle name="Вывод 7 3 2 3 4" xfId="24332" xr:uid="{3BD0CC54-7C6D-4C3B-AACB-742B53087056}"/>
    <cellStyle name="Вывод 7 3 2 4" xfId="9139" xr:uid="{1D89DD7C-0A0B-43E3-A2ED-F8F77425DF5B}"/>
    <cellStyle name="Вывод 7 3 2 5" xfId="14786" xr:uid="{42666A5A-179A-4582-8256-82E930AF452C}"/>
    <cellStyle name="Вывод 7 3 2 6" xfId="20306" xr:uid="{22CAEB9C-5BCF-4AB4-9D02-E2312D5F98BF}"/>
    <cellStyle name="Вывод 7 3 3" xfId="2531" xr:uid="{900916E7-3ACF-4BBA-B99E-A7109F5B0760}"/>
    <cellStyle name="Вывод 7 3 3 2" xfId="4325" xr:uid="{E46F4953-8323-43E8-9A69-061E18C4BD41}"/>
    <cellStyle name="Вывод 7 3 3 2 2" xfId="10881" xr:uid="{0A296340-AE5D-4F68-8E54-EE3CAAB4B72B}"/>
    <cellStyle name="Вывод 7 3 3 2 3" xfId="16495" xr:uid="{27A81F92-C441-4D0C-B8C9-6AA94C19735A}"/>
    <cellStyle name="Вывод 7 3 3 2 4" xfId="21972" xr:uid="{BDC55DF0-4EB8-4ABD-9AB1-E4E38484BB86}"/>
    <cellStyle name="Вывод 7 3 3 3" xfId="6843" xr:uid="{F0ACFEE4-BCCD-4A48-B7AD-E5E62A5CA690}"/>
    <cellStyle name="Вывод 7 3 3 3 2" xfId="13326" xr:uid="{B06C6E41-215E-4FBD-A101-1266449C5EDB}"/>
    <cellStyle name="Вывод 7 3 3 3 3" xfId="18892" xr:uid="{312F7FA1-C01B-4E63-8321-41CA55298DED}"/>
    <cellStyle name="Вывод 7 3 3 3 4" xfId="24333" xr:uid="{0EC354E4-CD65-4C59-AB87-70E1AC09D01A}"/>
    <cellStyle name="Вывод 7 3 3 4" xfId="9140" xr:uid="{F424445E-BE5E-4933-9698-D1484193FE05}"/>
    <cellStyle name="Вывод 7 3 3 5" xfId="14787" xr:uid="{B3273881-845D-4E72-9D60-2746A46224B7}"/>
    <cellStyle name="Вывод 7 3 3 6" xfId="20307" xr:uid="{66DDF08C-4928-451D-9385-9D50486E77A4}"/>
    <cellStyle name="Вывод 7 3 4" xfId="4323" xr:uid="{68218761-4B4C-40F3-9357-A91258210D65}"/>
    <cellStyle name="Вывод 7 3 4 2" xfId="10879" xr:uid="{8C8E2D20-BF74-4D5C-930D-4F90C577A733}"/>
    <cellStyle name="Вывод 7 3 4 3" xfId="16493" xr:uid="{F15FB08A-2306-40E8-A705-11435CF3597F}"/>
    <cellStyle name="Вывод 7 3 4 4" xfId="21970" xr:uid="{46170310-87C5-4628-B1C6-3B15A8D84D67}"/>
    <cellStyle name="Вывод 7 3 5" xfId="6841" xr:uid="{705113C3-14C5-4323-8F99-A63523704596}"/>
    <cellStyle name="Вывод 7 3 5 2" xfId="13324" xr:uid="{BFA4C61A-287D-4283-BFCF-1B3F251FEFF0}"/>
    <cellStyle name="Вывод 7 3 5 3" xfId="18890" xr:uid="{DB9E795A-994E-4F1D-A959-702CE92C30C6}"/>
    <cellStyle name="Вывод 7 3 5 4" xfId="24331" xr:uid="{9B057D5B-5264-47E6-8D8D-5846EAEBADAB}"/>
    <cellStyle name="Вывод 7 3 6" xfId="9138" xr:uid="{C58083BB-5F25-42DA-BF7F-D91F53CA3D53}"/>
    <cellStyle name="Вывод 7 3 7" xfId="14785" xr:uid="{E4648604-8BA9-496D-B2F1-3EA1D57C0634}"/>
    <cellStyle name="Вывод 7 3 8" xfId="20305" xr:uid="{3A8A2111-CAC4-4544-AC15-98853859F933}"/>
    <cellStyle name="Вывод 7 4" xfId="2532" xr:uid="{19F294B6-C238-44FB-84B0-E570FCF2E2C9}"/>
    <cellStyle name="Вывод 7 4 2" xfId="2533" xr:uid="{50DB337C-8C11-4814-9137-7445C426D478}"/>
    <cellStyle name="Вывод 7 4 2 2" xfId="4327" xr:uid="{ECCCE65F-27A4-4542-8D02-CBC0EC970812}"/>
    <cellStyle name="Вывод 7 4 2 2 2" xfId="10883" xr:uid="{9DBABB5B-7D91-4AD4-BE38-F189A1CAE994}"/>
    <cellStyle name="Вывод 7 4 2 2 3" xfId="16497" xr:uid="{EBAE8538-5CEB-4B08-9850-6A48557430B0}"/>
    <cellStyle name="Вывод 7 4 2 2 4" xfId="21974" xr:uid="{9B9E00DC-0929-4D09-86A1-27EE1BE89B6B}"/>
    <cellStyle name="Вывод 7 4 2 3" xfId="6845" xr:uid="{4C58E1E2-8BD9-420C-BCB5-A126ED71E2E3}"/>
    <cellStyle name="Вывод 7 4 2 3 2" xfId="13328" xr:uid="{4872EF55-20CC-4D7D-86D5-C6345B7CA34A}"/>
    <cellStyle name="Вывод 7 4 2 3 3" xfId="18894" xr:uid="{9A8D0928-837D-4617-85C6-F7EA56D5E4DD}"/>
    <cellStyle name="Вывод 7 4 2 3 4" xfId="24335" xr:uid="{A8B46CB4-01E9-459D-813A-ADB39161AB18}"/>
    <cellStyle name="Вывод 7 4 2 4" xfId="9142" xr:uid="{980D1C49-BAD4-4F2C-B55C-B3B6ED02051D}"/>
    <cellStyle name="Вывод 7 4 2 5" xfId="14789" xr:uid="{E1192C60-ED0A-489C-AEA2-70D34B40ACF3}"/>
    <cellStyle name="Вывод 7 4 2 6" xfId="20309" xr:uid="{5D3A8B70-DE9A-401B-A087-97FD125D0056}"/>
    <cellStyle name="Вывод 7 4 3" xfId="2534" xr:uid="{9D79BABF-62C5-4E06-B88B-C8E2D20D2EE4}"/>
    <cellStyle name="Вывод 7 4 3 2" xfId="4328" xr:uid="{169FE5D2-75D5-4D48-91DE-1986F7EB6344}"/>
    <cellStyle name="Вывод 7 4 3 2 2" xfId="10884" xr:uid="{84C0B2A8-1F6F-4809-AF2F-448C0EB53CAE}"/>
    <cellStyle name="Вывод 7 4 3 2 3" xfId="16498" xr:uid="{0501D9A3-EBA3-4648-9B1A-6BC2580C483C}"/>
    <cellStyle name="Вывод 7 4 3 2 4" xfId="21975" xr:uid="{CFF83BA8-4173-4811-A8AB-EC8EFA5BB0C3}"/>
    <cellStyle name="Вывод 7 4 3 3" xfId="6846" xr:uid="{7025FE58-06BF-4629-9A00-CA745620BB38}"/>
    <cellStyle name="Вывод 7 4 3 3 2" xfId="13329" xr:uid="{1EF3BBFA-1F68-4715-B024-064ADFB42095}"/>
    <cellStyle name="Вывод 7 4 3 3 3" xfId="18895" xr:uid="{6999035B-BB31-407C-A236-079236ABD139}"/>
    <cellStyle name="Вывод 7 4 3 3 4" xfId="24336" xr:uid="{907129FF-BAF0-48F3-9CBD-F81FB91A8C09}"/>
    <cellStyle name="Вывод 7 4 3 4" xfId="9143" xr:uid="{209900B9-4F36-4B72-8549-7B63802D132D}"/>
    <cellStyle name="Вывод 7 4 3 5" xfId="14790" xr:uid="{5E78A65A-2249-415D-ADB0-EAC7AEF88AC9}"/>
    <cellStyle name="Вывод 7 4 3 6" xfId="20310" xr:uid="{658BC8B7-B2C1-4575-8DB6-CE6EAB8867B1}"/>
    <cellStyle name="Вывод 7 4 4" xfId="4326" xr:uid="{20643F20-2BDA-4EF0-B4A9-CC46BEE27245}"/>
    <cellStyle name="Вывод 7 4 4 2" xfId="10882" xr:uid="{56F5D953-B374-4223-8139-C9FE4790890F}"/>
    <cellStyle name="Вывод 7 4 4 3" xfId="16496" xr:uid="{A4D5BF1A-2605-4F15-9BCA-93AA0665BD25}"/>
    <cellStyle name="Вывод 7 4 4 4" xfId="21973" xr:uid="{DEF3D900-E126-441E-BCB9-41E527D0D201}"/>
    <cellStyle name="Вывод 7 4 5" xfId="6844" xr:uid="{38844997-EF63-42C2-A151-84A13EB4640A}"/>
    <cellStyle name="Вывод 7 4 5 2" xfId="13327" xr:uid="{D1EB2A86-D01B-422A-8EB9-C6DC60934DFA}"/>
    <cellStyle name="Вывод 7 4 5 3" xfId="18893" xr:uid="{A4416921-2D77-499D-868A-8E0026A0C16E}"/>
    <cellStyle name="Вывод 7 4 5 4" xfId="24334" xr:uid="{A6546A0C-D4FC-41C2-B4B1-E8B8B25D3834}"/>
    <cellStyle name="Вывод 7 4 6" xfId="9141" xr:uid="{2BC7CA86-4A36-4E97-8CA4-60A73FEECD49}"/>
    <cellStyle name="Вывод 7 4 7" xfId="14788" xr:uid="{4E4B98BB-F264-4087-9292-07713BBAB77E}"/>
    <cellStyle name="Вывод 7 4 8" xfId="20308" xr:uid="{11EF0657-F83C-40F1-B2B0-7714A758DDCE}"/>
    <cellStyle name="Вывод 7 5" xfId="2535" xr:uid="{1DD5EBC9-95F8-491C-B78B-2AECDEB6CC3D}"/>
    <cellStyle name="Вывод 7 5 2" xfId="4329" xr:uid="{5DAC206A-E275-4661-B8E2-EE5B31CEAB1C}"/>
    <cellStyle name="Вывод 7 5 2 2" xfId="10885" xr:uid="{4B37A31B-7F94-44A0-AA6B-563949DD412F}"/>
    <cellStyle name="Вывод 7 5 2 3" xfId="16499" xr:uid="{E7C2EA95-C006-4E5C-A0E2-FE71E4388F9B}"/>
    <cellStyle name="Вывод 7 5 2 4" xfId="21976" xr:uid="{223AAC95-8A5F-4CD9-8093-1B9643C2A171}"/>
    <cellStyle name="Вывод 7 5 3" xfId="6847" xr:uid="{EE7B3849-4DD3-45A0-A607-D43519CAAF78}"/>
    <cellStyle name="Вывод 7 5 3 2" xfId="13330" xr:uid="{7094CD39-4801-44D1-BE87-3185671D5EA4}"/>
    <cellStyle name="Вывод 7 5 3 3" xfId="18896" xr:uid="{9620536F-11E2-455D-AEC7-15DE3BB80582}"/>
    <cellStyle name="Вывод 7 5 3 4" xfId="24337" xr:uid="{7A970614-29AC-4A01-94CD-DB8A44127E4D}"/>
    <cellStyle name="Вывод 7 5 4" xfId="9144" xr:uid="{B25972A0-E970-4633-8F71-B597E9B50C6D}"/>
    <cellStyle name="Вывод 7 5 5" xfId="14791" xr:uid="{B6110AEB-82DD-4AE9-86CD-7947FE59EEF2}"/>
    <cellStyle name="Вывод 7 5 6" xfId="20311" xr:uid="{6E9AA20F-4D2F-4699-A5C9-08048CF13CC9}"/>
    <cellStyle name="Вывод 7 6" xfId="2536" xr:uid="{70440EF6-4F10-4A7C-9A32-9EC5D492E6A2}"/>
    <cellStyle name="Вывод 7 6 2" xfId="4330" xr:uid="{1283C6BF-D472-4C10-B104-998FF93F3C5B}"/>
    <cellStyle name="Вывод 7 6 2 2" xfId="10886" xr:uid="{0717F874-B5C0-4EAF-950E-4EE24BDCCC0B}"/>
    <cellStyle name="Вывод 7 6 2 3" xfId="16500" xr:uid="{D7DD2573-B757-4DCA-B944-42C99CBAE6C0}"/>
    <cellStyle name="Вывод 7 6 2 4" xfId="21977" xr:uid="{EC06579C-24A3-4FD6-A485-4666DB6F545F}"/>
    <cellStyle name="Вывод 7 6 3" xfId="6848" xr:uid="{0D49B1C9-1B5E-4161-A700-96B2B528BD16}"/>
    <cellStyle name="Вывод 7 6 3 2" xfId="13331" xr:uid="{4FB135E2-56A9-4715-BCF2-F79478E697D6}"/>
    <cellStyle name="Вывод 7 6 3 3" xfId="18897" xr:uid="{3CAA9EBA-7768-45C6-8F57-6C534D1B98D7}"/>
    <cellStyle name="Вывод 7 6 3 4" xfId="24338" xr:uid="{F5F634C3-81A3-45C6-9D8E-C93748C7CC72}"/>
    <cellStyle name="Вывод 7 6 4" xfId="9145" xr:uid="{3B395AA7-47C2-4D0C-8915-B60DE0E8D94B}"/>
    <cellStyle name="Вывод 7 6 5" xfId="14792" xr:uid="{7C0349A8-38E1-4631-B466-C11ABC5A6A76}"/>
    <cellStyle name="Вывод 7 6 6" xfId="20312" xr:uid="{A747D8EB-18C3-4CAB-B481-00018D5EFEE2}"/>
    <cellStyle name="Вывод 7 7" xfId="4319" xr:uid="{58F93AA9-475D-4AED-B40E-4D3CBE82FA42}"/>
    <cellStyle name="Вывод 7 7 2" xfId="10875" xr:uid="{3F707715-2A78-4B7D-AD57-9F20D2E5088D}"/>
    <cellStyle name="Вывод 7 7 3" xfId="16489" xr:uid="{BEAC9619-0DA1-45E2-915B-46883B5C5B0B}"/>
    <cellStyle name="Вывод 7 7 4" xfId="21966" xr:uid="{4E583727-7E0D-4338-A4A6-55E9A1D39BFE}"/>
    <cellStyle name="Вывод 7 8" xfId="6837" xr:uid="{6DE928D3-8FF0-446B-BE75-589F9DECB72A}"/>
    <cellStyle name="Вывод 7 8 2" xfId="13320" xr:uid="{CA92319D-5488-4781-9C58-335CC866BE3F}"/>
    <cellStyle name="Вывод 7 8 3" xfId="18886" xr:uid="{EF06D254-586F-49FA-B382-634242075661}"/>
    <cellStyle name="Вывод 7 8 4" xfId="24327" xr:uid="{0F76C459-9B56-471F-8AD4-AF4CD8DFD4DD}"/>
    <cellStyle name="Вывод 7 9" xfId="9134" xr:uid="{27456095-CD85-4488-A2AA-C87AF0C5AB8F}"/>
    <cellStyle name="Вывод 8" xfId="2537" xr:uid="{714CBB9A-0625-477A-B61A-759F91254F71}"/>
    <cellStyle name="Вывод 8 10" xfId="14793" xr:uid="{5B277D10-97C1-458A-BEDC-BEB85A7E90AA}"/>
    <cellStyle name="Вывод 8 11" xfId="20313" xr:uid="{F36FF2C3-8E7D-4FCC-9961-E73A2CA099AC}"/>
    <cellStyle name="Вывод 8 2" xfId="2538" xr:uid="{D6F36E41-CE92-4E86-8D86-BD18AB49DAD4}"/>
    <cellStyle name="Вывод 8 2 2" xfId="2539" xr:uid="{6278B146-B157-458F-BE91-BC3C72DEEEAA}"/>
    <cellStyle name="Вывод 8 2 2 2" xfId="4333" xr:uid="{2988F244-7D7C-47E1-ABBC-A772A85ABBFF}"/>
    <cellStyle name="Вывод 8 2 2 2 2" xfId="10889" xr:uid="{68CB88FC-A091-4812-B149-1DFB3D7268A9}"/>
    <cellStyle name="Вывод 8 2 2 2 3" xfId="16503" xr:uid="{868FC4A7-B63F-4F6A-A484-A54167F10A5B}"/>
    <cellStyle name="Вывод 8 2 2 2 4" xfId="21980" xr:uid="{37456C09-760A-4FE8-91C7-5241FE861002}"/>
    <cellStyle name="Вывод 8 2 2 3" xfId="6851" xr:uid="{E52C2BE5-0556-45C9-BB4B-8144AD5E444E}"/>
    <cellStyle name="Вывод 8 2 2 3 2" xfId="13334" xr:uid="{FB2A1B64-B2B4-4753-A756-F706A377A331}"/>
    <cellStyle name="Вывод 8 2 2 3 3" xfId="18900" xr:uid="{47CB49E9-71A5-4E9A-B271-A20A435C1A84}"/>
    <cellStyle name="Вывод 8 2 2 3 4" xfId="24341" xr:uid="{3103CACD-6348-468B-B9B7-78DD6C38DD9E}"/>
    <cellStyle name="Вывод 8 2 2 4" xfId="9148" xr:uid="{BC1B113A-4D01-4011-AEC4-42F7E0AA41F6}"/>
    <cellStyle name="Вывод 8 2 2 5" xfId="14795" xr:uid="{719D2715-8BA3-4FD1-86C6-74FCB3578CB6}"/>
    <cellStyle name="Вывод 8 2 2 6" xfId="20315" xr:uid="{03FECEE0-D581-4026-B455-1CF93C18CF03}"/>
    <cellStyle name="Вывод 8 2 3" xfId="2540" xr:uid="{384D92B4-B046-403F-BD2C-0608FD6CDDAA}"/>
    <cellStyle name="Вывод 8 2 3 2" xfId="4334" xr:uid="{740875AE-9B6F-4BC5-98F0-FF54D990F879}"/>
    <cellStyle name="Вывод 8 2 3 2 2" xfId="10890" xr:uid="{87BD73DE-0E12-42FA-A1AB-4715F2A9B1E7}"/>
    <cellStyle name="Вывод 8 2 3 2 3" xfId="16504" xr:uid="{AA812393-8E15-47D5-B64C-77CC5F3134C4}"/>
    <cellStyle name="Вывод 8 2 3 2 4" xfId="21981" xr:uid="{29BE33B5-9294-4A30-A9EE-37368E9AEB23}"/>
    <cellStyle name="Вывод 8 2 3 3" xfId="6852" xr:uid="{3FB19BBB-4F14-4F5F-B97A-9BD00B0D76EB}"/>
    <cellStyle name="Вывод 8 2 3 3 2" xfId="13335" xr:uid="{CECACE9E-29F0-4367-BF5A-87B1A6919050}"/>
    <cellStyle name="Вывод 8 2 3 3 3" xfId="18901" xr:uid="{BA258528-1745-4C35-808F-4EFF18C30AF6}"/>
    <cellStyle name="Вывод 8 2 3 3 4" xfId="24342" xr:uid="{BB615B83-6602-43D2-A532-CF66A56DA988}"/>
    <cellStyle name="Вывод 8 2 3 4" xfId="9149" xr:uid="{406E3D31-F0B1-4828-AE07-84BDB8BA8C28}"/>
    <cellStyle name="Вывод 8 2 3 5" xfId="14796" xr:uid="{E93D73FF-FA08-4CD9-AEBE-13AD4ADC29B1}"/>
    <cellStyle name="Вывод 8 2 3 6" xfId="20316" xr:uid="{A9CADBEE-54BD-4851-9875-13E9A4F21242}"/>
    <cellStyle name="Вывод 8 2 4" xfId="4332" xr:uid="{962FB54A-3097-4D42-9CE5-38453D6E22BB}"/>
    <cellStyle name="Вывод 8 2 4 2" xfId="10888" xr:uid="{30E9B527-0186-422E-A83E-DE590DD732A3}"/>
    <cellStyle name="Вывод 8 2 4 3" xfId="16502" xr:uid="{BDEEB3DB-B3FD-49F2-958C-2629BB4ED6CC}"/>
    <cellStyle name="Вывод 8 2 4 4" xfId="21979" xr:uid="{035F22F3-A97F-4F28-8247-1EF84ACB2DBB}"/>
    <cellStyle name="Вывод 8 2 5" xfId="6850" xr:uid="{A6E1E698-7E04-4E29-B7FB-53E3B76B5B70}"/>
    <cellStyle name="Вывод 8 2 5 2" xfId="13333" xr:uid="{566F28A8-FD16-4878-9197-50634B1B67BE}"/>
    <cellStyle name="Вывод 8 2 5 3" xfId="18899" xr:uid="{E826E72E-C1A8-42AD-8EC7-C99D034AC3B3}"/>
    <cellStyle name="Вывод 8 2 5 4" xfId="24340" xr:uid="{A5475990-D002-4AD0-829F-D974C1138AB3}"/>
    <cellStyle name="Вывод 8 2 6" xfId="9147" xr:uid="{3C01A88F-F1A3-4D6F-9164-11699B333EFB}"/>
    <cellStyle name="Вывод 8 2 7" xfId="14794" xr:uid="{5C81BC0C-3E3A-4C8E-B11C-D2379E94B98D}"/>
    <cellStyle name="Вывод 8 2 8" xfId="20314" xr:uid="{8024A302-5F21-4741-9707-3C4397F4D3FE}"/>
    <cellStyle name="Вывод 8 3" xfId="2541" xr:uid="{989002F0-D177-4CC1-A9D9-2AB687218D3C}"/>
    <cellStyle name="Вывод 8 3 2" xfId="2542" xr:uid="{975D3178-9C3E-4596-87C1-59E685FECE9B}"/>
    <cellStyle name="Вывод 8 3 2 2" xfId="4336" xr:uid="{E83E74F8-AFE4-41CE-A387-AC18FE84FA1C}"/>
    <cellStyle name="Вывод 8 3 2 2 2" xfId="10892" xr:uid="{3E3BD35E-7932-4CFE-8568-3F45F9519766}"/>
    <cellStyle name="Вывод 8 3 2 2 3" xfId="16506" xr:uid="{F4F0196F-FD3A-4D96-8530-AD3554828C0E}"/>
    <cellStyle name="Вывод 8 3 2 2 4" xfId="21983" xr:uid="{DDB43A2E-9716-4231-B740-D863F1E61D59}"/>
    <cellStyle name="Вывод 8 3 2 3" xfId="6854" xr:uid="{4C4AC74C-67BA-455B-B2FA-562369C59939}"/>
    <cellStyle name="Вывод 8 3 2 3 2" xfId="13337" xr:uid="{A119F813-72F6-4A3F-948F-EEB2689CBCCA}"/>
    <cellStyle name="Вывод 8 3 2 3 3" xfId="18903" xr:uid="{CCAB3558-F456-4A26-A1BF-4ABC03111DDB}"/>
    <cellStyle name="Вывод 8 3 2 3 4" xfId="24344" xr:uid="{DBF19C18-F807-48F2-B9E9-2DB9CAED8459}"/>
    <cellStyle name="Вывод 8 3 2 4" xfId="9151" xr:uid="{86BD9868-8DCA-46DC-A3AA-A613BFDC02E9}"/>
    <cellStyle name="Вывод 8 3 2 5" xfId="14798" xr:uid="{68C3E933-911C-457F-814D-8443299B54A7}"/>
    <cellStyle name="Вывод 8 3 2 6" xfId="20318" xr:uid="{7F86C3E7-A260-41E5-B4BF-97469E606338}"/>
    <cellStyle name="Вывод 8 3 3" xfId="2543" xr:uid="{0700C544-DBAE-49B1-BFF2-B9D64801FDD8}"/>
    <cellStyle name="Вывод 8 3 3 2" xfId="4337" xr:uid="{BCF9DB06-D1D0-4320-BF16-4E3EE6E10350}"/>
    <cellStyle name="Вывод 8 3 3 2 2" xfId="10893" xr:uid="{07B7156D-F05A-4B69-9622-6637DEC1EA4C}"/>
    <cellStyle name="Вывод 8 3 3 2 3" xfId="16507" xr:uid="{2DB5DCD3-2C35-45B2-B007-21755ED7E021}"/>
    <cellStyle name="Вывод 8 3 3 2 4" xfId="21984" xr:uid="{B967F325-68B6-45C3-8EF2-A91A61954FA9}"/>
    <cellStyle name="Вывод 8 3 3 3" xfId="6855" xr:uid="{05C92958-4DCA-4A81-A397-47DD3EE93546}"/>
    <cellStyle name="Вывод 8 3 3 3 2" xfId="13338" xr:uid="{45464DEF-4F3B-4BD2-BA7A-32576FFF5320}"/>
    <cellStyle name="Вывод 8 3 3 3 3" xfId="18904" xr:uid="{A221028E-23E1-4E39-A9EE-22F6698AEF95}"/>
    <cellStyle name="Вывод 8 3 3 3 4" xfId="24345" xr:uid="{C008802D-9536-4044-B12A-BB69853D2ED5}"/>
    <cellStyle name="Вывод 8 3 3 4" xfId="9152" xr:uid="{D1B1FD78-A675-4D3C-A041-65310232DF60}"/>
    <cellStyle name="Вывод 8 3 3 5" xfId="14799" xr:uid="{75A15663-A979-4636-85F2-9559D0792C52}"/>
    <cellStyle name="Вывод 8 3 3 6" xfId="20319" xr:uid="{B6C11F61-989D-4030-A36C-D01E2E78B556}"/>
    <cellStyle name="Вывод 8 3 4" xfId="4335" xr:uid="{DBB5BB48-F905-430F-8763-092FD6DF1CFD}"/>
    <cellStyle name="Вывод 8 3 4 2" xfId="10891" xr:uid="{F5DE4327-E5BE-4085-8605-D7B2E184BB5B}"/>
    <cellStyle name="Вывод 8 3 4 3" xfId="16505" xr:uid="{4FB529A4-7223-4C7B-B651-37445B724A3B}"/>
    <cellStyle name="Вывод 8 3 4 4" xfId="21982" xr:uid="{F9B14119-D5DB-42A6-93D7-48A7DC19332B}"/>
    <cellStyle name="Вывод 8 3 5" xfId="6853" xr:uid="{B0701416-3DF0-495B-91FE-4EDB5C056B06}"/>
    <cellStyle name="Вывод 8 3 5 2" xfId="13336" xr:uid="{87AD4CF7-EDB0-46A5-B5D1-A66201BBD0B7}"/>
    <cellStyle name="Вывод 8 3 5 3" xfId="18902" xr:uid="{B1A685A6-22BD-4491-8DE1-CD18B2FACE48}"/>
    <cellStyle name="Вывод 8 3 5 4" xfId="24343" xr:uid="{B87BE90C-03D3-45CF-9E2F-32920116975B}"/>
    <cellStyle name="Вывод 8 3 6" xfId="9150" xr:uid="{9D446890-CE68-41FC-88D2-AF191BDB3871}"/>
    <cellStyle name="Вывод 8 3 7" xfId="14797" xr:uid="{D367550D-5262-4818-B20C-1899EE92EAB0}"/>
    <cellStyle name="Вывод 8 3 8" xfId="20317" xr:uid="{1E5FCDED-B7B4-4EC5-AF23-6EF2791FF0FB}"/>
    <cellStyle name="Вывод 8 4" xfId="2544" xr:uid="{D965AB0D-A216-44EB-B8E4-FF9294BFD22F}"/>
    <cellStyle name="Вывод 8 4 2" xfId="2545" xr:uid="{EF2011FB-BECB-4AC8-9FD2-67844273E1B9}"/>
    <cellStyle name="Вывод 8 4 2 2" xfId="4339" xr:uid="{C3D5C33B-DA1D-4CC3-8EB4-56C7AA60960F}"/>
    <cellStyle name="Вывод 8 4 2 2 2" xfId="10895" xr:uid="{974F2D86-F141-4C4B-8EEB-94B5AB6F012F}"/>
    <cellStyle name="Вывод 8 4 2 2 3" xfId="16509" xr:uid="{CC10A619-9D83-46FB-83C0-E3A763348B39}"/>
    <cellStyle name="Вывод 8 4 2 2 4" xfId="21986" xr:uid="{7BEB5898-DAEC-40A9-A0D0-329CEBB06CE5}"/>
    <cellStyle name="Вывод 8 4 2 3" xfId="6857" xr:uid="{AAE813E2-6E3A-449C-AE3D-4A92ED2A3F25}"/>
    <cellStyle name="Вывод 8 4 2 3 2" xfId="13340" xr:uid="{517E73A9-F281-43FD-9907-C5A753EB3AC6}"/>
    <cellStyle name="Вывод 8 4 2 3 3" xfId="18906" xr:uid="{162FEA00-B7CE-479D-B0F1-97FF797DD44D}"/>
    <cellStyle name="Вывод 8 4 2 3 4" xfId="24347" xr:uid="{239C7BA4-17FE-44B6-8A4B-C416E038B727}"/>
    <cellStyle name="Вывод 8 4 2 4" xfId="9154" xr:uid="{C43940E5-2784-4845-987B-7DB283BE1EF0}"/>
    <cellStyle name="Вывод 8 4 2 5" xfId="14801" xr:uid="{65799E57-5DCA-4025-BDBF-F733E46A51A6}"/>
    <cellStyle name="Вывод 8 4 2 6" xfId="20321" xr:uid="{CCA2ADFE-F120-4D60-A170-900F27D42413}"/>
    <cellStyle name="Вывод 8 4 3" xfId="2546" xr:uid="{2FFAA7F2-14C9-4131-A2AA-0F3E94F92F5C}"/>
    <cellStyle name="Вывод 8 4 3 2" xfId="4340" xr:uid="{D953EB19-5E7C-4191-80A0-E223FD807E39}"/>
    <cellStyle name="Вывод 8 4 3 2 2" xfId="10896" xr:uid="{E6368727-E138-42D2-97F8-09AC67BB47D3}"/>
    <cellStyle name="Вывод 8 4 3 2 3" xfId="16510" xr:uid="{9C368866-2AE5-48DE-A924-DAC987B2A5DD}"/>
    <cellStyle name="Вывод 8 4 3 2 4" xfId="21987" xr:uid="{F7164D2F-A547-4163-97E3-F1097F273CA3}"/>
    <cellStyle name="Вывод 8 4 3 3" xfId="6858" xr:uid="{04EC413A-8EA4-429F-8EA6-1AA441DC984D}"/>
    <cellStyle name="Вывод 8 4 3 3 2" xfId="13341" xr:uid="{8B94B09D-4D94-439F-9A01-162B21CC20F2}"/>
    <cellStyle name="Вывод 8 4 3 3 3" xfId="18907" xr:uid="{AF22218E-0262-4524-B23B-6CC14CA759F8}"/>
    <cellStyle name="Вывод 8 4 3 3 4" xfId="24348" xr:uid="{BF0D4E82-8201-4084-8C61-B9325B791845}"/>
    <cellStyle name="Вывод 8 4 3 4" xfId="9155" xr:uid="{95E2C03C-123E-436B-88B2-381C052849E4}"/>
    <cellStyle name="Вывод 8 4 3 5" xfId="14802" xr:uid="{588A9888-EB1C-4652-8073-9327CBDA5831}"/>
    <cellStyle name="Вывод 8 4 3 6" xfId="20322" xr:uid="{FD4EC500-9924-4B24-B4CB-17D074C72E1D}"/>
    <cellStyle name="Вывод 8 4 4" xfId="4338" xr:uid="{5984471C-A948-4C6D-9518-9F99F6336816}"/>
    <cellStyle name="Вывод 8 4 4 2" xfId="10894" xr:uid="{60712153-864B-4535-9C5A-E85E91010D86}"/>
    <cellStyle name="Вывод 8 4 4 3" xfId="16508" xr:uid="{92490190-C62B-463F-89D5-B7ED58D3ABE0}"/>
    <cellStyle name="Вывод 8 4 4 4" xfId="21985" xr:uid="{86039635-D94D-4390-A79B-6B01E4EFFFBF}"/>
    <cellStyle name="Вывод 8 4 5" xfId="6856" xr:uid="{C6DB6548-2528-4E3A-8F21-74BEAC65BD23}"/>
    <cellStyle name="Вывод 8 4 5 2" xfId="13339" xr:uid="{76408FC9-153D-4EBC-A484-70E745FC8FF4}"/>
    <cellStyle name="Вывод 8 4 5 3" xfId="18905" xr:uid="{6DFB7A10-B33D-428F-95F1-BEBCB9C69BBE}"/>
    <cellStyle name="Вывод 8 4 5 4" xfId="24346" xr:uid="{45E9DFBD-C949-41A3-8B84-A52F190E02D9}"/>
    <cellStyle name="Вывод 8 4 6" xfId="9153" xr:uid="{D7A2B248-5B86-453D-87CC-FCA47CB686DD}"/>
    <cellStyle name="Вывод 8 4 7" xfId="14800" xr:uid="{E880739C-6B29-42B1-BEC7-7688786FAF28}"/>
    <cellStyle name="Вывод 8 4 8" xfId="20320" xr:uid="{7B163102-422A-4B94-99FD-14960BCAC1DA}"/>
    <cellStyle name="Вывод 8 5" xfId="2547" xr:uid="{D6AB1CF3-0BC0-452B-922A-5AFBAD002024}"/>
    <cellStyle name="Вывод 8 5 2" xfId="4341" xr:uid="{C1B1BB3A-D210-4340-946E-A55E0B40B5A1}"/>
    <cellStyle name="Вывод 8 5 2 2" xfId="10897" xr:uid="{B4E751B4-D86C-4177-830C-EBFAC6DC0358}"/>
    <cellStyle name="Вывод 8 5 2 3" xfId="16511" xr:uid="{446D0B80-42C2-426C-A0D6-30C9DB7F7B46}"/>
    <cellStyle name="Вывод 8 5 2 4" xfId="21988" xr:uid="{4E56BF3B-FBA8-435F-BFF1-914390CE7495}"/>
    <cellStyle name="Вывод 8 5 3" xfId="6859" xr:uid="{3C806019-FF45-4669-8B13-D2CF2379D4C9}"/>
    <cellStyle name="Вывод 8 5 3 2" xfId="13342" xr:uid="{240BB2D7-4B27-4A1E-B81C-6FB08DC7E632}"/>
    <cellStyle name="Вывод 8 5 3 3" xfId="18908" xr:uid="{6D2F121F-DF2B-482D-9C37-38F1624B5D09}"/>
    <cellStyle name="Вывод 8 5 3 4" xfId="24349" xr:uid="{47B82900-6BAF-462A-ACDB-72266190C9DD}"/>
    <cellStyle name="Вывод 8 5 4" xfId="9156" xr:uid="{4616240B-E746-4FC1-A8FF-C0477A3C1589}"/>
    <cellStyle name="Вывод 8 5 5" xfId="14803" xr:uid="{EF0A6EF3-F941-413D-9E4A-439441D87202}"/>
    <cellStyle name="Вывод 8 5 6" xfId="20323" xr:uid="{E706F1A4-5962-40A2-AD58-2CD94EEE9EE7}"/>
    <cellStyle name="Вывод 8 6" xfId="2548" xr:uid="{0FCEDD74-3BFD-4110-A2C1-6723652A1F82}"/>
    <cellStyle name="Вывод 8 6 2" xfId="4342" xr:uid="{694E3182-62F6-41B8-98E8-9D1EBE87634F}"/>
    <cellStyle name="Вывод 8 6 2 2" xfId="10898" xr:uid="{9FE31E27-7D05-45AA-A32F-AF6FA743ACE9}"/>
    <cellStyle name="Вывод 8 6 2 3" xfId="16512" xr:uid="{EDB73E33-057A-4ACF-AD11-8C5AD90C441C}"/>
    <cellStyle name="Вывод 8 6 2 4" xfId="21989" xr:uid="{D1A3EFF4-7623-4D76-AA9E-C226878EFBAB}"/>
    <cellStyle name="Вывод 8 6 3" xfId="6860" xr:uid="{187C7D3C-AD49-41E9-9930-86EDA64441E4}"/>
    <cellStyle name="Вывод 8 6 3 2" xfId="13343" xr:uid="{1D3C22F3-262A-4E62-9FF0-175E881DC906}"/>
    <cellStyle name="Вывод 8 6 3 3" xfId="18909" xr:uid="{EE3590D8-B5B9-41D3-88D9-04EE7CF1940B}"/>
    <cellStyle name="Вывод 8 6 3 4" xfId="24350" xr:uid="{1EF92466-3566-4079-AE63-7A61544B6B6E}"/>
    <cellStyle name="Вывод 8 6 4" xfId="9157" xr:uid="{FC85B0E6-CF52-40E4-8FD4-503F4958B326}"/>
    <cellStyle name="Вывод 8 6 5" xfId="14804" xr:uid="{AA9128F5-5018-412B-856A-3961636DD715}"/>
    <cellStyle name="Вывод 8 6 6" xfId="20324" xr:uid="{0B2B3B30-B583-40CE-AC0C-BD01C3ABE289}"/>
    <cellStyle name="Вывод 8 7" xfId="4331" xr:uid="{44A57F4D-C856-41A2-BAC6-B868824A7CEE}"/>
    <cellStyle name="Вывод 8 7 2" xfId="10887" xr:uid="{EEE9576C-1166-48BF-BBE5-8270E7D18835}"/>
    <cellStyle name="Вывод 8 7 3" xfId="16501" xr:uid="{023AF84D-1B5D-4649-9AC3-54BA35731F84}"/>
    <cellStyle name="Вывод 8 7 4" xfId="21978" xr:uid="{C770F91C-85ED-48BE-A5DC-ACE5791F720F}"/>
    <cellStyle name="Вывод 8 8" xfId="6849" xr:uid="{595BFE1B-B96A-4748-B1A0-C580F90366DC}"/>
    <cellStyle name="Вывод 8 8 2" xfId="13332" xr:uid="{7D41CAA0-CC55-47EA-8BF1-42281848241B}"/>
    <cellStyle name="Вывод 8 8 3" xfId="18898" xr:uid="{45B20A8D-6250-45EF-92ED-17A9B39EDF51}"/>
    <cellStyle name="Вывод 8 8 4" xfId="24339" xr:uid="{B4CF4BBB-0CA7-43A6-BFFB-9E52CFF4132A}"/>
    <cellStyle name="Вывод 8 9" xfId="9146" xr:uid="{DB994777-3A56-4A0E-9506-3CABF064D745}"/>
    <cellStyle name="Вывод 9" xfId="2549" xr:uid="{DD937596-0C40-40D6-9298-90ECD52B00AA}"/>
    <cellStyle name="Вывод 9 10" xfId="14805" xr:uid="{049FEAFC-BAE9-41EB-8531-1F727F9D981D}"/>
    <cellStyle name="Вывод 9 11" xfId="20325" xr:uid="{CECD9495-6B98-4A1D-B84A-C9FABDCCADC6}"/>
    <cellStyle name="Вывод 9 2" xfId="2550" xr:uid="{30A749B5-0F84-4CA9-A6B6-0FC35902CF8B}"/>
    <cellStyle name="Вывод 9 2 2" xfId="2551" xr:uid="{F286A87D-DDBE-46E3-9812-BD43ADA3DE9A}"/>
    <cellStyle name="Вывод 9 2 2 2" xfId="4345" xr:uid="{7C713965-7808-4954-A86B-71E15105B7C0}"/>
    <cellStyle name="Вывод 9 2 2 2 2" xfId="10901" xr:uid="{6E266D4D-335A-4488-B534-D7B5CCD302C0}"/>
    <cellStyle name="Вывод 9 2 2 2 3" xfId="16515" xr:uid="{ECC6A6C3-2C71-4290-8626-3F26F2FDEC5D}"/>
    <cellStyle name="Вывод 9 2 2 2 4" xfId="21992" xr:uid="{1BADB577-ACEB-44AB-BF9A-0D83DCFD9510}"/>
    <cellStyle name="Вывод 9 2 2 3" xfId="6863" xr:uid="{F511C9BA-EF7D-473D-A433-D32A12CD7701}"/>
    <cellStyle name="Вывод 9 2 2 3 2" xfId="13346" xr:uid="{A9320725-426F-4735-A594-9E44C5675F39}"/>
    <cellStyle name="Вывод 9 2 2 3 3" xfId="18912" xr:uid="{705FBB4A-3966-470D-BCCE-5A2670007383}"/>
    <cellStyle name="Вывод 9 2 2 3 4" xfId="24353" xr:uid="{471922A5-5C3C-465F-A97F-736DA28DAB45}"/>
    <cellStyle name="Вывод 9 2 2 4" xfId="9160" xr:uid="{B80361F8-B942-4792-B38F-B1779B41ABCC}"/>
    <cellStyle name="Вывод 9 2 2 5" xfId="14807" xr:uid="{05023F1C-39F1-423F-A711-095257837F4E}"/>
    <cellStyle name="Вывод 9 2 2 6" xfId="20327" xr:uid="{A7344EFF-48B7-4632-ABE6-7CF4C61A4EDA}"/>
    <cellStyle name="Вывод 9 2 3" xfId="2552" xr:uid="{249582CD-1841-4301-B625-28B3B37761E3}"/>
    <cellStyle name="Вывод 9 2 3 2" xfId="4346" xr:uid="{C4BDD8CD-2937-40CA-9151-373BCB2BA09F}"/>
    <cellStyle name="Вывод 9 2 3 2 2" xfId="10902" xr:uid="{27AEC6A6-BEE1-4CF7-8FD2-FDC5AA5C7C89}"/>
    <cellStyle name="Вывод 9 2 3 2 3" xfId="16516" xr:uid="{EBD9ACF9-772B-48D1-965F-191D1D2E6B39}"/>
    <cellStyle name="Вывод 9 2 3 2 4" xfId="21993" xr:uid="{A834FB4A-9E01-4A50-8544-6B9461381D2D}"/>
    <cellStyle name="Вывод 9 2 3 3" xfId="6864" xr:uid="{46A33659-191E-4FE1-9604-9BEB03F8FD7F}"/>
    <cellStyle name="Вывод 9 2 3 3 2" xfId="13347" xr:uid="{C14D5C8B-5E3B-4827-96A2-2282F9429E18}"/>
    <cellStyle name="Вывод 9 2 3 3 3" xfId="18913" xr:uid="{A80420C6-54EF-4525-81B7-F301BA0249C1}"/>
    <cellStyle name="Вывод 9 2 3 3 4" xfId="24354" xr:uid="{0B4629B7-5B86-4C4D-BA5E-131E96C45235}"/>
    <cellStyle name="Вывод 9 2 3 4" xfId="9161" xr:uid="{0F042765-E5F1-494D-A5F5-DB624045A785}"/>
    <cellStyle name="Вывод 9 2 3 5" xfId="14808" xr:uid="{BAE53C6A-E0FE-4FB0-9170-8F1169AD26FC}"/>
    <cellStyle name="Вывод 9 2 3 6" xfId="20328" xr:uid="{BDD46CD3-1909-47C4-93CB-BFE084C93683}"/>
    <cellStyle name="Вывод 9 2 4" xfId="4344" xr:uid="{9A8C71AB-741D-4355-A667-E80A86A3F4BE}"/>
    <cellStyle name="Вывод 9 2 4 2" xfId="10900" xr:uid="{2DAC25AA-5024-4D9D-9E32-13E232355AD1}"/>
    <cellStyle name="Вывод 9 2 4 3" xfId="16514" xr:uid="{EC8AB816-7E9C-4216-90C3-BACE53F5EAB3}"/>
    <cellStyle name="Вывод 9 2 4 4" xfId="21991" xr:uid="{967BEE61-02BD-414B-8629-87D65F6C821A}"/>
    <cellStyle name="Вывод 9 2 5" xfId="6862" xr:uid="{80F3DECF-8F2F-41EF-B6D5-682FA630D4BA}"/>
    <cellStyle name="Вывод 9 2 5 2" xfId="13345" xr:uid="{D90E124E-451D-4581-9B3A-0304DCED8C02}"/>
    <cellStyle name="Вывод 9 2 5 3" xfId="18911" xr:uid="{677E3395-22F0-4515-B5E2-AB24C5C781FE}"/>
    <cellStyle name="Вывод 9 2 5 4" xfId="24352" xr:uid="{D41C2C6D-AC2F-413A-8AD4-CBC637E50C04}"/>
    <cellStyle name="Вывод 9 2 6" xfId="9159" xr:uid="{604D7371-C883-4E36-8D95-9995637F3A43}"/>
    <cellStyle name="Вывод 9 2 7" xfId="14806" xr:uid="{A3E026CB-E4C1-4BF8-8C3C-4256A92437AC}"/>
    <cellStyle name="Вывод 9 2 8" xfId="20326" xr:uid="{B81E660D-7F37-4124-87C2-DF6B1FF975AF}"/>
    <cellStyle name="Вывод 9 3" xfId="2553" xr:uid="{60EFA978-C664-4903-80C2-BD875A258A34}"/>
    <cellStyle name="Вывод 9 3 2" xfId="2554" xr:uid="{995032A8-86C7-4E64-B141-9F4407CC11C1}"/>
    <cellStyle name="Вывод 9 3 2 2" xfId="4348" xr:uid="{89F519E6-139C-427E-979F-949E4268A082}"/>
    <cellStyle name="Вывод 9 3 2 2 2" xfId="10904" xr:uid="{2EA9579F-E5FE-4A6E-BEB8-6BC5DE1A3D53}"/>
    <cellStyle name="Вывод 9 3 2 2 3" xfId="16518" xr:uid="{08C9E36A-583B-4DA5-BAEA-A6557E45F777}"/>
    <cellStyle name="Вывод 9 3 2 2 4" xfId="21995" xr:uid="{3A82A2BF-D90F-483F-9015-10206FE8EBF3}"/>
    <cellStyle name="Вывод 9 3 2 3" xfId="6866" xr:uid="{ACC5FFBA-2901-4A32-AF4D-7F17E8C5C608}"/>
    <cellStyle name="Вывод 9 3 2 3 2" xfId="13349" xr:uid="{C43B1FC0-1988-4FC2-B216-B5F1A7C08F79}"/>
    <cellStyle name="Вывод 9 3 2 3 3" xfId="18915" xr:uid="{86523FF6-DF99-408E-BB37-EA06678354EF}"/>
    <cellStyle name="Вывод 9 3 2 3 4" xfId="24356" xr:uid="{1D23BFAA-0EC1-45CF-8FC5-F5F882344332}"/>
    <cellStyle name="Вывод 9 3 2 4" xfId="9163" xr:uid="{4EDCA9A7-564C-4D77-9E20-63C1ED4F1CCD}"/>
    <cellStyle name="Вывод 9 3 2 5" xfId="14810" xr:uid="{335F7788-5912-4391-84D4-7B6D4A02699F}"/>
    <cellStyle name="Вывод 9 3 2 6" xfId="20330" xr:uid="{8D307351-1184-4AE2-BA7D-BD0BD26E8D69}"/>
    <cellStyle name="Вывод 9 3 3" xfId="2555" xr:uid="{9983D143-609E-489C-9D60-668F0BC16FB6}"/>
    <cellStyle name="Вывод 9 3 3 2" xfId="4349" xr:uid="{2B6B6810-1B7B-4717-93B1-0441C2392C6B}"/>
    <cellStyle name="Вывод 9 3 3 2 2" xfId="10905" xr:uid="{C0B2119C-098F-4FA1-86A0-90FA8B18446B}"/>
    <cellStyle name="Вывод 9 3 3 2 3" xfId="16519" xr:uid="{9D4865BA-BF6F-4E74-99A4-634801974B00}"/>
    <cellStyle name="Вывод 9 3 3 2 4" xfId="21996" xr:uid="{F892E5C5-FED0-4C3F-AA64-FB371F0115B9}"/>
    <cellStyle name="Вывод 9 3 3 3" xfId="6867" xr:uid="{FEEA1AE7-AADC-443C-917E-DF3284338592}"/>
    <cellStyle name="Вывод 9 3 3 3 2" xfId="13350" xr:uid="{E5969760-918F-4855-B10E-3725FC205BE7}"/>
    <cellStyle name="Вывод 9 3 3 3 3" xfId="18916" xr:uid="{2BDBDBD7-E078-4EC8-880A-4AF76BB95D96}"/>
    <cellStyle name="Вывод 9 3 3 3 4" xfId="24357" xr:uid="{26AF6B4D-A6C2-4107-9321-16771565DF65}"/>
    <cellStyle name="Вывод 9 3 3 4" xfId="9164" xr:uid="{6621A3BE-44B0-425E-BBB9-453CD1FFE565}"/>
    <cellStyle name="Вывод 9 3 3 5" xfId="14811" xr:uid="{6B8AD2D7-C839-43AC-8400-3D67A73CC103}"/>
    <cellStyle name="Вывод 9 3 3 6" xfId="20331" xr:uid="{32FA35B0-513A-407F-82CD-56792F239412}"/>
    <cellStyle name="Вывод 9 3 4" xfId="4347" xr:uid="{487469A6-FC2A-4649-BE4C-43B0CEEB39AD}"/>
    <cellStyle name="Вывод 9 3 4 2" xfId="10903" xr:uid="{5A3050F0-3DB8-4AA9-9A8A-9DB1EE4B412A}"/>
    <cellStyle name="Вывод 9 3 4 3" xfId="16517" xr:uid="{FAA11979-48C0-4AE5-9057-162CABA2F8E4}"/>
    <cellStyle name="Вывод 9 3 4 4" xfId="21994" xr:uid="{18C748ED-A7D2-4298-887A-BC1DD3888232}"/>
    <cellStyle name="Вывод 9 3 5" xfId="6865" xr:uid="{35EA9CCB-4406-441D-9EAB-C1DABF9CB57D}"/>
    <cellStyle name="Вывод 9 3 5 2" xfId="13348" xr:uid="{AFA28ED8-19A5-4C8F-8BEC-AF29BA80F3FB}"/>
    <cellStyle name="Вывод 9 3 5 3" xfId="18914" xr:uid="{4E9B1554-8110-4451-836E-1C3A1566B560}"/>
    <cellStyle name="Вывод 9 3 5 4" xfId="24355" xr:uid="{4C03348C-582F-48FE-A5B6-4B573A6A34DE}"/>
    <cellStyle name="Вывод 9 3 6" xfId="9162" xr:uid="{80D3B10D-1EE9-4A84-B17C-DF424AA0ED5F}"/>
    <cellStyle name="Вывод 9 3 7" xfId="14809" xr:uid="{FDF45201-FBEE-4953-8681-CC7AC39860C3}"/>
    <cellStyle name="Вывод 9 3 8" xfId="20329" xr:uid="{2BD7E28D-5539-4375-A4C9-6849D9E19242}"/>
    <cellStyle name="Вывод 9 4" xfId="2556" xr:uid="{BEF2D333-7CA6-4FD2-96EE-5C15C44F83CC}"/>
    <cellStyle name="Вывод 9 4 2" xfId="2557" xr:uid="{CD987D36-DF6F-4845-BA2D-32D719F9D87E}"/>
    <cellStyle name="Вывод 9 4 2 2" xfId="4351" xr:uid="{FEA579BC-2504-48FD-965B-2B351F9B5896}"/>
    <cellStyle name="Вывод 9 4 2 2 2" xfId="10907" xr:uid="{A2686359-B5C9-4193-96F5-47DC8CCF3C5E}"/>
    <cellStyle name="Вывод 9 4 2 2 3" xfId="16521" xr:uid="{FB388746-1047-4675-8D55-81DA14C93506}"/>
    <cellStyle name="Вывод 9 4 2 2 4" xfId="21998" xr:uid="{78A7DB09-8B7C-4595-9553-3B2D7F6947C5}"/>
    <cellStyle name="Вывод 9 4 2 3" xfId="6869" xr:uid="{659CCF1C-4470-4B54-A97A-156CBC5B8E73}"/>
    <cellStyle name="Вывод 9 4 2 3 2" xfId="13352" xr:uid="{671BDE92-CE82-4780-AC65-AFA16DC9BFB0}"/>
    <cellStyle name="Вывод 9 4 2 3 3" xfId="18918" xr:uid="{B8900F5B-8877-41D4-AD1E-65F72386B03E}"/>
    <cellStyle name="Вывод 9 4 2 3 4" xfId="24359" xr:uid="{510CFAFF-06B4-49DE-A91E-05AACAC98DD8}"/>
    <cellStyle name="Вывод 9 4 2 4" xfId="9166" xr:uid="{5109CDB8-B045-4A7E-8314-5BFC8B8DAC3D}"/>
    <cellStyle name="Вывод 9 4 2 5" xfId="14813" xr:uid="{67575494-F8B3-4081-B9D9-C6CD57B6CF14}"/>
    <cellStyle name="Вывод 9 4 2 6" xfId="20333" xr:uid="{5C019643-1AF0-4D96-9B81-231705712A2C}"/>
    <cellStyle name="Вывод 9 4 3" xfId="2558" xr:uid="{2303EC3A-09D4-44B6-B466-0641ACE09AA1}"/>
    <cellStyle name="Вывод 9 4 3 2" xfId="4352" xr:uid="{FBB6D1A8-3601-42E3-BBF6-3DBF40BFB006}"/>
    <cellStyle name="Вывод 9 4 3 2 2" xfId="10908" xr:uid="{051D80F0-93A5-49D1-8979-4C762DC86B2A}"/>
    <cellStyle name="Вывод 9 4 3 2 3" xfId="16522" xr:uid="{DEEA8772-685F-4A69-83E8-CEEF9B9D6C6D}"/>
    <cellStyle name="Вывод 9 4 3 2 4" xfId="21999" xr:uid="{B8FE924D-E875-458B-ACF1-C556B212E45B}"/>
    <cellStyle name="Вывод 9 4 3 3" xfId="6870" xr:uid="{16353E45-9F4E-475B-B02B-D7A229E3E0CE}"/>
    <cellStyle name="Вывод 9 4 3 3 2" xfId="13353" xr:uid="{97207559-66FF-4036-B89B-DF5D4D6F5333}"/>
    <cellStyle name="Вывод 9 4 3 3 3" xfId="18919" xr:uid="{04ACA53B-61A6-4829-B355-8DF9B793F83E}"/>
    <cellStyle name="Вывод 9 4 3 3 4" xfId="24360" xr:uid="{459862C5-DAB6-4078-942F-B56846CABEBB}"/>
    <cellStyle name="Вывод 9 4 3 4" xfId="9167" xr:uid="{EC29893E-C987-471C-95FE-F06675EDFC12}"/>
    <cellStyle name="Вывод 9 4 3 5" xfId="14814" xr:uid="{5CBC55F3-EAB3-4E48-9CEB-C44AC41E862B}"/>
    <cellStyle name="Вывод 9 4 3 6" xfId="20334" xr:uid="{2D522D9A-BA86-4950-84FF-16527D2C2488}"/>
    <cellStyle name="Вывод 9 4 4" xfId="4350" xr:uid="{8509FD7E-AC8F-46FE-A08D-C5B09709C749}"/>
    <cellStyle name="Вывод 9 4 4 2" xfId="10906" xr:uid="{DC2E5C4E-9A51-4057-8434-61FF9E2EFF32}"/>
    <cellStyle name="Вывод 9 4 4 3" xfId="16520" xr:uid="{52A99684-00AC-4E3C-BF6F-8A4254D2E4AD}"/>
    <cellStyle name="Вывод 9 4 4 4" xfId="21997" xr:uid="{0F3E47D9-4288-4545-BB32-80BA617F93C7}"/>
    <cellStyle name="Вывод 9 4 5" xfId="6868" xr:uid="{2DC8D086-7964-495A-A140-256638B475ED}"/>
    <cellStyle name="Вывод 9 4 5 2" xfId="13351" xr:uid="{6D3E3095-B8A4-4C78-931B-B1A828A070FA}"/>
    <cellStyle name="Вывод 9 4 5 3" xfId="18917" xr:uid="{CF7A2078-D6D0-4612-8795-E2A79157F372}"/>
    <cellStyle name="Вывод 9 4 5 4" xfId="24358" xr:uid="{F3813D1E-5778-42E4-A278-0D1E9A583FA4}"/>
    <cellStyle name="Вывод 9 4 6" xfId="9165" xr:uid="{B3BC39A4-9B5B-4A81-9CE6-8A9CD087D8AD}"/>
    <cellStyle name="Вывод 9 4 7" xfId="14812" xr:uid="{E8E9983C-64CC-4896-A066-94DB7C6C52EB}"/>
    <cellStyle name="Вывод 9 4 8" xfId="20332" xr:uid="{981F5745-5C07-440B-9952-497DB2001FAA}"/>
    <cellStyle name="Вывод 9 5" xfId="2559" xr:uid="{01DD8E24-0D8B-4B79-84FF-E0D04392F160}"/>
    <cellStyle name="Вывод 9 5 2" xfId="4353" xr:uid="{A35381D8-B791-4D79-8F2E-EC2EBD803047}"/>
    <cellStyle name="Вывод 9 5 2 2" xfId="10909" xr:uid="{4D6AB65C-A3A8-4F3C-B9C2-548889539835}"/>
    <cellStyle name="Вывод 9 5 2 3" xfId="16523" xr:uid="{E08F936F-CE1C-4910-A21B-0987C7EAF9D0}"/>
    <cellStyle name="Вывод 9 5 2 4" xfId="22000" xr:uid="{3ED8B870-2556-4735-A89C-4475D68782C4}"/>
    <cellStyle name="Вывод 9 5 3" xfId="6871" xr:uid="{B9837384-9379-43FB-BC1B-D218603AEE35}"/>
    <cellStyle name="Вывод 9 5 3 2" xfId="13354" xr:uid="{25FC139C-86EB-44EE-9683-6FF9A8F3C72C}"/>
    <cellStyle name="Вывод 9 5 3 3" xfId="18920" xr:uid="{DFEDD31C-218D-4144-B469-DD69572CFD90}"/>
    <cellStyle name="Вывод 9 5 3 4" xfId="24361" xr:uid="{CE7D52C3-ABAF-4717-BD9C-4F0B1C68F98D}"/>
    <cellStyle name="Вывод 9 5 4" xfId="9168" xr:uid="{82A6F5C7-7739-4929-9F80-86467720C8B3}"/>
    <cellStyle name="Вывод 9 5 5" xfId="14815" xr:uid="{E7FA1F19-C659-480A-9464-8F3563254623}"/>
    <cellStyle name="Вывод 9 5 6" xfId="20335" xr:uid="{20DD0645-8B87-43FE-A4E7-A6F6FB4469CD}"/>
    <cellStyle name="Вывод 9 6" xfId="2560" xr:uid="{43D04AF9-E71B-4135-A36B-0306862B0C61}"/>
    <cellStyle name="Вывод 9 6 2" xfId="4354" xr:uid="{51037F33-5340-42B7-A2E1-DA614329EBC2}"/>
    <cellStyle name="Вывод 9 6 2 2" xfId="10910" xr:uid="{FE5B32F3-1364-411F-BC85-ED0B4907DF52}"/>
    <cellStyle name="Вывод 9 6 2 3" xfId="16524" xr:uid="{60482DAD-A6D0-4AD1-99B3-C8D83C1D1B5A}"/>
    <cellStyle name="Вывод 9 6 2 4" xfId="22001" xr:uid="{4402A4B1-3BAA-4801-960B-A3B3262E076F}"/>
    <cellStyle name="Вывод 9 6 3" xfId="6872" xr:uid="{0F6FA49B-7449-4CA1-B595-C6333EF4B3C6}"/>
    <cellStyle name="Вывод 9 6 3 2" xfId="13355" xr:uid="{0C59EE02-6571-41FE-A7B1-CF64979040AE}"/>
    <cellStyle name="Вывод 9 6 3 3" xfId="18921" xr:uid="{59F8FEDF-9B9D-4B87-BFCC-D073BE312A2E}"/>
    <cellStyle name="Вывод 9 6 3 4" xfId="24362" xr:uid="{317D369C-9120-4985-A207-69C0E9AB8FA0}"/>
    <cellStyle name="Вывод 9 6 4" xfId="9169" xr:uid="{48E424D2-A546-4A89-92F3-5FEDB02B0DF0}"/>
    <cellStyle name="Вывод 9 6 5" xfId="14816" xr:uid="{81C25FC8-B043-4C9A-9CF0-8B968094F7F0}"/>
    <cellStyle name="Вывод 9 6 6" xfId="20336" xr:uid="{59612C96-76E7-4617-A45A-B3C3F7234B94}"/>
    <cellStyle name="Вывод 9 7" xfId="4343" xr:uid="{A9C4F859-0C2D-45D6-8385-D901661E4AC1}"/>
    <cellStyle name="Вывод 9 7 2" xfId="10899" xr:uid="{F6617D32-31B2-4F8D-9ABC-BEC219E41C7E}"/>
    <cellStyle name="Вывод 9 7 3" xfId="16513" xr:uid="{FD6F9CFF-4E20-4548-9572-D6368485AFB3}"/>
    <cellStyle name="Вывод 9 7 4" xfId="21990" xr:uid="{BA8245EE-5B63-4FF5-9ED6-445D80D6DC1C}"/>
    <cellStyle name="Вывод 9 8" xfId="6861" xr:uid="{CD3585E8-9C9F-4C67-BE03-B5F54EFBE022}"/>
    <cellStyle name="Вывод 9 8 2" xfId="13344" xr:uid="{97B3AC79-253D-480F-B1CF-1D48584752C5}"/>
    <cellStyle name="Вывод 9 8 3" xfId="18910" xr:uid="{27D48294-4633-4972-B1E5-BB9BB0F4A873}"/>
    <cellStyle name="Вывод 9 8 4" xfId="24351" xr:uid="{922E6871-1B8F-425C-9897-B92EC2B3A91D}"/>
    <cellStyle name="Вывод 9 9" xfId="9158" xr:uid="{8C1200CD-672D-4576-AB3E-49CEA6D26853}"/>
    <cellStyle name="Вычисление" xfId="2561" xr:uid="{FAD8A019-B25D-43F6-9483-E5E35CF051FD}"/>
    <cellStyle name="Вычисление 10" xfId="2562" xr:uid="{D940A274-2311-46F7-829D-497EE9C1079A}"/>
    <cellStyle name="Вычисление 10 10" xfId="14818" xr:uid="{19F82925-7CA2-4055-9EDA-7827831E2EFC}"/>
    <cellStyle name="Вычисление 10 11" xfId="20338" xr:uid="{B9EB0649-2333-4EA3-A618-020BE684A4CB}"/>
    <cellStyle name="Вычисление 10 2" xfId="2563" xr:uid="{CA6767F3-FF93-4B26-AF44-46828C1AB7EE}"/>
    <cellStyle name="Вычисление 10 2 2" xfId="2564" xr:uid="{0DB8FB06-9E5D-4758-98CE-0FE56EF8DF0E}"/>
    <cellStyle name="Вычисление 10 2 2 2" xfId="4810" xr:uid="{FCD6047D-D7DE-4548-A2CB-558C6595BC58}"/>
    <cellStyle name="Вычисление 10 2 2 2 2" xfId="11361" xr:uid="{0FCCE6A0-03E2-45D4-80FC-79913E27D8B5}"/>
    <cellStyle name="Вычисление 10 2 2 2 3" xfId="16966" xr:uid="{0067C33D-DB3C-4D53-90EC-34D714C3DA70}"/>
    <cellStyle name="Вычисление 10 2 2 2 4" xfId="22442" xr:uid="{E7A7788E-94DD-4788-AEEA-99079E719521}"/>
    <cellStyle name="Вычисление 10 2 2 3" xfId="6876" xr:uid="{1DC645FC-7C9D-41C5-9A97-ECBADEEF783E}"/>
    <cellStyle name="Вычисление 10 2 2 3 2" xfId="13359" xr:uid="{039B1963-234D-49B9-B38D-1EB747C14021}"/>
    <cellStyle name="Вычисление 10 2 2 3 3" xfId="18925" xr:uid="{C742796C-DC87-47E0-8F2B-CCFCD6C196FC}"/>
    <cellStyle name="Вычисление 10 2 2 3 4" xfId="24366" xr:uid="{57550071-913D-4B74-9B34-8BFD25CDC495}"/>
    <cellStyle name="Вычисление 10 2 2 4" xfId="9173" xr:uid="{811E864A-F9E8-4712-9426-E877D3FF8A85}"/>
    <cellStyle name="Вычисление 10 2 2 5" xfId="14820" xr:uid="{D965BAA8-E76A-4F8A-AB51-5ADC343E3D0E}"/>
    <cellStyle name="Вычисление 10 2 2 6" xfId="20340" xr:uid="{58579EE4-352D-4102-8814-CDD8C0D85B20}"/>
    <cellStyle name="Вычисление 10 2 3" xfId="2565" xr:uid="{0729C13A-E47B-4B94-93A2-9AC21B216B54}"/>
    <cellStyle name="Вычисление 10 2 3 2" xfId="4811" xr:uid="{950846F3-D08A-4385-A217-919FA5A5336C}"/>
    <cellStyle name="Вычисление 10 2 3 2 2" xfId="11362" xr:uid="{574E496C-A061-4178-901B-867B9D713492}"/>
    <cellStyle name="Вычисление 10 2 3 2 3" xfId="16967" xr:uid="{E2FC4083-C438-4382-85BE-E9861FE145C9}"/>
    <cellStyle name="Вычисление 10 2 3 2 4" xfId="22443" xr:uid="{FCF2C430-1415-4826-AAA2-7090D0E57D29}"/>
    <cellStyle name="Вычисление 10 2 3 3" xfId="6877" xr:uid="{57C24CD9-73A2-426D-B689-840663D035A7}"/>
    <cellStyle name="Вычисление 10 2 3 3 2" xfId="13360" xr:uid="{716447E9-022D-4B37-80BE-C64A830543AF}"/>
    <cellStyle name="Вычисление 10 2 3 3 3" xfId="18926" xr:uid="{06C2B50C-209F-496D-B967-3C7E0C658B9D}"/>
    <cellStyle name="Вычисление 10 2 3 3 4" xfId="24367" xr:uid="{0890C6A2-B2AF-4246-A92D-EAFA005E148C}"/>
    <cellStyle name="Вычисление 10 2 3 4" xfId="9174" xr:uid="{B5B3820D-D172-4FC6-BE6B-CCDCFD56619A}"/>
    <cellStyle name="Вычисление 10 2 3 5" xfId="14821" xr:uid="{2C6037B3-CF6A-47F9-8568-97D550841E17}"/>
    <cellStyle name="Вычисление 10 2 3 6" xfId="20341" xr:uid="{BE3E9BFD-04DB-43E9-959C-4BF0BCE698EE}"/>
    <cellStyle name="Вычисление 10 2 4" xfId="4809" xr:uid="{B134576E-8773-42A3-9130-1581E099F511}"/>
    <cellStyle name="Вычисление 10 2 4 2" xfId="11360" xr:uid="{72F53BD3-BE93-43D9-8947-5B921BBF3269}"/>
    <cellStyle name="Вычисление 10 2 4 3" xfId="16965" xr:uid="{84E3A40C-0DFF-4DED-B9AD-971E2FA913D7}"/>
    <cellStyle name="Вычисление 10 2 4 4" xfId="22441" xr:uid="{CBA8023A-F85A-46B4-B53E-B021009FEB6D}"/>
    <cellStyle name="Вычисление 10 2 5" xfId="6875" xr:uid="{143CBA70-2D55-4543-984A-7A2F6DD9D793}"/>
    <cellStyle name="Вычисление 10 2 5 2" xfId="13358" xr:uid="{850BB3FF-5996-42C8-A554-F9A3AE6636E9}"/>
    <cellStyle name="Вычисление 10 2 5 3" xfId="18924" xr:uid="{A66241BF-6745-4873-92ED-94C0402C37D9}"/>
    <cellStyle name="Вычисление 10 2 5 4" xfId="24365" xr:uid="{80511BCC-53D2-44E0-A403-244395A3DF69}"/>
    <cellStyle name="Вычисление 10 2 6" xfId="9172" xr:uid="{56735EC2-FE1C-41E9-9C56-ED7E1DF2B461}"/>
    <cellStyle name="Вычисление 10 2 7" xfId="14819" xr:uid="{94968E7A-9299-43B4-9C05-22C0695CD5D9}"/>
    <cellStyle name="Вычисление 10 2 8" xfId="20339" xr:uid="{691A0DFA-2CBB-44C8-B049-DAB325B2F48E}"/>
    <cellStyle name="Вычисление 10 3" xfId="2566" xr:uid="{5081F3B2-016A-408F-8537-59E2008C75EA}"/>
    <cellStyle name="Вычисление 10 3 2" xfId="2567" xr:uid="{23992115-8A7F-4DD9-BA65-8C0C767A8CF8}"/>
    <cellStyle name="Вычисление 10 3 2 2" xfId="4813" xr:uid="{9AE789FF-5EBC-44BE-BED3-4530BACE51B3}"/>
    <cellStyle name="Вычисление 10 3 2 2 2" xfId="11364" xr:uid="{BF31D7A5-AEF3-4367-8145-4B4658E2071A}"/>
    <cellStyle name="Вычисление 10 3 2 2 3" xfId="16969" xr:uid="{5EC3FECC-8DAC-426E-8062-FD2BE1718F41}"/>
    <cellStyle name="Вычисление 10 3 2 2 4" xfId="22445" xr:uid="{4F64A235-4305-40F8-8844-BF091CCF7B74}"/>
    <cellStyle name="Вычисление 10 3 2 3" xfId="6879" xr:uid="{4F1E0991-3A46-4C6C-8BC3-4989857DDA16}"/>
    <cellStyle name="Вычисление 10 3 2 3 2" xfId="13362" xr:uid="{BB5B7526-CD23-4EFF-AF5A-108FD3E9A088}"/>
    <cellStyle name="Вычисление 10 3 2 3 3" xfId="18928" xr:uid="{0B9EAD3C-E86D-4AF5-AA21-D358EC49522E}"/>
    <cellStyle name="Вычисление 10 3 2 3 4" xfId="24369" xr:uid="{CD3921DE-C659-4287-9E3E-6D724DCF0EA2}"/>
    <cellStyle name="Вычисление 10 3 2 4" xfId="9176" xr:uid="{8521D44A-E75B-4E1E-9650-60FCF9026129}"/>
    <cellStyle name="Вычисление 10 3 2 5" xfId="14823" xr:uid="{6422B619-0A4E-44DD-8138-1A13C1FF2033}"/>
    <cellStyle name="Вычисление 10 3 2 6" xfId="20343" xr:uid="{A98601B2-B71E-4CD1-8565-6FC146C1539E}"/>
    <cellStyle name="Вычисление 10 3 3" xfId="2568" xr:uid="{6F5FC7AB-3103-4C5E-88F5-46953CEA1710}"/>
    <cellStyle name="Вычисление 10 3 3 2" xfId="4814" xr:uid="{010D957D-CB95-4245-8ACE-7EAF5DF0C1D0}"/>
    <cellStyle name="Вычисление 10 3 3 2 2" xfId="11365" xr:uid="{56C47908-9914-4B04-A954-EC4618C8FC74}"/>
    <cellStyle name="Вычисление 10 3 3 2 3" xfId="16970" xr:uid="{2499AA54-200F-49D1-A087-40BD2C900F1C}"/>
    <cellStyle name="Вычисление 10 3 3 2 4" xfId="22446" xr:uid="{0BAD7298-DD87-4969-98C2-148353393CD4}"/>
    <cellStyle name="Вычисление 10 3 3 3" xfId="6880" xr:uid="{B3C4631B-8560-4750-A5B3-F915ACECD8F5}"/>
    <cellStyle name="Вычисление 10 3 3 3 2" xfId="13363" xr:uid="{D176406E-E746-4C75-B608-C48FF41FF96E}"/>
    <cellStyle name="Вычисление 10 3 3 3 3" xfId="18929" xr:uid="{CEAF76AD-E7E6-4769-86E2-8B911B52EED9}"/>
    <cellStyle name="Вычисление 10 3 3 3 4" xfId="24370" xr:uid="{BB63F31F-AA17-4494-8A8A-A04E542C0BB0}"/>
    <cellStyle name="Вычисление 10 3 3 4" xfId="9177" xr:uid="{255B09A2-C681-4065-B5BD-732CAAF6ECC6}"/>
    <cellStyle name="Вычисление 10 3 3 5" xfId="14824" xr:uid="{DBBCAE37-8376-44D3-A81A-2CF0DC5C36CE}"/>
    <cellStyle name="Вычисление 10 3 3 6" xfId="20344" xr:uid="{F86A128D-3F55-4DC5-878B-262FFC7DC45E}"/>
    <cellStyle name="Вычисление 10 3 4" xfId="4812" xr:uid="{F5B54A7A-CD55-45D7-8698-4175A5C30BC3}"/>
    <cellStyle name="Вычисление 10 3 4 2" xfId="11363" xr:uid="{0D8E7077-2124-4F46-A9CA-E32F66100980}"/>
    <cellStyle name="Вычисление 10 3 4 3" xfId="16968" xr:uid="{FB0D42D9-5BCB-46EA-B1A7-3279A14BDB6B}"/>
    <cellStyle name="Вычисление 10 3 4 4" xfId="22444" xr:uid="{39767945-C429-4E8C-B86D-BB4C3232CE2D}"/>
    <cellStyle name="Вычисление 10 3 5" xfId="6878" xr:uid="{3C87C4B0-2225-4451-9C56-A5C6F3138778}"/>
    <cellStyle name="Вычисление 10 3 5 2" xfId="13361" xr:uid="{EF84C60D-3DB6-468B-8557-180EC5CC9D19}"/>
    <cellStyle name="Вычисление 10 3 5 3" xfId="18927" xr:uid="{1F93E534-DF96-458F-B062-1D8C50924462}"/>
    <cellStyle name="Вычисление 10 3 5 4" xfId="24368" xr:uid="{BBA04D59-3C90-491E-9062-A9680801A22E}"/>
    <cellStyle name="Вычисление 10 3 6" xfId="9175" xr:uid="{7AD11F98-DF29-4586-B99D-DD94C1A66503}"/>
    <cellStyle name="Вычисление 10 3 7" xfId="14822" xr:uid="{D24C69E4-8394-457F-9D95-5D66E88E2E0D}"/>
    <cellStyle name="Вычисление 10 3 8" xfId="20342" xr:uid="{E75AE094-98E2-43D7-9225-148D47C953C9}"/>
    <cellStyle name="Вычисление 10 4" xfId="2569" xr:uid="{0C0B7949-274B-4B94-A00D-5B33FF3262AC}"/>
    <cellStyle name="Вычисление 10 4 2" xfId="2570" xr:uid="{EE458FA6-603B-438F-B197-E215904CB77C}"/>
    <cellStyle name="Вычисление 10 4 2 2" xfId="4816" xr:uid="{99206DA4-AE9B-4865-BDE0-F0E4C06D8A6F}"/>
    <cellStyle name="Вычисление 10 4 2 2 2" xfId="11367" xr:uid="{1903A1E4-C123-4F63-BE44-FF9DE527D82E}"/>
    <cellStyle name="Вычисление 10 4 2 2 3" xfId="16972" xr:uid="{9BD6A32B-DB2A-4B65-99D3-B72A4EA5B748}"/>
    <cellStyle name="Вычисление 10 4 2 2 4" xfId="22448" xr:uid="{28D68296-F0CE-43DD-9C5C-561EF696C449}"/>
    <cellStyle name="Вычисление 10 4 2 3" xfId="6882" xr:uid="{1D8C3696-C5E2-4D72-AFBD-C7139DB5153A}"/>
    <cellStyle name="Вычисление 10 4 2 3 2" xfId="13365" xr:uid="{70EABC17-8A98-4191-9C50-99E22B54C5BD}"/>
    <cellStyle name="Вычисление 10 4 2 3 3" xfId="18931" xr:uid="{D343FD58-09BF-4C2B-9CEC-062E5EFC53B6}"/>
    <cellStyle name="Вычисление 10 4 2 3 4" xfId="24372" xr:uid="{6112380D-F04C-4AEC-BAAF-CBC84B566F48}"/>
    <cellStyle name="Вычисление 10 4 2 4" xfId="9179" xr:uid="{7BBAA36D-E7BB-4FCC-BD99-5305245C8362}"/>
    <cellStyle name="Вычисление 10 4 2 5" xfId="14826" xr:uid="{D254830C-AD98-4C61-ACC7-5C42E2922EB6}"/>
    <cellStyle name="Вычисление 10 4 2 6" xfId="20346" xr:uid="{4B60C9DA-0B8F-4559-89DD-7FE7FE5FDC5C}"/>
    <cellStyle name="Вычисление 10 4 3" xfId="2571" xr:uid="{DDCC369F-95E5-4EBC-B714-63E20F180BE7}"/>
    <cellStyle name="Вычисление 10 4 3 2" xfId="4817" xr:uid="{5104B754-9A7E-4C31-A9FF-15D9F87BDB95}"/>
    <cellStyle name="Вычисление 10 4 3 2 2" xfId="11368" xr:uid="{8F270379-97BC-457F-9ABE-E7C65A1B6A3F}"/>
    <cellStyle name="Вычисление 10 4 3 2 3" xfId="16973" xr:uid="{7054F05F-1B14-49AA-9C2D-C2DE25A84CB1}"/>
    <cellStyle name="Вычисление 10 4 3 2 4" xfId="22449" xr:uid="{384895D9-983B-428C-B263-CF822A4BC122}"/>
    <cellStyle name="Вычисление 10 4 3 3" xfId="6883" xr:uid="{4793A415-CC23-4134-A4A7-934983C00882}"/>
    <cellStyle name="Вычисление 10 4 3 3 2" xfId="13366" xr:uid="{3793320C-7B42-4A76-938E-1CACF92C46B4}"/>
    <cellStyle name="Вычисление 10 4 3 3 3" xfId="18932" xr:uid="{400CAC56-8E07-4B22-8332-F66903A58611}"/>
    <cellStyle name="Вычисление 10 4 3 3 4" xfId="24373" xr:uid="{19EBDE1F-B370-4C0B-87F9-E626097135BE}"/>
    <cellStyle name="Вычисление 10 4 3 4" xfId="9180" xr:uid="{9D85DAEB-E221-43A8-8146-94DB6ADD5F34}"/>
    <cellStyle name="Вычисление 10 4 3 5" xfId="14827" xr:uid="{A643950A-8F62-488F-A9DC-FAD4AEE09806}"/>
    <cellStyle name="Вычисление 10 4 3 6" xfId="20347" xr:uid="{4D7C4064-323E-4089-A842-FC99290A7F2A}"/>
    <cellStyle name="Вычисление 10 4 4" xfId="4815" xr:uid="{DB9EDF87-B25A-4A1B-96DC-C3C3CE4C9738}"/>
    <cellStyle name="Вычисление 10 4 4 2" xfId="11366" xr:uid="{F07162B9-07A8-4D67-A732-EA8A067DD578}"/>
    <cellStyle name="Вычисление 10 4 4 3" xfId="16971" xr:uid="{C09C92C6-CFC8-47CA-A15B-E43A6A16331E}"/>
    <cellStyle name="Вычисление 10 4 4 4" xfId="22447" xr:uid="{52622AA4-D2E5-4D46-B5B4-AFD566B93071}"/>
    <cellStyle name="Вычисление 10 4 5" xfId="6881" xr:uid="{8C4D6C63-FDFF-468C-9B18-E29A34CF8080}"/>
    <cellStyle name="Вычисление 10 4 5 2" xfId="13364" xr:uid="{76508840-D5B8-41A3-ACD7-197E989C4AF8}"/>
    <cellStyle name="Вычисление 10 4 5 3" xfId="18930" xr:uid="{0BD3789E-64A1-4FDE-BBE3-DD9DA8249DD5}"/>
    <cellStyle name="Вычисление 10 4 5 4" xfId="24371" xr:uid="{31C4CEEF-BA05-421C-A512-E871125BA5B6}"/>
    <cellStyle name="Вычисление 10 4 6" xfId="9178" xr:uid="{E26A9E17-8A2B-42C5-81DA-22236F282C84}"/>
    <cellStyle name="Вычисление 10 4 7" xfId="14825" xr:uid="{6F6FA27F-9957-466A-93B6-60AD81F33293}"/>
    <cellStyle name="Вычисление 10 4 8" xfId="20345" xr:uid="{227754D8-6C5D-4E7D-B97B-D627ECD4FA0B}"/>
    <cellStyle name="Вычисление 10 5" xfId="2572" xr:uid="{13F5BB16-2EF2-4656-B0A0-346EC3FC295B}"/>
    <cellStyle name="Вычисление 10 5 2" xfId="4818" xr:uid="{6D57E643-45D0-4EE0-8250-C5CC330C3BF2}"/>
    <cellStyle name="Вычисление 10 5 2 2" xfId="11369" xr:uid="{F15F4B8D-1BF1-4B7C-8C04-AD24A4BE1124}"/>
    <cellStyle name="Вычисление 10 5 2 3" xfId="16974" xr:uid="{C1A61A52-805F-4AD3-BDE7-8A9674F65CF2}"/>
    <cellStyle name="Вычисление 10 5 2 4" xfId="22450" xr:uid="{E2C5D68C-512F-4884-9677-A3EB079AAA29}"/>
    <cellStyle name="Вычисление 10 5 3" xfId="6884" xr:uid="{2B249D39-BCAE-4867-B576-F6E16A3A37B9}"/>
    <cellStyle name="Вычисление 10 5 3 2" xfId="13367" xr:uid="{93C49F86-E602-4940-AC40-6A222AEDE263}"/>
    <cellStyle name="Вычисление 10 5 3 3" xfId="18933" xr:uid="{977DA01F-0CC7-44BE-A3EE-91D3AC7C4C74}"/>
    <cellStyle name="Вычисление 10 5 3 4" xfId="24374" xr:uid="{73C1B8C1-8BD6-4472-82B7-200712EA2D9E}"/>
    <cellStyle name="Вычисление 10 5 4" xfId="9181" xr:uid="{72CC6CD7-36B6-4EDC-B6A7-663D6DFB2368}"/>
    <cellStyle name="Вычисление 10 5 5" xfId="14828" xr:uid="{5918E23E-AFE6-42C5-84BD-CD622A6284A1}"/>
    <cellStyle name="Вычисление 10 5 6" xfId="20348" xr:uid="{A2416282-3407-48D7-84B8-8A4641A9B24B}"/>
    <cellStyle name="Вычисление 10 6" xfId="2573" xr:uid="{F308CEC8-201F-426F-B109-2CA7D49CC49B}"/>
    <cellStyle name="Вычисление 10 6 2" xfId="4819" xr:uid="{95A0704A-7F8C-432D-9A3F-B548AC61096E}"/>
    <cellStyle name="Вычисление 10 6 2 2" xfId="11370" xr:uid="{E737EA18-2598-41F9-B4A9-33960EB5601C}"/>
    <cellStyle name="Вычисление 10 6 2 3" xfId="16975" xr:uid="{3ABCEB80-87E7-4B24-8075-35E7F011C0B9}"/>
    <cellStyle name="Вычисление 10 6 2 4" xfId="22451" xr:uid="{34161C28-3FBB-4B9C-8A9C-FCD527451A56}"/>
    <cellStyle name="Вычисление 10 6 3" xfId="6885" xr:uid="{9299130D-15FA-4737-AEA0-5C70FB2A43CE}"/>
    <cellStyle name="Вычисление 10 6 3 2" xfId="13368" xr:uid="{2796A983-275E-4D51-8E1F-B0236FEBAC01}"/>
    <cellStyle name="Вычисление 10 6 3 3" xfId="18934" xr:uid="{3327E1C3-27C7-4FFE-ACC4-94FBD4B7934D}"/>
    <cellStyle name="Вычисление 10 6 3 4" xfId="24375" xr:uid="{59BC2E7C-F65A-4FE0-A4B3-043B4E2F576B}"/>
    <cellStyle name="Вычисление 10 6 4" xfId="9182" xr:uid="{F64AB8BB-5A16-4AC3-B11D-8EE68A647C9F}"/>
    <cellStyle name="Вычисление 10 6 5" xfId="14829" xr:uid="{E77901E1-E7C8-4A1F-BC0E-6D568C9842DF}"/>
    <cellStyle name="Вычисление 10 6 6" xfId="20349" xr:uid="{75C85482-2F9D-4ADE-B91B-DAF480A2EDD4}"/>
    <cellStyle name="Вычисление 10 7" xfId="4808" xr:uid="{C5A0F551-B3A3-483E-9AAE-5D03D8375F28}"/>
    <cellStyle name="Вычисление 10 7 2" xfId="11359" xr:uid="{AD1C1678-9F6B-48F2-B818-175B61C7B28C}"/>
    <cellStyle name="Вычисление 10 7 3" xfId="16964" xr:uid="{E1E6E53F-59AC-4415-A8DB-1CF4C5219433}"/>
    <cellStyle name="Вычисление 10 7 4" xfId="22440" xr:uid="{C696E48F-B0C4-42DC-93DE-A8D73D583DEC}"/>
    <cellStyle name="Вычисление 10 8" xfId="6874" xr:uid="{21E0E625-0A44-412E-AA21-E4C7B359C972}"/>
    <cellStyle name="Вычисление 10 8 2" xfId="13357" xr:uid="{68AB6BB4-925C-416E-BF7A-E26904F977E8}"/>
    <cellStyle name="Вычисление 10 8 3" xfId="18923" xr:uid="{84AE77C9-3C0C-4375-AEB4-813C80C902F9}"/>
    <cellStyle name="Вычисление 10 8 4" xfId="24364" xr:uid="{C776A15C-BDCA-4F4F-A633-FD5F70002C47}"/>
    <cellStyle name="Вычисление 10 9" xfId="9171" xr:uid="{18D72E1D-298E-41D1-A22C-E4E7092409AF}"/>
    <cellStyle name="Вычисление 11" xfId="2574" xr:uid="{19D26479-F521-4846-BB17-330E8F56A438}"/>
    <cellStyle name="Вычисление 11 10" xfId="14830" xr:uid="{4168278E-DEE7-414E-8116-664D6EA1DA5B}"/>
    <cellStyle name="Вычисление 11 11" xfId="20350" xr:uid="{A04AC964-A43A-47E5-B842-F6ABCC3E6854}"/>
    <cellStyle name="Вычисление 11 2" xfId="2575" xr:uid="{00798A7F-EAA4-404B-BA58-E6683BABA6A8}"/>
    <cellStyle name="Вычисление 11 2 2" xfId="2576" xr:uid="{3FA6A893-D21A-4F0A-9018-FE7810C5BCE5}"/>
    <cellStyle name="Вычисление 11 2 2 2" xfId="4822" xr:uid="{6FAAE454-359D-465E-A27F-F1CA4B104323}"/>
    <cellStyle name="Вычисление 11 2 2 2 2" xfId="11373" xr:uid="{B02D8304-046A-456D-8954-BB1C20AC6C21}"/>
    <cellStyle name="Вычисление 11 2 2 2 3" xfId="16978" xr:uid="{24F160F6-D29B-40A2-AF00-7DAD865262EC}"/>
    <cellStyle name="Вычисление 11 2 2 2 4" xfId="22454" xr:uid="{67D295E0-8574-4B5F-9F0A-2A331ED1825B}"/>
    <cellStyle name="Вычисление 11 2 2 3" xfId="6888" xr:uid="{375127FA-9D0D-4132-A99A-A8BE991CC082}"/>
    <cellStyle name="Вычисление 11 2 2 3 2" xfId="13371" xr:uid="{F7565EDD-FBBA-446F-8D17-484AFFD33176}"/>
    <cellStyle name="Вычисление 11 2 2 3 3" xfId="18937" xr:uid="{7D8E4234-F553-44E0-977A-7B54A47C88EF}"/>
    <cellStyle name="Вычисление 11 2 2 3 4" xfId="24378" xr:uid="{88C1767C-A271-4943-AF13-6899C43809CF}"/>
    <cellStyle name="Вычисление 11 2 2 4" xfId="9185" xr:uid="{A59111C8-7E3E-4AA1-85FD-C947EDABC269}"/>
    <cellStyle name="Вычисление 11 2 2 5" xfId="14832" xr:uid="{B8269E0E-FC66-42A8-8EF4-C026E4C770CD}"/>
    <cellStyle name="Вычисление 11 2 2 6" xfId="20352" xr:uid="{38118A9B-8E19-4C75-8266-16FCE2276F3C}"/>
    <cellStyle name="Вычисление 11 2 3" xfId="2577" xr:uid="{135DB1FE-918C-4DC1-BADC-A0DA0B102C3E}"/>
    <cellStyle name="Вычисление 11 2 3 2" xfId="4823" xr:uid="{B8C88B15-2614-4C1D-996C-10259F890592}"/>
    <cellStyle name="Вычисление 11 2 3 2 2" xfId="11374" xr:uid="{52030FF0-DA55-4A0C-A3DA-6FF026B947D2}"/>
    <cellStyle name="Вычисление 11 2 3 2 3" xfId="16979" xr:uid="{DA173E35-C70C-4A64-9AC3-6DA40A94A3D9}"/>
    <cellStyle name="Вычисление 11 2 3 2 4" xfId="22455" xr:uid="{EAC8AE00-3317-403B-B222-10A06CD4EDBF}"/>
    <cellStyle name="Вычисление 11 2 3 3" xfId="6889" xr:uid="{8C4E298B-2EDD-443F-92B3-252F7251A7BF}"/>
    <cellStyle name="Вычисление 11 2 3 3 2" xfId="13372" xr:uid="{C94CEA4E-034D-42B8-B279-690516CFE84A}"/>
    <cellStyle name="Вычисление 11 2 3 3 3" xfId="18938" xr:uid="{09E710F3-E660-4507-BE60-F8C0BC35BCC9}"/>
    <cellStyle name="Вычисление 11 2 3 3 4" xfId="24379" xr:uid="{E8B4D37B-A9B0-45C4-8BC4-1C4E0D2A33E4}"/>
    <cellStyle name="Вычисление 11 2 3 4" xfId="9186" xr:uid="{6B5C678E-66BB-4C31-A9C1-CC44DE020202}"/>
    <cellStyle name="Вычисление 11 2 3 5" xfId="14833" xr:uid="{B3555A49-3891-4713-9690-A29A26193ABE}"/>
    <cellStyle name="Вычисление 11 2 3 6" xfId="20353" xr:uid="{23A79E98-D025-45B1-84C2-0C5EED192110}"/>
    <cellStyle name="Вычисление 11 2 4" xfId="4821" xr:uid="{63427647-9815-4D85-9985-8095D6B2E224}"/>
    <cellStyle name="Вычисление 11 2 4 2" xfId="11372" xr:uid="{6A1F19AA-9A00-4050-9222-4811A9819B32}"/>
    <cellStyle name="Вычисление 11 2 4 3" xfId="16977" xr:uid="{A14D8F08-2851-46A5-90AB-7F8888E9C26B}"/>
    <cellStyle name="Вычисление 11 2 4 4" xfId="22453" xr:uid="{C7AFD7B3-61FD-40C4-A73A-036211F834C1}"/>
    <cellStyle name="Вычисление 11 2 5" xfId="6887" xr:uid="{1D68D580-ADC5-49C3-8434-9C93CF50687E}"/>
    <cellStyle name="Вычисление 11 2 5 2" xfId="13370" xr:uid="{B1C851A9-C422-4562-AD11-E6AB7762A4E9}"/>
    <cellStyle name="Вычисление 11 2 5 3" xfId="18936" xr:uid="{C5470649-40B5-406B-A672-F93FC5C078B2}"/>
    <cellStyle name="Вычисление 11 2 5 4" xfId="24377" xr:uid="{CE2C3779-0C90-49B7-B23A-0A10D3ECC21A}"/>
    <cellStyle name="Вычисление 11 2 6" xfId="9184" xr:uid="{DDBA20A6-CAE0-4026-A9C7-B86089EFED20}"/>
    <cellStyle name="Вычисление 11 2 7" xfId="14831" xr:uid="{CFF7DE6F-23A4-4A34-9EF8-922339655BC5}"/>
    <cellStyle name="Вычисление 11 2 8" xfId="20351" xr:uid="{64342028-0EB3-41E1-B9DF-7175023557AC}"/>
    <cellStyle name="Вычисление 11 3" xfId="2578" xr:uid="{0544B375-F8D5-4A3C-A0B9-65ED23BFD176}"/>
    <cellStyle name="Вычисление 11 3 2" xfId="2579" xr:uid="{D752AC79-98F2-4903-8DE8-AC4597B8BC06}"/>
    <cellStyle name="Вычисление 11 3 2 2" xfId="4825" xr:uid="{9C83E473-ED60-4F43-9FB1-EBA1EDD673F8}"/>
    <cellStyle name="Вычисление 11 3 2 2 2" xfId="11376" xr:uid="{C70C39AE-6930-45E2-84E8-2F90144A17FF}"/>
    <cellStyle name="Вычисление 11 3 2 2 3" xfId="16981" xr:uid="{5CA50B1C-B1EB-41A1-9040-B6F67AA26541}"/>
    <cellStyle name="Вычисление 11 3 2 2 4" xfId="22457" xr:uid="{78D95FBF-C7FC-48E5-A802-5216D664F558}"/>
    <cellStyle name="Вычисление 11 3 2 3" xfId="6891" xr:uid="{7949207F-FB5A-4735-BEA5-D029A4E61744}"/>
    <cellStyle name="Вычисление 11 3 2 3 2" xfId="13374" xr:uid="{14718235-96CC-4C32-8C9D-8081366FD8AA}"/>
    <cellStyle name="Вычисление 11 3 2 3 3" xfId="18940" xr:uid="{0617EB06-13E5-4115-82F8-36B7E2CF6E4F}"/>
    <cellStyle name="Вычисление 11 3 2 3 4" xfId="24381" xr:uid="{AE789F89-2D0C-41C4-99E3-1DEAA1296D11}"/>
    <cellStyle name="Вычисление 11 3 2 4" xfId="9188" xr:uid="{EE5C27D0-7D29-4A4B-A9E7-55F49AE70FFB}"/>
    <cellStyle name="Вычисление 11 3 2 5" xfId="14835" xr:uid="{AAE11642-3307-41AC-B9E6-4A0463B4F98A}"/>
    <cellStyle name="Вычисление 11 3 2 6" xfId="20355" xr:uid="{3EB62188-A671-4DBD-8CFA-7795486FFBFC}"/>
    <cellStyle name="Вычисление 11 3 3" xfId="2580" xr:uid="{E1CC0B53-B3C2-41F0-8567-6D7152080D9E}"/>
    <cellStyle name="Вычисление 11 3 3 2" xfId="4826" xr:uid="{5B94809B-CC2B-4FD0-B493-635A4BC66B3E}"/>
    <cellStyle name="Вычисление 11 3 3 2 2" xfId="11377" xr:uid="{CDE1E891-B18B-4B37-86A2-12603D76D8B1}"/>
    <cellStyle name="Вычисление 11 3 3 2 3" xfId="16982" xr:uid="{E50E2F00-6DE0-4542-8E40-08E974E747AA}"/>
    <cellStyle name="Вычисление 11 3 3 2 4" xfId="22458" xr:uid="{640834F6-2534-4144-B697-BD1702021F85}"/>
    <cellStyle name="Вычисление 11 3 3 3" xfId="6892" xr:uid="{BB59AFC0-A77F-4175-88C1-63A1CDCF0FB3}"/>
    <cellStyle name="Вычисление 11 3 3 3 2" xfId="13375" xr:uid="{5CA6BE0B-E45D-417E-AEF3-47BB88D3FA9F}"/>
    <cellStyle name="Вычисление 11 3 3 3 3" xfId="18941" xr:uid="{CA992D12-2324-4594-8A20-84C506BF34EC}"/>
    <cellStyle name="Вычисление 11 3 3 3 4" xfId="24382" xr:uid="{31AFA01B-8F16-46AD-98F7-D50AE18CC41C}"/>
    <cellStyle name="Вычисление 11 3 3 4" xfId="9189" xr:uid="{222D4915-7F9F-41B3-83B7-E186886A430B}"/>
    <cellStyle name="Вычисление 11 3 3 5" xfId="14836" xr:uid="{35FD2821-FC42-42BC-A630-F0EF5D0DFABC}"/>
    <cellStyle name="Вычисление 11 3 3 6" xfId="20356" xr:uid="{55B23112-CEFD-4944-ADE2-3100D5E03021}"/>
    <cellStyle name="Вычисление 11 3 4" xfId="4824" xr:uid="{346388FD-3799-4AB7-957F-6747DEA53A61}"/>
    <cellStyle name="Вычисление 11 3 4 2" xfId="11375" xr:uid="{13C602B4-24E5-4552-AA12-7B01EFFD9E50}"/>
    <cellStyle name="Вычисление 11 3 4 3" xfId="16980" xr:uid="{04CC5AB2-8D19-4E52-B353-B9D50A915178}"/>
    <cellStyle name="Вычисление 11 3 4 4" xfId="22456" xr:uid="{F1D6DC75-88F2-44E3-80C9-77DC81D6B806}"/>
    <cellStyle name="Вычисление 11 3 5" xfId="6890" xr:uid="{5538B8AE-38C9-4CB7-89AE-2F51E470799F}"/>
    <cellStyle name="Вычисление 11 3 5 2" xfId="13373" xr:uid="{9914ED5E-4501-4262-8E8C-D062F7595871}"/>
    <cellStyle name="Вычисление 11 3 5 3" xfId="18939" xr:uid="{EB4CD6FE-976A-423B-9CBB-BF231D9102D4}"/>
    <cellStyle name="Вычисление 11 3 5 4" xfId="24380" xr:uid="{5255156A-A994-46C9-B675-C69A4F783C56}"/>
    <cellStyle name="Вычисление 11 3 6" xfId="9187" xr:uid="{77BDB81A-04E0-4A5E-A104-CE776AE16DF6}"/>
    <cellStyle name="Вычисление 11 3 7" xfId="14834" xr:uid="{6B31AEBF-C319-4F78-BE41-2B0A0ABB8520}"/>
    <cellStyle name="Вычисление 11 3 8" xfId="20354" xr:uid="{EDD68509-AECB-49C0-B8DC-171F998218D7}"/>
    <cellStyle name="Вычисление 11 4" xfId="2581" xr:uid="{C2658689-2B4E-4C82-BF24-8B8AB2E2AC94}"/>
    <cellStyle name="Вычисление 11 4 2" xfId="2582" xr:uid="{3B91B337-DCE5-4669-ABDD-1A575A3AD982}"/>
    <cellStyle name="Вычисление 11 4 2 2" xfId="4828" xr:uid="{B1CEB262-2F7A-4E7A-AA78-F643630613D3}"/>
    <cellStyle name="Вычисление 11 4 2 2 2" xfId="11379" xr:uid="{6D6C34DA-EF4C-440D-8E31-A9B0033BFF0A}"/>
    <cellStyle name="Вычисление 11 4 2 2 3" xfId="16984" xr:uid="{C8D81193-F995-4AB9-B44D-C672653AFC41}"/>
    <cellStyle name="Вычисление 11 4 2 2 4" xfId="22460" xr:uid="{6C1E00B7-70DE-4905-BADC-E65E0DDB28A8}"/>
    <cellStyle name="Вычисление 11 4 2 3" xfId="6894" xr:uid="{FE503348-FE63-4285-89CA-B5DA3B729C73}"/>
    <cellStyle name="Вычисление 11 4 2 3 2" xfId="13377" xr:uid="{66C760EE-21A8-47F5-A6F9-0A29A7BD7F5B}"/>
    <cellStyle name="Вычисление 11 4 2 3 3" xfId="18943" xr:uid="{C365B078-B114-4DB5-AD96-4ACD1442BBED}"/>
    <cellStyle name="Вычисление 11 4 2 3 4" xfId="24384" xr:uid="{C97C8B5B-6D08-4705-8B7C-530FD5FED732}"/>
    <cellStyle name="Вычисление 11 4 2 4" xfId="9191" xr:uid="{1E364608-35B4-4A1B-BC9A-33A2DEFD018A}"/>
    <cellStyle name="Вычисление 11 4 2 5" xfId="14838" xr:uid="{E4669B62-6765-4EE8-ABCD-133A407A073F}"/>
    <cellStyle name="Вычисление 11 4 2 6" xfId="20358" xr:uid="{18F201D9-3904-4C6D-B298-D326BD4CFC54}"/>
    <cellStyle name="Вычисление 11 4 3" xfId="2583" xr:uid="{965489AF-B554-415D-8B3F-1777BF227162}"/>
    <cellStyle name="Вычисление 11 4 3 2" xfId="4829" xr:uid="{401499A8-4396-47EF-88DA-D34DB67DC015}"/>
    <cellStyle name="Вычисление 11 4 3 2 2" xfId="11380" xr:uid="{7F2FFB0D-4DE9-4AF1-91E1-9258CFA6C97F}"/>
    <cellStyle name="Вычисление 11 4 3 2 3" xfId="16985" xr:uid="{C61D28BC-EEDE-43BB-98C3-D12DA34A6CF1}"/>
    <cellStyle name="Вычисление 11 4 3 2 4" xfId="22461" xr:uid="{85359FFA-5F59-46AD-B2B1-0E9E78FC0CCB}"/>
    <cellStyle name="Вычисление 11 4 3 3" xfId="6895" xr:uid="{C80542AB-C12D-48F1-9400-C21A9CA75FE5}"/>
    <cellStyle name="Вычисление 11 4 3 3 2" xfId="13378" xr:uid="{B079C06E-6573-4D20-A54F-11BAC0430E1C}"/>
    <cellStyle name="Вычисление 11 4 3 3 3" xfId="18944" xr:uid="{574F557C-A217-4117-9532-D6ED68868186}"/>
    <cellStyle name="Вычисление 11 4 3 3 4" xfId="24385" xr:uid="{68BD06F6-97C7-423B-9D7B-30C4DE111024}"/>
    <cellStyle name="Вычисление 11 4 3 4" xfId="9192" xr:uid="{1D876554-32B3-42A9-958D-19BA3821058A}"/>
    <cellStyle name="Вычисление 11 4 3 5" xfId="14839" xr:uid="{AF251D65-5AC4-4A46-94D2-D5BC85A4A829}"/>
    <cellStyle name="Вычисление 11 4 3 6" xfId="20359" xr:uid="{FC19C557-73EC-4F5E-99A6-8A37F6913470}"/>
    <cellStyle name="Вычисление 11 4 4" xfId="4827" xr:uid="{7636880E-2073-4FC9-B481-0F3A8B9FF605}"/>
    <cellStyle name="Вычисление 11 4 4 2" xfId="11378" xr:uid="{2FF03B84-BA3B-4899-9402-0DF671518773}"/>
    <cellStyle name="Вычисление 11 4 4 3" xfId="16983" xr:uid="{12F9A9C4-DD0B-46E0-916B-90D33B9300D5}"/>
    <cellStyle name="Вычисление 11 4 4 4" xfId="22459" xr:uid="{6972D76F-9889-4246-B9D4-BC10FDDBC77F}"/>
    <cellStyle name="Вычисление 11 4 5" xfId="6893" xr:uid="{94BAF7E0-4E6F-433D-BCEF-E9CBC4F117C3}"/>
    <cellStyle name="Вычисление 11 4 5 2" xfId="13376" xr:uid="{773896C6-74F0-4580-AFF7-B5DA4CB9AC96}"/>
    <cellStyle name="Вычисление 11 4 5 3" xfId="18942" xr:uid="{3F24D8C2-066D-4AE6-80F6-E929E2E96A9C}"/>
    <cellStyle name="Вычисление 11 4 5 4" xfId="24383" xr:uid="{478F7E7F-2E42-48CA-8372-AF496C9B3890}"/>
    <cellStyle name="Вычисление 11 4 6" xfId="9190" xr:uid="{63B8C8BA-66FB-42CA-97F4-71FC45D9B12F}"/>
    <cellStyle name="Вычисление 11 4 7" xfId="14837" xr:uid="{84DB55DE-A335-4D64-9234-DFDEE776339B}"/>
    <cellStyle name="Вычисление 11 4 8" xfId="20357" xr:uid="{66967FBB-7FE2-4438-932D-06C3C1E45CA6}"/>
    <cellStyle name="Вычисление 11 5" xfId="2584" xr:uid="{4CF7C365-D7FE-4BA3-8E1F-3E9191E7BD82}"/>
    <cellStyle name="Вычисление 11 5 2" xfId="4830" xr:uid="{D296BD3E-39F3-4526-BE3F-3D2860CCB2D2}"/>
    <cellStyle name="Вычисление 11 5 2 2" xfId="11381" xr:uid="{38C0AC10-68B0-4AC9-9032-284F64ADB02F}"/>
    <cellStyle name="Вычисление 11 5 2 3" xfId="16986" xr:uid="{2A59BE9C-2063-410A-B797-B7464A91D3AD}"/>
    <cellStyle name="Вычисление 11 5 2 4" xfId="22462" xr:uid="{7F10D16B-1485-43A9-B531-DF016470124C}"/>
    <cellStyle name="Вычисление 11 5 3" xfId="6896" xr:uid="{10EFEFFF-F94C-4FF3-8AA9-5ABEB68DE1C0}"/>
    <cellStyle name="Вычисление 11 5 3 2" xfId="13379" xr:uid="{F6050DDB-D788-4EB4-BC5B-32F2AC99B962}"/>
    <cellStyle name="Вычисление 11 5 3 3" xfId="18945" xr:uid="{C42306B3-2EED-4D62-B5B8-6052540BBDAD}"/>
    <cellStyle name="Вычисление 11 5 3 4" xfId="24386" xr:uid="{9E3A9F1C-2A4F-45A7-B73D-1E44478C9D53}"/>
    <cellStyle name="Вычисление 11 5 4" xfId="9193" xr:uid="{4B9ACB8D-4A94-4A4F-AB31-71D512238CED}"/>
    <cellStyle name="Вычисление 11 5 5" xfId="14840" xr:uid="{AF30C3A6-4666-418A-9F8B-11009A3875B5}"/>
    <cellStyle name="Вычисление 11 5 6" xfId="20360" xr:uid="{E90AE73D-4888-41DA-A51E-055236FA90FF}"/>
    <cellStyle name="Вычисление 11 6" xfId="2585" xr:uid="{C1EC2399-A6B2-4A43-B4CE-E5727EC31357}"/>
    <cellStyle name="Вычисление 11 6 2" xfId="4831" xr:uid="{D8A38AC1-C3EE-4CA8-AF42-C264A20D365F}"/>
    <cellStyle name="Вычисление 11 6 2 2" xfId="11382" xr:uid="{6CAE4BB6-CEF2-4D5D-879E-852B9E7EB05E}"/>
    <cellStyle name="Вычисление 11 6 2 3" xfId="16987" xr:uid="{8F2F7542-635D-49DD-A7BE-63A8CC1D03C8}"/>
    <cellStyle name="Вычисление 11 6 2 4" xfId="22463" xr:uid="{AFC61323-CD39-4B86-8029-618D6876D89F}"/>
    <cellStyle name="Вычисление 11 6 3" xfId="6897" xr:uid="{3465BB5B-4E63-4682-B032-2D1B02F7568B}"/>
    <cellStyle name="Вычисление 11 6 3 2" xfId="13380" xr:uid="{AE88A81C-12B1-4BD2-9DB7-8F149CB19B08}"/>
    <cellStyle name="Вычисление 11 6 3 3" xfId="18946" xr:uid="{AD15163F-308D-4DC6-A969-DB1B0A13A8B8}"/>
    <cellStyle name="Вычисление 11 6 3 4" xfId="24387" xr:uid="{0DA9AD5D-66F4-4F6F-B2FD-D94524CD2081}"/>
    <cellStyle name="Вычисление 11 6 4" xfId="9194" xr:uid="{C77383D4-7074-41D4-BB30-91F2A7460A49}"/>
    <cellStyle name="Вычисление 11 6 5" xfId="14841" xr:uid="{D1A0799C-0340-4722-B07C-16CCEEA7A0F3}"/>
    <cellStyle name="Вычисление 11 6 6" xfId="20361" xr:uid="{FC054D47-6E41-4C43-8416-B315BFE5908E}"/>
    <cellStyle name="Вычисление 11 7" xfId="4820" xr:uid="{9C24BF40-B830-4482-A4E8-5F9527119C01}"/>
    <cellStyle name="Вычисление 11 7 2" xfId="11371" xr:uid="{76EBAE42-7D28-4C2F-8529-FB5B68605159}"/>
    <cellStyle name="Вычисление 11 7 3" xfId="16976" xr:uid="{7E1FD6CA-9CCC-4E73-869D-7747DB86EEBD}"/>
    <cellStyle name="Вычисление 11 7 4" xfId="22452" xr:uid="{932C4FE5-08E9-4F25-8674-7DF306A49EA5}"/>
    <cellStyle name="Вычисление 11 8" xfId="6886" xr:uid="{630CEE7F-78FC-42F8-B11F-82B691D05F93}"/>
    <cellStyle name="Вычисление 11 8 2" xfId="13369" xr:uid="{B86D748D-F4B3-4B2C-9B83-6133A39A2076}"/>
    <cellStyle name="Вычисление 11 8 3" xfId="18935" xr:uid="{8553202A-180C-446A-ADF1-60508098B933}"/>
    <cellStyle name="Вычисление 11 8 4" xfId="24376" xr:uid="{6A187E92-1B95-442D-ACD6-2FED17A4103F}"/>
    <cellStyle name="Вычисление 11 9" xfId="9183" xr:uid="{5802A05D-8373-4BBD-8266-7F9F251C3186}"/>
    <cellStyle name="Вычисление 12" xfId="2586" xr:uid="{97CF228F-558B-4DA8-AF00-8954D4CB6F9F}"/>
    <cellStyle name="Вычисление 12 10" xfId="14842" xr:uid="{5A521FDF-2C5C-4CB1-BB24-8BDDC76E328E}"/>
    <cellStyle name="Вычисление 12 11" xfId="20362" xr:uid="{B553C47A-7BE7-4E94-B921-5A42C5A3C859}"/>
    <cellStyle name="Вычисление 12 2" xfId="2587" xr:uid="{3BB8EED4-073D-47BC-AEDC-D5019ECBC6B6}"/>
    <cellStyle name="Вычисление 12 2 2" xfId="2588" xr:uid="{AFCC783C-50B2-4030-9604-49C9D77169AE}"/>
    <cellStyle name="Вычисление 12 2 2 2" xfId="4834" xr:uid="{21012828-9D11-4E48-9CB8-1BE2C5E5C48E}"/>
    <cellStyle name="Вычисление 12 2 2 2 2" xfId="11385" xr:uid="{D98C56BE-5CFB-4CC1-AB35-E335C6B3FEA0}"/>
    <cellStyle name="Вычисление 12 2 2 2 3" xfId="16990" xr:uid="{D3CA0DD0-1963-468D-A8EC-F94D7537B7F3}"/>
    <cellStyle name="Вычисление 12 2 2 2 4" xfId="22466" xr:uid="{F214C961-2A03-43E9-8578-1599B4F24B3D}"/>
    <cellStyle name="Вычисление 12 2 2 3" xfId="6900" xr:uid="{478336D9-8DBF-48BB-BC6D-0260863D63AD}"/>
    <cellStyle name="Вычисление 12 2 2 3 2" xfId="13383" xr:uid="{763FAB02-77E4-47A6-997F-E76739F67CD2}"/>
    <cellStyle name="Вычисление 12 2 2 3 3" xfId="18949" xr:uid="{6D3B2007-57B4-47C9-9C48-52D7EE15BCA9}"/>
    <cellStyle name="Вычисление 12 2 2 3 4" xfId="24390" xr:uid="{315DD49C-77D6-4A35-9AD2-979532EA70CB}"/>
    <cellStyle name="Вычисление 12 2 2 4" xfId="9197" xr:uid="{89952F0D-6B96-498B-AFB9-D5490FA0F7A0}"/>
    <cellStyle name="Вычисление 12 2 2 5" xfId="14844" xr:uid="{D56FF880-72E3-4D09-BF1E-21113F719FE3}"/>
    <cellStyle name="Вычисление 12 2 2 6" xfId="20364" xr:uid="{7420B1B1-112F-4C1D-8B06-C00D7CDAF70E}"/>
    <cellStyle name="Вычисление 12 2 3" xfId="2589" xr:uid="{80F20258-BACD-4EFC-8AFC-EBEB81939517}"/>
    <cellStyle name="Вычисление 12 2 3 2" xfId="4835" xr:uid="{5A25F92B-26C7-46EE-81AA-E0A5C6A51D53}"/>
    <cellStyle name="Вычисление 12 2 3 2 2" xfId="11386" xr:uid="{F6927D95-3EC9-434B-92B1-1CD952477E82}"/>
    <cellStyle name="Вычисление 12 2 3 2 3" xfId="16991" xr:uid="{A538654E-D3D7-4E60-BB1A-1EBC24CE2C6A}"/>
    <cellStyle name="Вычисление 12 2 3 2 4" xfId="22467" xr:uid="{E632D8EA-7E05-44B8-89E8-96E5082528E7}"/>
    <cellStyle name="Вычисление 12 2 3 3" xfId="6901" xr:uid="{B8536191-FD8A-4F67-9147-AFDB2BFFDF33}"/>
    <cellStyle name="Вычисление 12 2 3 3 2" xfId="13384" xr:uid="{E22796FD-7802-4EDC-BEAA-4E5C53697F5F}"/>
    <cellStyle name="Вычисление 12 2 3 3 3" xfId="18950" xr:uid="{CC373DFE-EB7F-4D90-8322-52CE756F2030}"/>
    <cellStyle name="Вычисление 12 2 3 3 4" xfId="24391" xr:uid="{81AA68B8-F811-4354-9278-3EA4ECFA4957}"/>
    <cellStyle name="Вычисление 12 2 3 4" xfId="9198" xr:uid="{3047B8C3-478B-48FE-B8FA-8A3E0757304A}"/>
    <cellStyle name="Вычисление 12 2 3 5" xfId="14845" xr:uid="{15D526B5-C36E-4787-BBE3-6805EB6E0C8B}"/>
    <cellStyle name="Вычисление 12 2 3 6" xfId="20365" xr:uid="{12A777C5-2BFA-4C08-A674-9D822FD96D96}"/>
    <cellStyle name="Вычисление 12 2 4" xfId="4833" xr:uid="{D3D166F2-DBF5-465D-9EED-3B42DF02FC7C}"/>
    <cellStyle name="Вычисление 12 2 4 2" xfId="11384" xr:uid="{D4B5A4DD-9FFC-42F0-B0F5-574713FD9125}"/>
    <cellStyle name="Вычисление 12 2 4 3" xfId="16989" xr:uid="{918C98DA-3FB7-4C60-B12B-652C6ED8D593}"/>
    <cellStyle name="Вычисление 12 2 4 4" xfId="22465" xr:uid="{6FA85775-15A8-4485-B7C5-F51560DB29F6}"/>
    <cellStyle name="Вычисление 12 2 5" xfId="6899" xr:uid="{77834228-7950-4451-AAC0-7D3CC8321F99}"/>
    <cellStyle name="Вычисление 12 2 5 2" xfId="13382" xr:uid="{1DED0969-C2D3-4718-A315-A8351E190454}"/>
    <cellStyle name="Вычисление 12 2 5 3" xfId="18948" xr:uid="{24F9C932-1156-43A8-B50E-10CC7766472C}"/>
    <cellStyle name="Вычисление 12 2 5 4" xfId="24389" xr:uid="{C8652A58-7996-40DA-932D-71A68CABF544}"/>
    <cellStyle name="Вычисление 12 2 6" xfId="9196" xr:uid="{2D83A23A-16F0-42E6-9C37-EBB7358DC9EF}"/>
    <cellStyle name="Вычисление 12 2 7" xfId="14843" xr:uid="{8F598170-ABAF-4487-BDCF-E12BC0436E50}"/>
    <cellStyle name="Вычисление 12 2 8" xfId="20363" xr:uid="{F005EEE6-FB93-49AA-A2A2-35006303EC97}"/>
    <cellStyle name="Вычисление 12 3" xfId="2590" xr:uid="{0ABE0D6B-FE80-4CB1-85BB-45FF057BEFF1}"/>
    <cellStyle name="Вычисление 12 3 2" xfId="2591" xr:uid="{5AC5D570-6E57-4C13-A463-9CD1B037EC50}"/>
    <cellStyle name="Вычисление 12 3 2 2" xfId="4837" xr:uid="{9A7682C9-F510-40A2-BDE7-6B98634B86BC}"/>
    <cellStyle name="Вычисление 12 3 2 2 2" xfId="11388" xr:uid="{F64D8D27-6EBF-4814-A3EF-890A097FB638}"/>
    <cellStyle name="Вычисление 12 3 2 2 3" xfId="16993" xr:uid="{7C15BA1E-656A-473E-B98F-4B0ADF1B70C4}"/>
    <cellStyle name="Вычисление 12 3 2 2 4" xfId="22469" xr:uid="{EB8BE818-0A04-4907-9290-4895331520F4}"/>
    <cellStyle name="Вычисление 12 3 2 3" xfId="6903" xr:uid="{A5CAEAC9-6874-444B-A805-2BDA8D1D3DDA}"/>
    <cellStyle name="Вычисление 12 3 2 3 2" xfId="13386" xr:uid="{03E21401-D75B-41FE-9144-6ADB917DAB67}"/>
    <cellStyle name="Вычисление 12 3 2 3 3" xfId="18952" xr:uid="{C6D25A42-BD91-4DF8-A1CB-4A67989361DF}"/>
    <cellStyle name="Вычисление 12 3 2 3 4" xfId="24393" xr:uid="{F08E0953-B55C-441D-B447-B2A95D4A56BD}"/>
    <cellStyle name="Вычисление 12 3 2 4" xfId="9200" xr:uid="{AF287DEA-EA96-420F-ABE9-81A3FCE9D19F}"/>
    <cellStyle name="Вычисление 12 3 2 5" xfId="14847" xr:uid="{456F63F3-1662-4060-8493-541C75E0C1B5}"/>
    <cellStyle name="Вычисление 12 3 2 6" xfId="20367" xr:uid="{970343AC-F8C3-49D2-B2F8-C43D39FA45F3}"/>
    <cellStyle name="Вычисление 12 3 3" xfId="2592" xr:uid="{4012839D-79E5-49F4-BAA0-06CAF5DDB778}"/>
    <cellStyle name="Вычисление 12 3 3 2" xfId="4838" xr:uid="{BC6C2088-5F00-4234-A2D3-DC17946D1394}"/>
    <cellStyle name="Вычисление 12 3 3 2 2" xfId="11389" xr:uid="{C970645D-8B43-4951-B455-11739E4D8A57}"/>
    <cellStyle name="Вычисление 12 3 3 2 3" xfId="16994" xr:uid="{846EA0F0-EC24-44AD-BC6A-0F730B8F4408}"/>
    <cellStyle name="Вычисление 12 3 3 2 4" xfId="22470" xr:uid="{1E777CDE-06AB-44CD-89F9-4166EE00F14C}"/>
    <cellStyle name="Вычисление 12 3 3 3" xfId="6904" xr:uid="{2F3C06C7-08A0-4C30-859F-81AB71345C44}"/>
    <cellStyle name="Вычисление 12 3 3 3 2" xfId="13387" xr:uid="{5F100C81-CB0A-4F18-B227-F0A078B2D4E9}"/>
    <cellStyle name="Вычисление 12 3 3 3 3" xfId="18953" xr:uid="{8F22EA83-9480-41F9-B843-0B110A018E1F}"/>
    <cellStyle name="Вычисление 12 3 3 3 4" xfId="24394" xr:uid="{D6BFC4BC-7EAC-4624-920E-8176B9DED075}"/>
    <cellStyle name="Вычисление 12 3 3 4" xfId="9201" xr:uid="{26D3E752-034A-483F-802C-EC611AF8FEDB}"/>
    <cellStyle name="Вычисление 12 3 3 5" xfId="14848" xr:uid="{31A8CED4-886E-4DB4-9FEC-4FA019A68D8B}"/>
    <cellStyle name="Вычисление 12 3 3 6" xfId="20368" xr:uid="{9FCCD9CD-4FE2-486F-831A-5D5D9F841026}"/>
    <cellStyle name="Вычисление 12 3 4" xfId="4836" xr:uid="{23CC0CB3-83E8-4D7F-AC3A-A2C35908FF80}"/>
    <cellStyle name="Вычисление 12 3 4 2" xfId="11387" xr:uid="{61EBA8CF-70E9-48AF-B137-09F92FC0295F}"/>
    <cellStyle name="Вычисление 12 3 4 3" xfId="16992" xr:uid="{E80BA5CD-B6E6-46F6-B6BA-DCCC614FB07C}"/>
    <cellStyle name="Вычисление 12 3 4 4" xfId="22468" xr:uid="{3120955A-BC69-4EF0-BB5C-EC255F3DE2FA}"/>
    <cellStyle name="Вычисление 12 3 5" xfId="6902" xr:uid="{A073CAFE-9420-4DCE-A997-88216DDA493C}"/>
    <cellStyle name="Вычисление 12 3 5 2" xfId="13385" xr:uid="{F8BF746C-CC10-43A4-B9B0-07E8DD9AA942}"/>
    <cellStyle name="Вычисление 12 3 5 3" xfId="18951" xr:uid="{92BF4503-3381-4C73-B1ED-CCC53EED03E0}"/>
    <cellStyle name="Вычисление 12 3 5 4" xfId="24392" xr:uid="{5B9BA9E3-8A3B-4D3D-9EF3-9F4A7A8A2E9C}"/>
    <cellStyle name="Вычисление 12 3 6" xfId="9199" xr:uid="{7EA1264A-9FAB-43D2-9745-02043C42F5DA}"/>
    <cellStyle name="Вычисление 12 3 7" xfId="14846" xr:uid="{FD5B0CDB-4231-4F4A-95B0-EE14C0895CCA}"/>
    <cellStyle name="Вычисление 12 3 8" xfId="20366" xr:uid="{EEC42303-7926-421C-8525-A980E57BFB70}"/>
    <cellStyle name="Вычисление 12 4" xfId="2593" xr:uid="{EDEB83BF-C382-4715-A608-01EDE1146AE9}"/>
    <cellStyle name="Вычисление 12 4 2" xfId="2594" xr:uid="{7C551F51-C23F-41CA-B682-9ED52B5F49E5}"/>
    <cellStyle name="Вычисление 12 4 2 2" xfId="4840" xr:uid="{C1D5DCDE-C9D8-4B49-9F8E-4780A03F255C}"/>
    <cellStyle name="Вычисление 12 4 2 2 2" xfId="11391" xr:uid="{3A524AAE-1999-4E21-A177-1739BDE82DF0}"/>
    <cellStyle name="Вычисление 12 4 2 2 3" xfId="16996" xr:uid="{D902E3AC-9888-4D91-B33E-29115A6BD45C}"/>
    <cellStyle name="Вычисление 12 4 2 2 4" xfId="22472" xr:uid="{9D6F8561-DDB1-41C1-92D2-25428FCB9A8C}"/>
    <cellStyle name="Вычисление 12 4 2 3" xfId="6906" xr:uid="{7F8F9159-FA5E-4BEB-89DD-623214B30349}"/>
    <cellStyle name="Вычисление 12 4 2 3 2" xfId="13389" xr:uid="{D6438AD8-DB04-4941-93CC-C0157EC7B5AE}"/>
    <cellStyle name="Вычисление 12 4 2 3 3" xfId="18955" xr:uid="{4477A058-9FC2-4E36-B768-5E2BACD7A233}"/>
    <cellStyle name="Вычисление 12 4 2 3 4" xfId="24396" xr:uid="{0C46387E-F4CD-4F35-B3B5-EC78E90BF1F2}"/>
    <cellStyle name="Вычисление 12 4 2 4" xfId="9203" xr:uid="{062C4B55-7F0C-4100-8EC5-61AA2D4D822D}"/>
    <cellStyle name="Вычисление 12 4 2 5" xfId="14850" xr:uid="{39FB62E4-4C17-4935-8A5D-55BC1982C530}"/>
    <cellStyle name="Вычисление 12 4 2 6" xfId="20370" xr:uid="{557306F9-7EE3-4E0B-9459-98E1007B5C85}"/>
    <cellStyle name="Вычисление 12 4 3" xfId="2595" xr:uid="{ED39D207-EFD8-4B92-90BD-C5EF55424C66}"/>
    <cellStyle name="Вычисление 12 4 3 2" xfId="4841" xr:uid="{ED5C8A49-12FA-4457-9CC6-AFB8EA2B4833}"/>
    <cellStyle name="Вычисление 12 4 3 2 2" xfId="11392" xr:uid="{2C58F2CD-D7F7-4167-A092-E5F8C26A8E06}"/>
    <cellStyle name="Вычисление 12 4 3 2 3" xfId="16997" xr:uid="{C4513DA1-3D18-4CAD-95DB-CC74D75F4327}"/>
    <cellStyle name="Вычисление 12 4 3 2 4" xfId="22473" xr:uid="{7A461073-44DC-4136-A3D9-78AAEEF6BFFB}"/>
    <cellStyle name="Вычисление 12 4 3 3" xfId="6907" xr:uid="{8CA7CC6F-CAE7-49C6-A1A4-AE3E579114CC}"/>
    <cellStyle name="Вычисление 12 4 3 3 2" xfId="13390" xr:uid="{2CFD2FB4-F46C-48D4-82FB-7CA191D5ED61}"/>
    <cellStyle name="Вычисление 12 4 3 3 3" xfId="18956" xr:uid="{B7D3E308-637C-4CC6-AA0C-C413C69CBABF}"/>
    <cellStyle name="Вычисление 12 4 3 3 4" xfId="24397" xr:uid="{328096A9-1F9C-4130-B066-4CA5FEF39C8E}"/>
    <cellStyle name="Вычисление 12 4 3 4" xfId="9204" xr:uid="{5F09A945-1074-4F02-ACC0-F065D83D65C6}"/>
    <cellStyle name="Вычисление 12 4 3 5" xfId="14851" xr:uid="{242B0462-16F4-4701-81FA-7B1B36A6BB9B}"/>
    <cellStyle name="Вычисление 12 4 3 6" xfId="20371" xr:uid="{6C001286-6859-48E1-BE7D-B1D1CE0E20E3}"/>
    <cellStyle name="Вычисление 12 4 4" xfId="4839" xr:uid="{CE33C879-BBE2-4798-B9D5-A5300D05104A}"/>
    <cellStyle name="Вычисление 12 4 4 2" xfId="11390" xr:uid="{9AAEE911-F2C7-4064-B4E3-1831E72F4E90}"/>
    <cellStyle name="Вычисление 12 4 4 3" xfId="16995" xr:uid="{6437132E-6581-404D-965C-B9E9C6F50883}"/>
    <cellStyle name="Вычисление 12 4 4 4" xfId="22471" xr:uid="{1B37EFCC-18F6-4C16-8D2F-3C240628F020}"/>
    <cellStyle name="Вычисление 12 4 5" xfId="6905" xr:uid="{FAC75E64-E478-40CD-A468-C5B0C1740E9F}"/>
    <cellStyle name="Вычисление 12 4 5 2" xfId="13388" xr:uid="{67A6505B-43BF-49B2-B334-A8FC378230B7}"/>
    <cellStyle name="Вычисление 12 4 5 3" xfId="18954" xr:uid="{255F8577-4BB5-4C5E-A59E-678B6A80AEA9}"/>
    <cellStyle name="Вычисление 12 4 5 4" xfId="24395" xr:uid="{D9E383FA-24D1-4B1B-8EA6-2CDB3BF958EB}"/>
    <cellStyle name="Вычисление 12 4 6" xfId="9202" xr:uid="{82C5545E-E905-4241-AC06-4B16A66853AF}"/>
    <cellStyle name="Вычисление 12 4 7" xfId="14849" xr:uid="{CB11A91D-3E8F-456E-B02E-093AC571050D}"/>
    <cellStyle name="Вычисление 12 4 8" xfId="20369" xr:uid="{F9C23A3E-52BA-46A4-98FB-351DC95C4302}"/>
    <cellStyle name="Вычисление 12 5" xfId="2596" xr:uid="{2AC824EF-3D05-48C3-A96B-2012E7883343}"/>
    <cellStyle name="Вычисление 12 5 2" xfId="4842" xr:uid="{1DC99DBF-6E4B-4514-B787-87481ED6CC02}"/>
    <cellStyle name="Вычисление 12 5 2 2" xfId="11393" xr:uid="{05F3D9BD-5D2D-430F-BED8-CBFDFC8361DC}"/>
    <cellStyle name="Вычисление 12 5 2 3" xfId="16998" xr:uid="{4131A1BD-6CEA-47D2-B635-A2ECB5934E11}"/>
    <cellStyle name="Вычисление 12 5 2 4" xfId="22474" xr:uid="{3AEC68D4-4B6C-42A5-9DB4-CBAB967A1CF2}"/>
    <cellStyle name="Вычисление 12 5 3" xfId="6908" xr:uid="{BF1A7586-4419-460C-8261-57157F05EBE2}"/>
    <cellStyle name="Вычисление 12 5 3 2" xfId="13391" xr:uid="{013703C9-FE42-4033-BA3B-2F83191FD42B}"/>
    <cellStyle name="Вычисление 12 5 3 3" xfId="18957" xr:uid="{28169F88-1F88-4A18-AF28-9D0936646F8B}"/>
    <cellStyle name="Вычисление 12 5 3 4" xfId="24398" xr:uid="{D976DC96-4772-4698-B59E-8C71B50AB3EE}"/>
    <cellStyle name="Вычисление 12 5 4" xfId="9205" xr:uid="{395814CB-9DE1-4008-90E9-E12B865E6EEF}"/>
    <cellStyle name="Вычисление 12 5 5" xfId="14852" xr:uid="{70316424-30A5-4FDD-8897-AC4B7FCDCB94}"/>
    <cellStyle name="Вычисление 12 5 6" xfId="20372" xr:uid="{B7CB867D-28CF-43BF-9EA6-FFCE42193784}"/>
    <cellStyle name="Вычисление 12 6" xfId="2597" xr:uid="{1E70857A-E03B-44A5-BFD0-122B5455E0A8}"/>
    <cellStyle name="Вычисление 12 6 2" xfId="4843" xr:uid="{D66473A0-BFB9-4479-8C8C-0C3BA9895E84}"/>
    <cellStyle name="Вычисление 12 6 2 2" xfId="11394" xr:uid="{6689F6FE-65B4-4E15-9CAE-D0C39DF26253}"/>
    <cellStyle name="Вычисление 12 6 2 3" xfId="16999" xr:uid="{BBC307BB-05F4-4E1A-9D58-E2448D34A6A0}"/>
    <cellStyle name="Вычисление 12 6 2 4" xfId="22475" xr:uid="{6D156055-5119-400B-A218-4BE8A6BC75D4}"/>
    <cellStyle name="Вычисление 12 6 3" xfId="6909" xr:uid="{55EB9DC0-31F1-450A-8D1D-BF594548EC57}"/>
    <cellStyle name="Вычисление 12 6 3 2" xfId="13392" xr:uid="{E316CE70-B3EB-4B39-9B34-02EC44041DB6}"/>
    <cellStyle name="Вычисление 12 6 3 3" xfId="18958" xr:uid="{DB2FD509-AC6A-4D2B-822D-71ADC84E10CE}"/>
    <cellStyle name="Вычисление 12 6 3 4" xfId="24399" xr:uid="{408CA27B-02A2-4D45-ADE0-CBAE3A979738}"/>
    <cellStyle name="Вычисление 12 6 4" xfId="9206" xr:uid="{391378CD-B1D5-48CD-8CA5-9509E42D8B52}"/>
    <cellStyle name="Вычисление 12 6 5" xfId="14853" xr:uid="{14844380-5734-4A4B-88B7-C0B9E231A77F}"/>
    <cellStyle name="Вычисление 12 6 6" xfId="20373" xr:uid="{DA3B20DE-8D46-4252-9FCD-1AB342AC0D9B}"/>
    <cellStyle name="Вычисление 12 7" xfId="4832" xr:uid="{6A54D613-2CF4-4DB2-A1DB-196BBF00ED6F}"/>
    <cellStyle name="Вычисление 12 7 2" xfId="11383" xr:uid="{F31FF129-72D2-4AED-8633-617B7326F403}"/>
    <cellStyle name="Вычисление 12 7 3" xfId="16988" xr:uid="{B48E3FF7-6B2E-4573-AB98-3FB1FB5B350B}"/>
    <cellStyle name="Вычисление 12 7 4" xfId="22464" xr:uid="{57676B97-B597-4E3A-AF5C-FDF3F3959D58}"/>
    <cellStyle name="Вычисление 12 8" xfId="6898" xr:uid="{27AA377F-81AD-4048-B5A1-C9E2CFED72CB}"/>
    <cellStyle name="Вычисление 12 8 2" xfId="13381" xr:uid="{B4E6A300-58F6-47A8-BC05-DF00838AAE64}"/>
    <cellStyle name="Вычисление 12 8 3" xfId="18947" xr:uid="{E794F918-0DBA-4AFC-BD8E-0341936982C0}"/>
    <cellStyle name="Вычисление 12 8 4" xfId="24388" xr:uid="{B408694E-1664-4488-8AAD-344BC422D545}"/>
    <cellStyle name="Вычисление 12 9" xfId="9195" xr:uid="{959875E3-08EB-4C48-AE72-A31F944D6D83}"/>
    <cellStyle name="Вычисление 13" xfId="2598" xr:uid="{D2FDA983-68EB-44E2-BF91-2F33E1A0904F}"/>
    <cellStyle name="Вычисление 13 10" xfId="14854" xr:uid="{93878985-9698-4CB3-87AE-210C7FAD47CF}"/>
    <cellStyle name="Вычисление 13 11" xfId="20374" xr:uid="{DC1C6F9A-5BEF-4664-847E-E08CDCB46DF2}"/>
    <cellStyle name="Вычисление 13 2" xfId="2599" xr:uid="{0E8A0BC9-453C-4502-AB39-4F61B9B1EE6A}"/>
    <cellStyle name="Вычисление 13 2 2" xfId="2600" xr:uid="{F5E9011E-4BF7-44C6-A985-38E155362E83}"/>
    <cellStyle name="Вычисление 13 2 2 2" xfId="4846" xr:uid="{F3F61799-1F8C-4B61-BD28-51E1986A52B6}"/>
    <cellStyle name="Вычисление 13 2 2 2 2" xfId="11397" xr:uid="{1520C20A-A474-460C-A55D-B3C6477F4168}"/>
    <cellStyle name="Вычисление 13 2 2 2 3" xfId="17002" xr:uid="{87DE157E-7231-4C11-93D9-5DE6FA084459}"/>
    <cellStyle name="Вычисление 13 2 2 2 4" xfId="22478" xr:uid="{524DBE56-47FE-4743-A72A-AD3724E85E5B}"/>
    <cellStyle name="Вычисление 13 2 2 3" xfId="6912" xr:uid="{927FD242-053E-4715-8FE6-CCC531F671E1}"/>
    <cellStyle name="Вычисление 13 2 2 3 2" xfId="13395" xr:uid="{BD731955-B7A5-4A85-8A07-D16F3636E290}"/>
    <cellStyle name="Вычисление 13 2 2 3 3" xfId="18961" xr:uid="{450394B9-CCCF-4FD4-881F-F6164214F1B3}"/>
    <cellStyle name="Вычисление 13 2 2 3 4" xfId="24402" xr:uid="{5332A3C4-3C2A-4210-900E-1BE513DC3353}"/>
    <cellStyle name="Вычисление 13 2 2 4" xfId="9209" xr:uid="{5DD63489-1010-4D31-89C8-CC3499F544BF}"/>
    <cellStyle name="Вычисление 13 2 2 5" xfId="14856" xr:uid="{25FA4C3B-1DE9-4105-AA58-9F10694F3ABC}"/>
    <cellStyle name="Вычисление 13 2 2 6" xfId="20376" xr:uid="{E942B935-3590-411B-B698-A982D99BD345}"/>
    <cellStyle name="Вычисление 13 2 3" xfId="2601" xr:uid="{0B0089DB-498D-4439-B024-EC62365C3528}"/>
    <cellStyle name="Вычисление 13 2 3 2" xfId="4847" xr:uid="{8AE23648-AB57-4D30-927E-FE2A8D082F17}"/>
    <cellStyle name="Вычисление 13 2 3 2 2" xfId="11398" xr:uid="{6448CFC5-1E4F-4C4D-BA55-8FA67D6B61DD}"/>
    <cellStyle name="Вычисление 13 2 3 2 3" xfId="17003" xr:uid="{87BE05C3-66E8-48E7-9AC9-1DEB61858A41}"/>
    <cellStyle name="Вычисление 13 2 3 2 4" xfId="22479" xr:uid="{BE37A58F-A50D-4EB4-BF49-3E0971736BB5}"/>
    <cellStyle name="Вычисление 13 2 3 3" xfId="6913" xr:uid="{FA3EEEED-B7FA-4B65-BDBC-01D98A02BCA8}"/>
    <cellStyle name="Вычисление 13 2 3 3 2" xfId="13396" xr:uid="{7A09289A-3713-4CF7-971E-A242081EEF22}"/>
    <cellStyle name="Вычисление 13 2 3 3 3" xfId="18962" xr:uid="{9ECBDEB8-6B60-4ACF-92CA-3C3D7459BEE3}"/>
    <cellStyle name="Вычисление 13 2 3 3 4" xfId="24403" xr:uid="{04A33D4D-DF1A-4A4E-8757-67E7010A973B}"/>
    <cellStyle name="Вычисление 13 2 3 4" xfId="9210" xr:uid="{75F53B21-37D1-4186-8978-0D46C3C070BF}"/>
    <cellStyle name="Вычисление 13 2 3 5" xfId="14857" xr:uid="{20024E6D-C76A-47EC-B597-B4D3D94512D4}"/>
    <cellStyle name="Вычисление 13 2 3 6" xfId="20377" xr:uid="{0E6A98F2-15D8-402D-843C-C1A9D88AC33F}"/>
    <cellStyle name="Вычисление 13 2 4" xfId="4845" xr:uid="{1488707C-8BF1-4D24-9911-B9AAE28CCDA6}"/>
    <cellStyle name="Вычисление 13 2 4 2" xfId="11396" xr:uid="{9878E3A0-819D-4200-A8B7-7B28E1690052}"/>
    <cellStyle name="Вычисление 13 2 4 3" xfId="17001" xr:uid="{BABE5740-710C-405F-8E56-86E5507DFECD}"/>
    <cellStyle name="Вычисление 13 2 4 4" xfId="22477" xr:uid="{43BA35E8-4E73-4D80-A2CB-4E18B345CED7}"/>
    <cellStyle name="Вычисление 13 2 5" xfId="6911" xr:uid="{E0E9EF65-D8DD-40CA-88BB-4AEE5878E959}"/>
    <cellStyle name="Вычисление 13 2 5 2" xfId="13394" xr:uid="{9B216B10-EDB9-41F9-B175-BB18A1C62B6D}"/>
    <cellStyle name="Вычисление 13 2 5 3" xfId="18960" xr:uid="{E55B7FB7-1227-42B1-AE98-3E6352C293D8}"/>
    <cellStyle name="Вычисление 13 2 5 4" xfId="24401" xr:uid="{08513507-3DF7-495C-9DE3-78EA776E6E1C}"/>
    <cellStyle name="Вычисление 13 2 6" xfId="9208" xr:uid="{E39578CB-6C19-45C9-BC99-B0BFAF3CCD29}"/>
    <cellStyle name="Вычисление 13 2 7" xfId="14855" xr:uid="{2C3D463E-E9BC-48A7-BADF-6A0289EB8400}"/>
    <cellStyle name="Вычисление 13 2 8" xfId="20375" xr:uid="{8E6A60D1-71B4-45BC-8234-103BEB509925}"/>
    <cellStyle name="Вычисление 13 3" xfId="2602" xr:uid="{87FBDDA2-19B0-48F4-A07F-DDECEC39B02A}"/>
    <cellStyle name="Вычисление 13 3 2" xfId="2603" xr:uid="{AFEC5384-DA72-456F-A6FC-86242015E241}"/>
    <cellStyle name="Вычисление 13 3 2 2" xfId="4849" xr:uid="{4BB43D63-FBB6-4EFC-8478-F3AEA9B26762}"/>
    <cellStyle name="Вычисление 13 3 2 2 2" xfId="11400" xr:uid="{1A15D35C-96B6-4818-B945-777161109E8C}"/>
    <cellStyle name="Вычисление 13 3 2 2 3" xfId="17005" xr:uid="{7778A490-AD54-455D-BC5D-3E42333F723A}"/>
    <cellStyle name="Вычисление 13 3 2 2 4" xfId="22481" xr:uid="{E78BC4FE-66DE-49FB-996D-CACB2B1417A8}"/>
    <cellStyle name="Вычисление 13 3 2 3" xfId="6915" xr:uid="{952BA8AA-2E3F-4533-AF8C-80AA7F543B53}"/>
    <cellStyle name="Вычисление 13 3 2 3 2" xfId="13398" xr:uid="{652DCF5B-F603-4F41-A3D9-2C3BD18D4B50}"/>
    <cellStyle name="Вычисление 13 3 2 3 3" xfId="18964" xr:uid="{25D2E0FB-11DE-4252-8C5C-F488852249ED}"/>
    <cellStyle name="Вычисление 13 3 2 3 4" xfId="24405" xr:uid="{4DE1AE57-F660-4C23-8964-77EC4990A1D9}"/>
    <cellStyle name="Вычисление 13 3 2 4" xfId="9212" xr:uid="{90459DC3-8F64-4A8A-AA99-554CDCB55165}"/>
    <cellStyle name="Вычисление 13 3 2 5" xfId="14859" xr:uid="{993D1755-5C85-4B72-A880-A86728DAEBFA}"/>
    <cellStyle name="Вычисление 13 3 2 6" xfId="20379" xr:uid="{ED121F00-1724-4753-805C-49D54383DE05}"/>
    <cellStyle name="Вычисление 13 3 3" xfId="2604" xr:uid="{248AB430-E87B-42BE-ABD4-8BAD4EFCE55B}"/>
    <cellStyle name="Вычисление 13 3 3 2" xfId="4850" xr:uid="{F134BE74-A776-4F5B-A88E-5987ECE88A4E}"/>
    <cellStyle name="Вычисление 13 3 3 2 2" xfId="11401" xr:uid="{23B0B211-8C8C-46E3-9129-9567B049FCF9}"/>
    <cellStyle name="Вычисление 13 3 3 2 3" xfId="17006" xr:uid="{9E1527DD-F50A-4DFF-A75F-56F87943D631}"/>
    <cellStyle name="Вычисление 13 3 3 2 4" xfId="22482" xr:uid="{5E482AA0-256C-4F11-AD3F-D4A935255F7A}"/>
    <cellStyle name="Вычисление 13 3 3 3" xfId="6916" xr:uid="{8ABC3A95-CF2E-4866-B2C7-1BDE7068A6E9}"/>
    <cellStyle name="Вычисление 13 3 3 3 2" xfId="13399" xr:uid="{79918C63-FD21-43B9-AC0F-DFA9DA7E6099}"/>
    <cellStyle name="Вычисление 13 3 3 3 3" xfId="18965" xr:uid="{FF269CBD-DF5D-4B98-B53E-368F3BECCC78}"/>
    <cellStyle name="Вычисление 13 3 3 3 4" xfId="24406" xr:uid="{FCB957CC-BA37-4B9D-B081-03F7121BB954}"/>
    <cellStyle name="Вычисление 13 3 3 4" xfId="9213" xr:uid="{1DA67757-CEED-4B7C-8587-B16442ECB361}"/>
    <cellStyle name="Вычисление 13 3 3 5" xfId="14860" xr:uid="{9FF5F9E7-6608-4557-8FC7-E795F83D4820}"/>
    <cellStyle name="Вычисление 13 3 3 6" xfId="20380" xr:uid="{4F64FF3C-AB7C-4B4A-9912-6EE310FD4D21}"/>
    <cellStyle name="Вычисление 13 3 4" xfId="4848" xr:uid="{B9EACC49-902B-48F1-8230-46AB5D3432F7}"/>
    <cellStyle name="Вычисление 13 3 4 2" xfId="11399" xr:uid="{86470A1F-73CF-4B35-9CFC-2897C6EBA286}"/>
    <cellStyle name="Вычисление 13 3 4 3" xfId="17004" xr:uid="{A9DD78C8-55DD-4CB1-A660-5D4CCF1B324D}"/>
    <cellStyle name="Вычисление 13 3 4 4" xfId="22480" xr:uid="{4287C454-9915-4118-A008-64EFCE28D731}"/>
    <cellStyle name="Вычисление 13 3 5" xfId="6914" xr:uid="{6F2F02D1-7314-4FBC-8593-C546B370EDF0}"/>
    <cellStyle name="Вычисление 13 3 5 2" xfId="13397" xr:uid="{E709A785-6F81-482E-916C-6A8B2CEEEE73}"/>
    <cellStyle name="Вычисление 13 3 5 3" xfId="18963" xr:uid="{066704D5-A6E9-41B4-B097-813F1CEF5F90}"/>
    <cellStyle name="Вычисление 13 3 5 4" xfId="24404" xr:uid="{F1F1B8B1-A4BB-49DB-AF38-FBC761B3FD4E}"/>
    <cellStyle name="Вычисление 13 3 6" xfId="9211" xr:uid="{137153E4-A322-42A9-AFEC-6CDE7CEA0260}"/>
    <cellStyle name="Вычисление 13 3 7" xfId="14858" xr:uid="{A49FF449-7073-4BDE-A346-8B0C8B14AC2B}"/>
    <cellStyle name="Вычисление 13 3 8" xfId="20378" xr:uid="{5D8734B9-BE39-4B9A-88F6-F9E6A9C4BBD2}"/>
    <cellStyle name="Вычисление 13 4" xfId="2605" xr:uid="{ED2CAE14-B8F8-4F4A-87FD-442389D0CCA0}"/>
    <cellStyle name="Вычисление 13 4 2" xfId="2606" xr:uid="{B725AD3D-A47A-4689-81C4-A1232ADA96E2}"/>
    <cellStyle name="Вычисление 13 4 2 2" xfId="4852" xr:uid="{2325A708-F038-4168-837C-CD4CACB64524}"/>
    <cellStyle name="Вычисление 13 4 2 2 2" xfId="11403" xr:uid="{F5C9EA58-E992-44A5-AC2F-B5E339498F3B}"/>
    <cellStyle name="Вычисление 13 4 2 2 3" xfId="17008" xr:uid="{6BE71136-91E2-4C4A-BFA4-219182BE8C80}"/>
    <cellStyle name="Вычисление 13 4 2 2 4" xfId="22484" xr:uid="{1083E47C-3328-480C-B1D9-8BD032E8F625}"/>
    <cellStyle name="Вычисление 13 4 2 3" xfId="6918" xr:uid="{23E71433-B8B7-4A69-A9B8-1996D5C36375}"/>
    <cellStyle name="Вычисление 13 4 2 3 2" xfId="13401" xr:uid="{C231308B-D7B1-4FB1-95C2-7863DAC56DD4}"/>
    <cellStyle name="Вычисление 13 4 2 3 3" xfId="18967" xr:uid="{6F7FC50F-9891-4CEF-A2CD-1296B7451C60}"/>
    <cellStyle name="Вычисление 13 4 2 3 4" xfId="24408" xr:uid="{4D0AA90E-C217-4FFF-B778-2B40F556CF62}"/>
    <cellStyle name="Вычисление 13 4 2 4" xfId="9215" xr:uid="{334592B9-E679-445B-B7A8-F6D6177ED2CB}"/>
    <cellStyle name="Вычисление 13 4 2 5" xfId="14862" xr:uid="{1FB364C6-64A0-4808-97E4-8BE43FF6AD23}"/>
    <cellStyle name="Вычисление 13 4 2 6" xfId="20382" xr:uid="{1E068959-A369-4391-B3B3-70D0504AD9C3}"/>
    <cellStyle name="Вычисление 13 4 3" xfId="2607" xr:uid="{9E591402-258A-4221-9A18-00C0ED7184EF}"/>
    <cellStyle name="Вычисление 13 4 3 2" xfId="4853" xr:uid="{95DDCC28-F1E5-46B9-9924-18CB4FA3115B}"/>
    <cellStyle name="Вычисление 13 4 3 2 2" xfId="11404" xr:uid="{25A8E14D-0933-42CC-A736-E74B9BF9E4BF}"/>
    <cellStyle name="Вычисление 13 4 3 2 3" xfId="17009" xr:uid="{DE066830-0D66-4526-82EB-7C4FD21B0B55}"/>
    <cellStyle name="Вычисление 13 4 3 2 4" xfId="22485" xr:uid="{7DE93F2C-32A0-4B58-ABC8-14CFB02FF619}"/>
    <cellStyle name="Вычисление 13 4 3 3" xfId="6919" xr:uid="{3E6D2C02-1B2D-4CE5-A109-3C4D6D902E42}"/>
    <cellStyle name="Вычисление 13 4 3 3 2" xfId="13402" xr:uid="{E0C69842-1EC1-46B4-BBD4-89495089B578}"/>
    <cellStyle name="Вычисление 13 4 3 3 3" xfId="18968" xr:uid="{23FF691B-3F42-49AE-970B-4FA1FE58A9F3}"/>
    <cellStyle name="Вычисление 13 4 3 3 4" xfId="24409" xr:uid="{3C02AC56-8494-4C0B-ADB3-D6CD51AB156B}"/>
    <cellStyle name="Вычисление 13 4 3 4" xfId="9216" xr:uid="{B6ACCB60-8DDC-45FF-A4E5-160DA306D135}"/>
    <cellStyle name="Вычисление 13 4 3 5" xfId="14863" xr:uid="{68B521BC-B657-4947-86DE-83031DE91BB2}"/>
    <cellStyle name="Вычисление 13 4 3 6" xfId="20383" xr:uid="{30F69E5D-3381-488D-ACF4-683CC32A6F0A}"/>
    <cellStyle name="Вычисление 13 4 4" xfId="4851" xr:uid="{279A603C-2602-4148-BCF9-C21DD15708C1}"/>
    <cellStyle name="Вычисление 13 4 4 2" xfId="11402" xr:uid="{FF52E3EA-1176-4BD9-A276-91642783539C}"/>
    <cellStyle name="Вычисление 13 4 4 3" xfId="17007" xr:uid="{9827BAAD-7451-4D9D-85E0-05F3D230A0BB}"/>
    <cellStyle name="Вычисление 13 4 4 4" xfId="22483" xr:uid="{7DE2754D-6326-4734-A4B5-0B80FEE798D6}"/>
    <cellStyle name="Вычисление 13 4 5" xfId="6917" xr:uid="{18F8B069-F9F1-42F5-ACDB-930399260718}"/>
    <cellStyle name="Вычисление 13 4 5 2" xfId="13400" xr:uid="{48C52EE8-540F-4B79-BA1D-F8678174A1CB}"/>
    <cellStyle name="Вычисление 13 4 5 3" xfId="18966" xr:uid="{8790A4A0-6C2C-4249-A9C2-CB5094565393}"/>
    <cellStyle name="Вычисление 13 4 5 4" xfId="24407" xr:uid="{5750E5C8-448C-41FC-8A68-A6391A5B2D8C}"/>
    <cellStyle name="Вычисление 13 4 6" xfId="9214" xr:uid="{A52FD883-9B68-4C25-B575-552EEAC7ECEF}"/>
    <cellStyle name="Вычисление 13 4 7" xfId="14861" xr:uid="{748894DA-CCAD-4B98-A70F-1F83DDFFA9C5}"/>
    <cellStyle name="Вычисление 13 4 8" xfId="20381" xr:uid="{02F3A15A-0E9A-42B6-AA41-1015A150B551}"/>
    <cellStyle name="Вычисление 13 5" xfId="2608" xr:uid="{7963D74A-9B61-406E-9AE7-87063B4CD067}"/>
    <cellStyle name="Вычисление 13 5 2" xfId="4854" xr:uid="{DC889483-6A78-45D6-A874-F706EFD1B682}"/>
    <cellStyle name="Вычисление 13 5 2 2" xfId="11405" xr:uid="{E3F303D9-4D44-435C-97E4-ED899E2E9B35}"/>
    <cellStyle name="Вычисление 13 5 2 3" xfId="17010" xr:uid="{D7010609-C6D8-4E6C-83D1-74CF4164DE6A}"/>
    <cellStyle name="Вычисление 13 5 2 4" xfId="22486" xr:uid="{0E42E0B7-7618-4FDB-B3E1-065ED9B646C4}"/>
    <cellStyle name="Вычисление 13 5 3" xfId="6920" xr:uid="{B0777B4C-4B72-4BC5-83E9-1960546B8760}"/>
    <cellStyle name="Вычисление 13 5 3 2" xfId="13403" xr:uid="{E6C50988-C11F-49DD-859E-6524957D37DE}"/>
    <cellStyle name="Вычисление 13 5 3 3" xfId="18969" xr:uid="{CC85DC82-51E0-41AB-833E-991CEB84E61E}"/>
    <cellStyle name="Вычисление 13 5 3 4" xfId="24410" xr:uid="{C9163518-CCEF-4FD5-B094-27144C54D7FC}"/>
    <cellStyle name="Вычисление 13 5 4" xfId="9217" xr:uid="{7A5184F8-622B-410A-8D43-23CE6B7C62AB}"/>
    <cellStyle name="Вычисление 13 5 5" xfId="14864" xr:uid="{019BE67E-58AD-4A0A-8836-EDEB0337D8B7}"/>
    <cellStyle name="Вычисление 13 5 6" xfId="20384" xr:uid="{68B7F8B2-CC35-4223-9F6B-67B1EC346C08}"/>
    <cellStyle name="Вычисление 13 6" xfId="2609" xr:uid="{32B9ABFB-EED2-481B-B048-F7AA00C79806}"/>
    <cellStyle name="Вычисление 13 6 2" xfId="4855" xr:uid="{B0D16083-BE79-4BC1-B245-A87FF8334581}"/>
    <cellStyle name="Вычисление 13 6 2 2" xfId="11406" xr:uid="{346B035C-587A-4989-BA70-8CDB013D90F8}"/>
    <cellStyle name="Вычисление 13 6 2 3" xfId="17011" xr:uid="{2CE1F27A-BF8C-41E3-AEAB-F9439049F3A9}"/>
    <cellStyle name="Вычисление 13 6 2 4" xfId="22487" xr:uid="{13CFD368-D1A1-42A8-9A7A-705F641C14A7}"/>
    <cellStyle name="Вычисление 13 6 3" xfId="6921" xr:uid="{E02A46E4-4F27-4E6A-B2DA-1EE31B9DE2A5}"/>
    <cellStyle name="Вычисление 13 6 3 2" xfId="13404" xr:uid="{29F4A496-05DE-425C-9582-481154505831}"/>
    <cellStyle name="Вычисление 13 6 3 3" xfId="18970" xr:uid="{09753ED9-AAF2-4ABC-B1FE-65F098591DE3}"/>
    <cellStyle name="Вычисление 13 6 3 4" xfId="24411" xr:uid="{CB26100F-829F-4F80-8934-0149C9DC716A}"/>
    <cellStyle name="Вычисление 13 6 4" xfId="9218" xr:uid="{DEC6CB2B-7761-4600-8AE5-D3161388C624}"/>
    <cellStyle name="Вычисление 13 6 5" xfId="14865" xr:uid="{10ADF1EC-EFCD-4FF0-A871-90CF95A8100D}"/>
    <cellStyle name="Вычисление 13 6 6" xfId="20385" xr:uid="{32383EB0-CA39-41F2-BE23-07B3A7A1729B}"/>
    <cellStyle name="Вычисление 13 7" xfId="4844" xr:uid="{19C01FF0-2A88-4E12-9733-C6E71678405C}"/>
    <cellStyle name="Вычисление 13 7 2" xfId="11395" xr:uid="{DB90C22F-11C3-4F4C-ABD0-178F37E93D7D}"/>
    <cellStyle name="Вычисление 13 7 3" xfId="17000" xr:uid="{65F3BE9C-61BF-40D4-B1D7-9A012C05FEB2}"/>
    <cellStyle name="Вычисление 13 7 4" xfId="22476" xr:uid="{77988633-0B4D-4A49-8924-B9786F9B726B}"/>
    <cellStyle name="Вычисление 13 8" xfId="6910" xr:uid="{718718CE-49E5-45C7-A730-5D1672B34056}"/>
    <cellStyle name="Вычисление 13 8 2" xfId="13393" xr:uid="{6EC08463-1DEA-48D0-9E60-00495BFC9670}"/>
    <cellStyle name="Вычисление 13 8 3" xfId="18959" xr:uid="{A1020EC2-1BFB-471A-98E5-42CEC9EF68AB}"/>
    <cellStyle name="Вычисление 13 8 4" xfId="24400" xr:uid="{B1E1F12B-0007-47B9-9D90-CADB85223EF2}"/>
    <cellStyle name="Вычисление 13 9" xfId="9207" xr:uid="{49337CA1-43ED-4EAD-97C8-181B45DB7A45}"/>
    <cellStyle name="Вычисление 14" xfId="2610" xr:uid="{703F8460-EE4E-4C03-AD7D-8FA5DB72170E}"/>
    <cellStyle name="Вычисление 14 10" xfId="14866" xr:uid="{775BE44B-FD86-4277-900C-E4CF0D7918DD}"/>
    <cellStyle name="Вычисление 14 11" xfId="20386" xr:uid="{9D6C4C6F-0E38-4D01-9CE5-5864D744DE6F}"/>
    <cellStyle name="Вычисление 14 2" xfId="2611" xr:uid="{5C203ABF-F097-4A61-8631-2C58710DE8BE}"/>
    <cellStyle name="Вычисление 14 2 2" xfId="2612" xr:uid="{1EDCB4A7-975C-419C-82EB-A39246CC1F21}"/>
    <cellStyle name="Вычисление 14 2 2 2" xfId="4858" xr:uid="{797CC826-E847-4874-9CB2-1A23145C79D4}"/>
    <cellStyle name="Вычисление 14 2 2 2 2" xfId="11409" xr:uid="{20A7FCF2-6D56-4988-BF02-EA164C8FECCB}"/>
    <cellStyle name="Вычисление 14 2 2 2 3" xfId="17014" xr:uid="{27582285-4EAA-44BD-9543-E1FD02932495}"/>
    <cellStyle name="Вычисление 14 2 2 2 4" xfId="22490" xr:uid="{B57A038E-2244-4F2E-910F-11CA45B3BF61}"/>
    <cellStyle name="Вычисление 14 2 2 3" xfId="6924" xr:uid="{C761A262-B837-41B1-943A-8DA3B3DE7F8D}"/>
    <cellStyle name="Вычисление 14 2 2 3 2" xfId="13407" xr:uid="{AD3487FD-C9A9-4022-998F-6776C9625920}"/>
    <cellStyle name="Вычисление 14 2 2 3 3" xfId="18973" xr:uid="{8E0446AB-7CA1-4071-BDB3-9ED421DABB8E}"/>
    <cellStyle name="Вычисление 14 2 2 3 4" xfId="24414" xr:uid="{618E5EAF-D91D-493C-9FE1-E9BBE9C64D0B}"/>
    <cellStyle name="Вычисление 14 2 2 4" xfId="9221" xr:uid="{D133A439-0F8D-4100-9255-4FDE49D2B1F3}"/>
    <cellStyle name="Вычисление 14 2 2 5" xfId="14868" xr:uid="{7FA33E41-7D6F-43E9-B257-C3CA21EE0C59}"/>
    <cellStyle name="Вычисление 14 2 2 6" xfId="20388" xr:uid="{37E9ED66-7C45-404E-AD57-85A5660CF1A6}"/>
    <cellStyle name="Вычисление 14 2 3" xfId="2613" xr:uid="{2503F6BC-C65C-402C-AF36-ABF0C59BB89B}"/>
    <cellStyle name="Вычисление 14 2 3 2" xfId="4859" xr:uid="{764FBBBA-4540-49E0-A5F1-5EC49980B2BD}"/>
    <cellStyle name="Вычисление 14 2 3 2 2" xfId="11410" xr:uid="{4983D205-8CC8-4AD9-985C-D92F8E2B171B}"/>
    <cellStyle name="Вычисление 14 2 3 2 3" xfId="17015" xr:uid="{66BF4213-E75E-4685-AE7A-340BE6DC540E}"/>
    <cellStyle name="Вычисление 14 2 3 2 4" xfId="22491" xr:uid="{9356C522-1F56-46B5-B13E-B68BB597255A}"/>
    <cellStyle name="Вычисление 14 2 3 3" xfId="6925" xr:uid="{E4204B9A-9CDD-48A3-B12C-BF65C70872BC}"/>
    <cellStyle name="Вычисление 14 2 3 3 2" xfId="13408" xr:uid="{BF654BA2-234A-49DC-B354-13B647C27833}"/>
    <cellStyle name="Вычисление 14 2 3 3 3" xfId="18974" xr:uid="{703DA92E-6C50-4A07-8EA2-FD9359DD7C1E}"/>
    <cellStyle name="Вычисление 14 2 3 3 4" xfId="24415" xr:uid="{744075B7-CCA2-486B-AA0C-F24E3559AEC5}"/>
    <cellStyle name="Вычисление 14 2 3 4" xfId="9222" xr:uid="{F7FF4475-5529-433E-8F67-0874AC295A34}"/>
    <cellStyle name="Вычисление 14 2 3 5" xfId="14869" xr:uid="{018E11DC-F31F-406F-8B9E-53909468A89C}"/>
    <cellStyle name="Вычисление 14 2 3 6" xfId="20389" xr:uid="{B4CDB413-008A-4E86-86C7-B51537C03E63}"/>
    <cellStyle name="Вычисление 14 2 4" xfId="4857" xr:uid="{64A802CF-C895-4D21-BC53-C111AB9A3D6A}"/>
    <cellStyle name="Вычисление 14 2 4 2" xfId="11408" xr:uid="{3AA1FB23-9EDB-445C-9AE4-B8776F2C68B7}"/>
    <cellStyle name="Вычисление 14 2 4 3" xfId="17013" xr:uid="{3DC91A7B-CA4B-4C23-9487-0533D16BD5CD}"/>
    <cellStyle name="Вычисление 14 2 4 4" xfId="22489" xr:uid="{7CCC4271-55BE-41FD-AB47-AC156C019624}"/>
    <cellStyle name="Вычисление 14 2 5" xfId="6923" xr:uid="{BC2880BB-0AD8-44F8-A309-FEF86AD44825}"/>
    <cellStyle name="Вычисление 14 2 5 2" xfId="13406" xr:uid="{FC3A8A17-7E43-4029-860B-321B8E9DBE80}"/>
    <cellStyle name="Вычисление 14 2 5 3" xfId="18972" xr:uid="{6D746359-693F-41CC-BDCA-B1B0D62D4043}"/>
    <cellStyle name="Вычисление 14 2 5 4" xfId="24413" xr:uid="{1DB902EE-528B-4AE0-91BA-1BB55F3E3DC9}"/>
    <cellStyle name="Вычисление 14 2 6" xfId="9220" xr:uid="{09DBCE75-3125-4CA1-8F69-6EAC9C337A7F}"/>
    <cellStyle name="Вычисление 14 2 7" xfId="14867" xr:uid="{07E8FAAC-851A-49AB-8AE8-5FCC2FF00134}"/>
    <cellStyle name="Вычисление 14 2 8" xfId="20387" xr:uid="{17EDFBCF-FE62-4CA1-92A6-22816ED27C64}"/>
    <cellStyle name="Вычисление 14 3" xfId="2614" xr:uid="{2BCB56AD-1304-4DE8-81C4-C0A37DED402A}"/>
    <cellStyle name="Вычисление 14 3 2" xfId="2615" xr:uid="{28EB8CA7-1979-4A91-9E2A-0C54947C8BDC}"/>
    <cellStyle name="Вычисление 14 3 2 2" xfId="4861" xr:uid="{8BC337C7-AFE1-4FC3-95AA-733841DB4364}"/>
    <cellStyle name="Вычисление 14 3 2 2 2" xfId="11412" xr:uid="{DD43E6E2-D55F-43BD-AAE3-CBDD3CEB7302}"/>
    <cellStyle name="Вычисление 14 3 2 2 3" xfId="17017" xr:uid="{149652B4-8A31-4D88-BFA7-E3C034258B17}"/>
    <cellStyle name="Вычисление 14 3 2 2 4" xfId="22493" xr:uid="{23AC6195-58A4-4B29-9EAC-BBE3425995CF}"/>
    <cellStyle name="Вычисление 14 3 2 3" xfId="6927" xr:uid="{933CB1C8-1E38-43AE-B535-72AD9A66A5E5}"/>
    <cellStyle name="Вычисление 14 3 2 3 2" xfId="13410" xr:uid="{AD0C6CB9-CBCB-4337-9F3E-A682C2067DCD}"/>
    <cellStyle name="Вычисление 14 3 2 3 3" xfId="18976" xr:uid="{8FAD6461-50CC-4565-9782-A5279FB72870}"/>
    <cellStyle name="Вычисление 14 3 2 3 4" xfId="24417" xr:uid="{047863DF-6FEA-4C32-B8AE-28744980AF34}"/>
    <cellStyle name="Вычисление 14 3 2 4" xfId="9224" xr:uid="{F441FCB1-3342-4309-9973-959E950CFDB1}"/>
    <cellStyle name="Вычисление 14 3 2 5" xfId="14871" xr:uid="{9A80D030-2906-4122-9062-997DBEF100E8}"/>
    <cellStyle name="Вычисление 14 3 2 6" xfId="20391" xr:uid="{89EB7281-1B37-42E0-A278-9D3D4F82ECB5}"/>
    <cellStyle name="Вычисление 14 3 3" xfId="2616" xr:uid="{07EC7681-F418-4445-B4D1-6DC9CD6C98D4}"/>
    <cellStyle name="Вычисление 14 3 3 2" xfId="4862" xr:uid="{3EE6EDFC-5EC5-4370-A1C7-61CE654E1649}"/>
    <cellStyle name="Вычисление 14 3 3 2 2" xfId="11413" xr:uid="{F8AA80AB-8F74-493B-A923-BA0D478BB37B}"/>
    <cellStyle name="Вычисление 14 3 3 2 3" xfId="17018" xr:uid="{7E3BF543-7573-49AC-B6B4-9CEE8B3E87E2}"/>
    <cellStyle name="Вычисление 14 3 3 2 4" xfId="22494" xr:uid="{AC69DAAC-A508-4C75-A84F-BDDE0487F9BB}"/>
    <cellStyle name="Вычисление 14 3 3 3" xfId="6928" xr:uid="{096ADB42-C171-4554-B948-AB2C6D070274}"/>
    <cellStyle name="Вычисление 14 3 3 3 2" xfId="13411" xr:uid="{B1705488-18D3-45B9-A48C-10DF48BC6B71}"/>
    <cellStyle name="Вычисление 14 3 3 3 3" xfId="18977" xr:uid="{C221F4FF-EBE4-430F-AEF6-C32892ECD988}"/>
    <cellStyle name="Вычисление 14 3 3 3 4" xfId="24418" xr:uid="{37B630C4-8796-443F-AF16-2C6B2C52A467}"/>
    <cellStyle name="Вычисление 14 3 3 4" xfId="9225" xr:uid="{D8397E6F-D307-4BBC-9B3B-EBD8FD6EA7D0}"/>
    <cellStyle name="Вычисление 14 3 3 5" xfId="14872" xr:uid="{5C076435-CA34-4D03-9F78-FC298AAB1C71}"/>
    <cellStyle name="Вычисление 14 3 3 6" xfId="20392" xr:uid="{898611E7-7988-48B6-914F-8E773F426427}"/>
    <cellStyle name="Вычисление 14 3 4" xfId="4860" xr:uid="{DC4A211A-1033-44D3-86CB-6C2F2DE98CA9}"/>
    <cellStyle name="Вычисление 14 3 4 2" xfId="11411" xr:uid="{51AD58EC-7F4D-4F4B-9AF8-D0C3F533EEA4}"/>
    <cellStyle name="Вычисление 14 3 4 3" xfId="17016" xr:uid="{78EC81F9-808B-4C7A-AD5B-5E00768E95D7}"/>
    <cellStyle name="Вычисление 14 3 4 4" xfId="22492" xr:uid="{5C528EB2-2234-4D4D-8680-53747E168388}"/>
    <cellStyle name="Вычисление 14 3 5" xfId="6926" xr:uid="{F09D2469-A364-4317-80EB-86D3671524BF}"/>
    <cellStyle name="Вычисление 14 3 5 2" xfId="13409" xr:uid="{DA743E75-E363-4657-9CF3-EB74724A3A6F}"/>
    <cellStyle name="Вычисление 14 3 5 3" xfId="18975" xr:uid="{19501BEF-9190-4F3F-B342-C01763A991AE}"/>
    <cellStyle name="Вычисление 14 3 5 4" xfId="24416" xr:uid="{6C8F4066-960C-4B3A-9D84-8F5631B57BCA}"/>
    <cellStyle name="Вычисление 14 3 6" xfId="9223" xr:uid="{4A431B5B-B869-4EAA-9A1F-55D2AEC401F3}"/>
    <cellStyle name="Вычисление 14 3 7" xfId="14870" xr:uid="{C057F8E3-2801-4665-A750-B3FD5D7A1AEB}"/>
    <cellStyle name="Вычисление 14 3 8" xfId="20390" xr:uid="{6A6CD280-CC44-4F66-A06E-206594B5DFA3}"/>
    <cellStyle name="Вычисление 14 4" xfId="2617" xr:uid="{B1689EBB-5E45-4606-BCD1-96006FF862E5}"/>
    <cellStyle name="Вычисление 14 4 2" xfId="2618" xr:uid="{FAE80C5A-4F1B-4D75-91F8-34E3D525107D}"/>
    <cellStyle name="Вычисление 14 4 2 2" xfId="4864" xr:uid="{C0C5370C-6BFA-43F8-96F6-35F3F704E082}"/>
    <cellStyle name="Вычисление 14 4 2 2 2" xfId="11415" xr:uid="{063C6479-6873-4F48-AD6A-DB4493F8583F}"/>
    <cellStyle name="Вычисление 14 4 2 2 3" xfId="17020" xr:uid="{2DCDED55-D124-4FB8-A68F-29E8F6473383}"/>
    <cellStyle name="Вычисление 14 4 2 2 4" xfId="22496" xr:uid="{15FE0A48-082D-41F3-8E57-26621844D742}"/>
    <cellStyle name="Вычисление 14 4 2 3" xfId="6930" xr:uid="{7132D1F0-50B2-4DA2-B1C4-6A57AA8D39F6}"/>
    <cellStyle name="Вычисление 14 4 2 3 2" xfId="13413" xr:uid="{78A90FC7-D0CF-4047-880B-9F6296B59E23}"/>
    <cellStyle name="Вычисление 14 4 2 3 3" xfId="18979" xr:uid="{6C8D4156-C1C7-4602-B8A5-85E3ED6EDE2F}"/>
    <cellStyle name="Вычисление 14 4 2 3 4" xfId="24420" xr:uid="{B5F74AFE-67C9-4AA2-8564-162E846B0F09}"/>
    <cellStyle name="Вычисление 14 4 2 4" xfId="9227" xr:uid="{7ED4C1F2-466C-46B5-BE75-9E4CE02F3F6C}"/>
    <cellStyle name="Вычисление 14 4 2 5" xfId="14874" xr:uid="{1756CE27-B9F0-4851-85CD-0B2749D7E1EF}"/>
    <cellStyle name="Вычисление 14 4 2 6" xfId="20394" xr:uid="{C4560C60-8C99-4941-9903-3FA0F390ABB9}"/>
    <cellStyle name="Вычисление 14 4 3" xfId="2619" xr:uid="{0CC48592-F269-4B36-B4D4-60016FA6FD43}"/>
    <cellStyle name="Вычисление 14 4 3 2" xfId="4865" xr:uid="{D51F5E66-365F-403F-859E-5C62BD6B027C}"/>
    <cellStyle name="Вычисление 14 4 3 2 2" xfId="11416" xr:uid="{EDAC553C-62EB-4CD1-90AA-44BDF83BBA03}"/>
    <cellStyle name="Вычисление 14 4 3 2 3" xfId="17021" xr:uid="{1949B546-1ECE-450E-B648-C0E9A0C10487}"/>
    <cellStyle name="Вычисление 14 4 3 2 4" xfId="22497" xr:uid="{D9961D78-56B1-456B-BB30-06E9B39B6827}"/>
    <cellStyle name="Вычисление 14 4 3 3" xfId="6931" xr:uid="{F2263228-61D1-4F7A-ABE7-F9AC0D11DF28}"/>
    <cellStyle name="Вычисление 14 4 3 3 2" xfId="13414" xr:uid="{73E1266E-D31C-4A62-AD6B-191BFE71D837}"/>
    <cellStyle name="Вычисление 14 4 3 3 3" xfId="18980" xr:uid="{B8C7AD28-D321-4151-8F28-7ED399C4DF38}"/>
    <cellStyle name="Вычисление 14 4 3 3 4" xfId="24421" xr:uid="{6AF4FE87-E167-49DB-B886-011624F2391E}"/>
    <cellStyle name="Вычисление 14 4 3 4" xfId="9228" xr:uid="{E90453AF-F634-42DC-B8C5-FE097CCAF8DB}"/>
    <cellStyle name="Вычисление 14 4 3 5" xfId="14875" xr:uid="{0F8EA2DB-EB41-400F-B7DA-37339AF30C0E}"/>
    <cellStyle name="Вычисление 14 4 3 6" xfId="20395" xr:uid="{4085B333-2848-4917-894D-1B30AAE81745}"/>
    <cellStyle name="Вычисление 14 4 4" xfId="4863" xr:uid="{9904A872-6012-4340-A57B-49AFC3273B24}"/>
    <cellStyle name="Вычисление 14 4 4 2" xfId="11414" xr:uid="{00EBED5A-D37D-4F70-B943-64E94BE91A64}"/>
    <cellStyle name="Вычисление 14 4 4 3" xfId="17019" xr:uid="{C7A606C2-9113-45E0-B14D-679C3409B06C}"/>
    <cellStyle name="Вычисление 14 4 4 4" xfId="22495" xr:uid="{7EF5F007-21E1-43D5-8DD9-3B281A0296FB}"/>
    <cellStyle name="Вычисление 14 4 5" xfId="6929" xr:uid="{B40B9BC1-E1E0-4F56-9D5F-48AC6445AE30}"/>
    <cellStyle name="Вычисление 14 4 5 2" xfId="13412" xr:uid="{F4186C02-5C4C-4744-B789-0EAFEF1D81C5}"/>
    <cellStyle name="Вычисление 14 4 5 3" xfId="18978" xr:uid="{CC97ADDB-558C-4A98-B37D-1028DFEB9A7B}"/>
    <cellStyle name="Вычисление 14 4 5 4" xfId="24419" xr:uid="{90004AF0-54CA-41D5-A628-989E4559D1A6}"/>
    <cellStyle name="Вычисление 14 4 6" xfId="9226" xr:uid="{28AB3927-2BE5-44D2-BA5E-13E165A6C804}"/>
    <cellStyle name="Вычисление 14 4 7" xfId="14873" xr:uid="{653BE4EC-0902-4AC5-8377-C30FFF174CA4}"/>
    <cellStyle name="Вычисление 14 4 8" xfId="20393" xr:uid="{2A7C9286-2F65-4748-B8DE-067F90F8B595}"/>
    <cellStyle name="Вычисление 14 5" xfId="2620" xr:uid="{6D5F2292-4372-4CC7-AFB7-4BA467959345}"/>
    <cellStyle name="Вычисление 14 5 2" xfId="4866" xr:uid="{126CC65E-7377-4E59-97A8-0B65F4DCA496}"/>
    <cellStyle name="Вычисление 14 5 2 2" xfId="11417" xr:uid="{8F362D83-FE22-4672-AC46-90DE01AE6088}"/>
    <cellStyle name="Вычисление 14 5 2 3" xfId="17022" xr:uid="{5EBB94E3-AA63-46CF-989D-9EE008E46001}"/>
    <cellStyle name="Вычисление 14 5 2 4" xfId="22498" xr:uid="{C563B94C-E5D4-43AA-89ED-718ED7B9AC8E}"/>
    <cellStyle name="Вычисление 14 5 3" xfId="6932" xr:uid="{8143B3E2-39C9-46F2-A0F0-E6D7DA0CE3E5}"/>
    <cellStyle name="Вычисление 14 5 3 2" xfId="13415" xr:uid="{ADB53AF4-0FA2-426A-B0C3-7EC8861C2E33}"/>
    <cellStyle name="Вычисление 14 5 3 3" xfId="18981" xr:uid="{CCA90E84-8BBA-4AB7-917F-FDA733AB658F}"/>
    <cellStyle name="Вычисление 14 5 3 4" xfId="24422" xr:uid="{CBD6CB00-07CF-4646-8230-09396367770B}"/>
    <cellStyle name="Вычисление 14 5 4" xfId="9229" xr:uid="{495839C0-2332-47E1-A12C-24742386BDC4}"/>
    <cellStyle name="Вычисление 14 5 5" xfId="14876" xr:uid="{C607EB36-EF5B-4504-A958-5AFC27BDE14B}"/>
    <cellStyle name="Вычисление 14 5 6" xfId="20396" xr:uid="{2E864F43-5AC6-4879-8341-AA8902208C2C}"/>
    <cellStyle name="Вычисление 14 6" xfId="2621" xr:uid="{510A470B-701C-400A-B268-AE7C7AF9FBBF}"/>
    <cellStyle name="Вычисление 14 6 2" xfId="4867" xr:uid="{72052C75-AC11-4870-A089-4C7383915D4C}"/>
    <cellStyle name="Вычисление 14 6 2 2" xfId="11418" xr:uid="{CFC47409-7562-4567-8E41-90C89BAA47EC}"/>
    <cellStyle name="Вычисление 14 6 2 3" xfId="17023" xr:uid="{56565585-5E33-4533-952B-531477A3E0A8}"/>
    <cellStyle name="Вычисление 14 6 2 4" xfId="22499" xr:uid="{F9E2E442-1C6C-4B31-B6C0-65ED2EBED736}"/>
    <cellStyle name="Вычисление 14 6 3" xfId="6933" xr:uid="{2A7F01FA-23FE-445E-9392-780CACE71371}"/>
    <cellStyle name="Вычисление 14 6 3 2" xfId="13416" xr:uid="{4C12C839-2361-44C2-9D72-55F4D1D1DD54}"/>
    <cellStyle name="Вычисление 14 6 3 3" xfId="18982" xr:uid="{B315A527-3EDE-40B5-9DEC-68C321A19802}"/>
    <cellStyle name="Вычисление 14 6 3 4" xfId="24423" xr:uid="{F338CEC9-4349-45A0-9248-3F2B947714A1}"/>
    <cellStyle name="Вычисление 14 6 4" xfId="9230" xr:uid="{FED91F55-4306-4B27-912B-4FBE0F66A3D8}"/>
    <cellStyle name="Вычисление 14 6 5" xfId="14877" xr:uid="{48EACEF4-C1D9-4D50-A1F3-956D1CEAEA01}"/>
    <cellStyle name="Вычисление 14 6 6" xfId="20397" xr:uid="{D6F7D217-69F1-4008-98EC-EACC76B6A623}"/>
    <cellStyle name="Вычисление 14 7" xfId="4856" xr:uid="{156CFF6E-7EE2-48E6-B645-B1470152AC87}"/>
    <cellStyle name="Вычисление 14 7 2" xfId="11407" xr:uid="{B1F4BC6F-67C4-4BDC-9A6B-475F1EB748B0}"/>
    <cellStyle name="Вычисление 14 7 3" xfId="17012" xr:uid="{46CBA7B8-7CDB-4D3E-9C35-533371464FEB}"/>
    <cellStyle name="Вычисление 14 7 4" xfId="22488" xr:uid="{39686FA9-A90B-445B-B03A-BD4E305E6515}"/>
    <cellStyle name="Вычисление 14 8" xfId="6922" xr:uid="{AA07B73E-2270-474F-86E7-F3C92C7841EC}"/>
    <cellStyle name="Вычисление 14 8 2" xfId="13405" xr:uid="{B7093CA9-1E9F-41DD-858B-3904568F135A}"/>
    <cellStyle name="Вычисление 14 8 3" xfId="18971" xr:uid="{DD2C8714-7118-40CB-ACC4-8AECB311FD9C}"/>
    <cellStyle name="Вычисление 14 8 4" xfId="24412" xr:uid="{106D4F8D-A024-405C-8CE8-7AEF935A2DF8}"/>
    <cellStyle name="Вычисление 14 9" xfId="9219" xr:uid="{F1848979-6311-400C-9FFD-3C0B5F92D0F8}"/>
    <cellStyle name="Вычисление 15" xfId="2622" xr:uid="{97E2F77C-4D74-4A5F-A26D-27D3F8DD9F55}"/>
    <cellStyle name="Вычисление 15 2" xfId="2623" xr:uid="{21D0F3AC-4131-42BB-9717-D4571D352456}"/>
    <cellStyle name="Вычисление 15 2 2" xfId="4869" xr:uid="{9A40CA8D-D4CA-4490-B7B2-845535687FDD}"/>
    <cellStyle name="Вычисление 15 2 2 2" xfId="11420" xr:uid="{981A1C08-C4E3-43D9-B324-EC5DCBFB7796}"/>
    <cellStyle name="Вычисление 15 2 2 3" xfId="17025" xr:uid="{D77CC316-1A9F-499B-9F32-7FBDB0E17D44}"/>
    <cellStyle name="Вычисление 15 2 2 4" xfId="22501" xr:uid="{1C76D628-FCC0-4534-9109-7C245CE39C69}"/>
    <cellStyle name="Вычисление 15 2 3" xfId="6935" xr:uid="{5390E13D-B454-4910-AD78-B298E04957A5}"/>
    <cellStyle name="Вычисление 15 2 3 2" xfId="13418" xr:uid="{5C71B821-9DF2-437E-9145-ADF383297D2B}"/>
    <cellStyle name="Вычисление 15 2 3 3" xfId="18984" xr:uid="{1F984792-6432-4F7C-AD48-7CF8A13DD213}"/>
    <cellStyle name="Вычисление 15 2 3 4" xfId="24425" xr:uid="{1570ECEC-93A4-4824-B503-5F633B96B140}"/>
    <cellStyle name="Вычисление 15 2 4" xfId="9232" xr:uid="{11C069DF-E6C3-481A-9A5A-970E6DF6CDEC}"/>
    <cellStyle name="Вычисление 15 2 5" xfId="14879" xr:uid="{0BDC47CE-C116-4DD3-A56B-8A18E159BD35}"/>
    <cellStyle name="Вычисление 15 2 6" xfId="20399" xr:uid="{D24C3C85-C520-4B12-BA1B-2DF2E0CAA6FA}"/>
    <cellStyle name="Вычисление 15 3" xfId="2624" xr:uid="{E251DA1E-DA7A-4BAF-B5B8-9FC6F44EAC73}"/>
    <cellStyle name="Вычисление 15 3 2" xfId="4870" xr:uid="{CD788A15-025C-4CDD-96EE-50850DE55AD9}"/>
    <cellStyle name="Вычисление 15 3 2 2" xfId="11421" xr:uid="{CBE97D5E-FE9C-4E95-AE2D-9C18E2616236}"/>
    <cellStyle name="Вычисление 15 3 2 3" xfId="17026" xr:uid="{2B86A2DA-BDB1-4E79-B514-7CAA1DF1CEF8}"/>
    <cellStyle name="Вычисление 15 3 2 4" xfId="22502" xr:uid="{D44F4423-5562-46D0-90FD-B750808E0FF9}"/>
    <cellStyle name="Вычисление 15 3 3" xfId="6936" xr:uid="{4D658741-E1BD-46E0-A59A-D16EB8F421C8}"/>
    <cellStyle name="Вычисление 15 3 3 2" xfId="13419" xr:uid="{9586DD09-6680-49D5-90DB-793C6A7CB8C6}"/>
    <cellStyle name="Вычисление 15 3 3 3" xfId="18985" xr:uid="{10BCDBD9-A184-4AF7-8371-EF39B1A9BE75}"/>
    <cellStyle name="Вычисление 15 3 3 4" xfId="24426" xr:uid="{A37EE79A-BBB2-4E3A-A1A1-0319FCF5313A}"/>
    <cellStyle name="Вычисление 15 3 4" xfId="9233" xr:uid="{B7CCEAE9-EF9B-4C56-B65F-8B2007432363}"/>
    <cellStyle name="Вычисление 15 3 5" xfId="14880" xr:uid="{81B78DAE-8DD9-4310-B0A0-452BD6638B18}"/>
    <cellStyle name="Вычисление 15 3 6" xfId="20400" xr:uid="{F36CFA77-1823-4B29-81A4-DE04F891A987}"/>
    <cellStyle name="Вычисление 15 4" xfId="4868" xr:uid="{30BDA90F-28AE-45EF-98B4-234F2C33A5A9}"/>
    <cellStyle name="Вычисление 15 4 2" xfId="11419" xr:uid="{A1948DD1-FA12-4DB1-B649-3456FAB7AEAC}"/>
    <cellStyle name="Вычисление 15 4 3" xfId="17024" xr:uid="{455BFDD2-B28F-4360-B16E-B89F72701506}"/>
    <cellStyle name="Вычисление 15 4 4" xfId="22500" xr:uid="{D637A3BD-D709-4551-92AD-A43ABC95C242}"/>
    <cellStyle name="Вычисление 15 5" xfId="6934" xr:uid="{94E7BC85-E8F3-404D-A8CB-CEBC77BD8043}"/>
    <cellStyle name="Вычисление 15 5 2" xfId="13417" xr:uid="{F2DA712E-5EEE-4308-B5E2-99627317D442}"/>
    <cellStyle name="Вычисление 15 5 3" xfId="18983" xr:uid="{D417B171-ED60-47E3-9291-9E0E025A3611}"/>
    <cellStyle name="Вычисление 15 5 4" xfId="24424" xr:uid="{AE4C7F3E-1D0B-4BEF-8F87-B369E835BCC2}"/>
    <cellStyle name="Вычисление 15 6" xfId="9231" xr:uid="{043D1D33-9D6D-4400-8BDD-777D05F70C7C}"/>
    <cellStyle name="Вычисление 15 7" xfId="14878" xr:uid="{4CB413FB-7F47-422E-A2DD-4991DFA81E60}"/>
    <cellStyle name="Вычисление 15 8" xfId="20398" xr:uid="{39C607CA-BF91-45B9-809C-0816F61C0EB1}"/>
    <cellStyle name="Вычисление 16" xfId="2625" xr:uid="{6C9F352B-B1A2-46CF-B3C1-A351071A4C30}"/>
    <cellStyle name="Вычисление 16 2" xfId="2626" xr:uid="{BAC5DBD5-BAAB-4A15-9F5C-4018642C780B}"/>
    <cellStyle name="Вычисление 16 2 2" xfId="4872" xr:uid="{B1A235E1-61B5-420F-893E-7535D8A6706C}"/>
    <cellStyle name="Вычисление 16 2 2 2" xfId="11423" xr:uid="{90A43DFD-49D6-4C8D-BC4D-8DE310E8F5F9}"/>
    <cellStyle name="Вычисление 16 2 2 3" xfId="17028" xr:uid="{8BCF63FC-6094-4BC6-B638-9245997638EE}"/>
    <cellStyle name="Вычисление 16 2 2 4" xfId="22504" xr:uid="{420DC1F5-FA91-455B-A1BC-27E66FC0E6BC}"/>
    <cellStyle name="Вычисление 16 2 3" xfId="6938" xr:uid="{9E61C9F7-898C-4D92-946B-F4F742AA0838}"/>
    <cellStyle name="Вычисление 16 2 3 2" xfId="13421" xr:uid="{A99ACECB-6506-4A0B-9D0A-3202AA6E1A47}"/>
    <cellStyle name="Вычисление 16 2 3 3" xfId="18987" xr:uid="{DFD090D9-0682-4F2E-8CDE-69B5C8D680C4}"/>
    <cellStyle name="Вычисление 16 2 3 4" xfId="24428" xr:uid="{8EB2C57E-747D-4318-BBE4-98D0F3098951}"/>
    <cellStyle name="Вычисление 16 2 4" xfId="9235" xr:uid="{6E3D7AD8-7963-4A4E-8457-01EB978FDAFD}"/>
    <cellStyle name="Вычисление 16 2 5" xfId="14882" xr:uid="{5B3C825C-8796-40AC-A80C-8FB523D3FADE}"/>
    <cellStyle name="Вычисление 16 2 6" xfId="20402" xr:uid="{22115254-4D43-4B76-83BF-CD131811D39D}"/>
    <cellStyle name="Вычисление 16 3" xfId="2627" xr:uid="{EA2FE3DB-A5CE-462D-B4EC-ED481362E3E6}"/>
    <cellStyle name="Вычисление 16 3 2" xfId="4873" xr:uid="{4C3D43D3-ADBD-4167-8575-963DBCCE1E8F}"/>
    <cellStyle name="Вычисление 16 3 2 2" xfId="11424" xr:uid="{87BD9270-A0A2-43BA-903C-61E887367C59}"/>
    <cellStyle name="Вычисление 16 3 2 3" xfId="17029" xr:uid="{AA3F8DD1-47B3-40B9-8E80-0180FE9458AA}"/>
    <cellStyle name="Вычисление 16 3 2 4" xfId="22505" xr:uid="{7CBEFDA6-1580-448B-80CA-288856B166C2}"/>
    <cellStyle name="Вычисление 16 3 3" xfId="6939" xr:uid="{DB87D24B-09F1-4E4F-84E3-711FD9FDDFDF}"/>
    <cellStyle name="Вычисление 16 3 3 2" xfId="13422" xr:uid="{C8B5C787-9C3C-4CC3-8BE1-96FEA7BA8E6F}"/>
    <cellStyle name="Вычисление 16 3 3 3" xfId="18988" xr:uid="{D26651A3-B1B2-409C-950E-04560FEEDEB9}"/>
    <cellStyle name="Вычисление 16 3 3 4" xfId="24429" xr:uid="{76A26B3C-38F0-4D0B-BCDA-A5B9D3341925}"/>
    <cellStyle name="Вычисление 16 3 4" xfId="9236" xr:uid="{4B9F2D37-37E2-4446-81C6-7AAF0F541562}"/>
    <cellStyle name="Вычисление 16 3 5" xfId="14883" xr:uid="{CC82424A-7A5D-4B7F-B1AB-00B1CC06834C}"/>
    <cellStyle name="Вычисление 16 3 6" xfId="20403" xr:uid="{1D8DC4CA-2A22-4ABB-8E37-5E8B5951BF2F}"/>
    <cellStyle name="Вычисление 16 4" xfId="4871" xr:uid="{E669825B-5142-4286-A9D6-0DC0D4104CD8}"/>
    <cellStyle name="Вычисление 16 4 2" xfId="11422" xr:uid="{4BFA45E0-B99B-41CC-A613-1D5BAB49EAD9}"/>
    <cellStyle name="Вычисление 16 4 3" xfId="17027" xr:uid="{EC779CC9-6A5A-4A79-9300-84AB3FD34D3B}"/>
    <cellStyle name="Вычисление 16 4 4" xfId="22503" xr:uid="{03B8AF89-A1A5-4CF6-80D8-73D6F6F28929}"/>
    <cellStyle name="Вычисление 16 5" xfId="6937" xr:uid="{96060CDF-0338-4123-81B7-6866AFA296B9}"/>
    <cellStyle name="Вычисление 16 5 2" xfId="13420" xr:uid="{3630F25A-6D65-459B-97CF-623217297C57}"/>
    <cellStyle name="Вычисление 16 5 3" xfId="18986" xr:uid="{EA30B5A7-3E7D-48A8-99A4-E539695C6C91}"/>
    <cellStyle name="Вычисление 16 5 4" xfId="24427" xr:uid="{FDC30C19-2149-4302-8E21-43FC6625E6C2}"/>
    <cellStyle name="Вычисление 16 6" xfId="9234" xr:uid="{FD57C9FA-7871-43EF-A241-84D75659423C}"/>
    <cellStyle name="Вычисление 16 7" xfId="14881" xr:uid="{4EEFFD3D-0A18-4BD9-BA3F-9F679DFAF878}"/>
    <cellStyle name="Вычисление 16 8" xfId="20401" xr:uid="{2CC08E08-62B8-41F5-B8F0-5A50C5D5F510}"/>
    <cellStyle name="Вычисление 17" xfId="2628" xr:uid="{F5201600-5D33-45B6-B17D-2DE27EADD339}"/>
    <cellStyle name="Вычисление 17 2" xfId="4874" xr:uid="{ECC79CF0-6DDD-4B2D-A299-E0FC27631F8B}"/>
    <cellStyle name="Вычисление 17 2 2" xfId="11425" xr:uid="{505C9587-8FA9-4FD4-B804-25EF207757F5}"/>
    <cellStyle name="Вычисление 17 2 3" xfId="17030" xr:uid="{4516A0F5-F3CE-45A7-9A57-3A9F0ACB98EF}"/>
    <cellStyle name="Вычисление 17 2 4" xfId="22506" xr:uid="{8D622E7D-3C77-42AF-A73E-132B347515FE}"/>
    <cellStyle name="Вычисление 17 3" xfId="6940" xr:uid="{982BC296-32B8-417D-AFE7-7F31FF8243FE}"/>
    <cellStyle name="Вычисление 17 3 2" xfId="13423" xr:uid="{2A0A567E-A4CE-489A-94F0-B09639678EBB}"/>
    <cellStyle name="Вычисление 17 3 3" xfId="18989" xr:uid="{78E95B79-029F-42B7-AFCB-307E326CC49D}"/>
    <cellStyle name="Вычисление 17 3 4" xfId="24430" xr:uid="{5D6DA4D7-563F-418D-99F6-711F7644E350}"/>
    <cellStyle name="Вычисление 17 4" xfId="9237" xr:uid="{24B8E6BE-017B-4F67-B1C4-5DF63113D392}"/>
    <cellStyle name="Вычисление 17 5" xfId="14884" xr:uid="{C9B27E17-4107-41E9-9CAE-CD10BE571766}"/>
    <cellStyle name="Вычисление 17 6" xfId="20404" xr:uid="{C8EC57A7-5E91-404D-82DA-C1D99EF95CD8}"/>
    <cellStyle name="Вычисление 18" xfId="2629" xr:uid="{674207DA-6D3D-4B01-843A-34F2D58E3E85}"/>
    <cellStyle name="Вычисление 18 2" xfId="4875" xr:uid="{0280A682-DC03-4125-82EB-4DAB79B2FA1A}"/>
    <cellStyle name="Вычисление 18 2 2" xfId="11426" xr:uid="{80B4BE21-8FD2-43ED-BC8B-2850689CB799}"/>
    <cellStyle name="Вычисление 18 2 3" xfId="17031" xr:uid="{F08AC492-78F6-4F81-B10A-717F654060F6}"/>
    <cellStyle name="Вычисление 18 2 4" xfId="22507" xr:uid="{F74D70CA-1DF8-435D-8937-2B867EDDDB47}"/>
    <cellStyle name="Вычисление 18 3" xfId="6941" xr:uid="{D65DF3C2-AA91-4810-A2D9-7A0256F98EFB}"/>
    <cellStyle name="Вычисление 18 3 2" xfId="13424" xr:uid="{118A4783-D7AE-428D-9C67-3FA5D7ABA882}"/>
    <cellStyle name="Вычисление 18 3 3" xfId="18990" xr:uid="{BCBAD6B0-6B5E-44C6-84E0-858DD5A94894}"/>
    <cellStyle name="Вычисление 18 3 4" xfId="24431" xr:uid="{867FB793-FA4B-42CD-9A71-A45F96A3B368}"/>
    <cellStyle name="Вычисление 18 4" xfId="9238" xr:uid="{09E6469D-F057-4A59-8AE6-B97670B67B6D}"/>
    <cellStyle name="Вычисление 18 5" xfId="14885" xr:uid="{8B088014-D5A3-4AE9-988F-9BDC54569A3B}"/>
    <cellStyle name="Вычисление 18 6" xfId="20405" xr:uid="{DBB35A38-3D49-41CD-9322-99D7627C439D}"/>
    <cellStyle name="Вычисление 19" xfId="4807" xr:uid="{4207DB21-D76E-4D03-A1F3-343961EEACA5}"/>
    <cellStyle name="Вычисление 19 2" xfId="11358" xr:uid="{08E1AB55-C31C-407F-8FFD-6580B5BDE4AE}"/>
    <cellStyle name="Вычисление 19 3" xfId="16963" xr:uid="{A7137F51-38FB-4371-914A-3BE86E836003}"/>
    <cellStyle name="Вычисление 19 4" xfId="22439" xr:uid="{C51C9DCB-9308-47F0-9346-955986A84B8D}"/>
    <cellStyle name="Вычисление 2" xfId="2630" xr:uid="{2CC67368-834D-4A07-9835-BB6EE1ACE2AC}"/>
    <cellStyle name="Вычисление 2 10" xfId="14886" xr:uid="{56C54827-FC7A-46BC-A5E6-A49F9D7C2DF9}"/>
    <cellStyle name="Вычисление 2 11" xfId="20406" xr:uid="{3B720170-71C2-4334-A11C-32985206F995}"/>
    <cellStyle name="Вычисление 2 2" xfId="2631" xr:uid="{EFBCAD29-2A81-4AB3-846B-9379DABE4D63}"/>
    <cellStyle name="Вычисление 2 2 10" xfId="20407" xr:uid="{63E87A02-A77C-4488-A669-1B054CB0B281}"/>
    <cellStyle name="Вычисление 2 2 2" xfId="2632" xr:uid="{7E45271E-51D6-479A-8EB4-501966ECE178}"/>
    <cellStyle name="Вычисление 2 2 2 2" xfId="2633" xr:uid="{2C57E35C-DFB6-4BEC-8ECB-E9D6BA960142}"/>
    <cellStyle name="Вычисление 2 2 2 2 2" xfId="4879" xr:uid="{82E522B8-7E97-4B8B-8294-D0D8DC39CE19}"/>
    <cellStyle name="Вычисление 2 2 2 2 2 2" xfId="11430" xr:uid="{06C6C747-6FC8-4B3F-9BBE-9CFDADCE06EB}"/>
    <cellStyle name="Вычисление 2 2 2 2 2 3" xfId="17035" xr:uid="{11211F78-45CF-4196-90B8-FD27B7A8BEBE}"/>
    <cellStyle name="Вычисление 2 2 2 2 2 4" xfId="22511" xr:uid="{272CC419-AD6F-422A-B105-47BD2FAEEAA4}"/>
    <cellStyle name="Вычисление 2 2 2 2 3" xfId="6945" xr:uid="{33A169C2-2497-48EB-AC8A-470655648365}"/>
    <cellStyle name="Вычисление 2 2 2 2 3 2" xfId="13428" xr:uid="{E8109A17-D362-4B54-BBF9-44A1D00B70C2}"/>
    <cellStyle name="Вычисление 2 2 2 2 3 3" xfId="18994" xr:uid="{7C3E5620-3132-44EE-8FEC-336A77A033B9}"/>
    <cellStyle name="Вычисление 2 2 2 2 3 4" xfId="24435" xr:uid="{B1AE6F52-ADA5-49E9-AC6C-D9438BA21477}"/>
    <cellStyle name="Вычисление 2 2 2 2 4" xfId="9242" xr:uid="{5F3AC06A-9554-4EF0-BF8C-A1581F77A8C6}"/>
    <cellStyle name="Вычисление 2 2 2 2 5" xfId="14889" xr:uid="{F752FE12-C55E-4D04-846F-A8592A6341EE}"/>
    <cellStyle name="Вычисление 2 2 2 2 6" xfId="20409" xr:uid="{95227FE0-6B21-4795-82F4-C8FACA152DCC}"/>
    <cellStyle name="Вычисление 2 2 2 3" xfId="2634" xr:uid="{86668F8E-A653-43B1-B59D-49E15B293371}"/>
    <cellStyle name="Вычисление 2 2 2 3 2" xfId="4880" xr:uid="{9E93A664-9F94-4D05-BA0A-6C92840D2A53}"/>
    <cellStyle name="Вычисление 2 2 2 3 2 2" xfId="11431" xr:uid="{8A2AF162-135F-468D-9272-BEF078A405CB}"/>
    <cellStyle name="Вычисление 2 2 2 3 2 3" xfId="17036" xr:uid="{0751CFB8-9866-4AC4-B3C3-00D20886087F}"/>
    <cellStyle name="Вычисление 2 2 2 3 2 4" xfId="22512" xr:uid="{77761BD7-241D-4611-9E75-02F44D95C39B}"/>
    <cellStyle name="Вычисление 2 2 2 3 3" xfId="6946" xr:uid="{94A13AE0-F70B-48D0-BF00-73FD376E8A82}"/>
    <cellStyle name="Вычисление 2 2 2 3 3 2" xfId="13429" xr:uid="{7021021A-43F5-442D-B20A-2DCEDD290600}"/>
    <cellStyle name="Вычисление 2 2 2 3 3 3" xfId="18995" xr:uid="{24C64FBB-CD33-4F23-9D4F-736B4A7157F7}"/>
    <cellStyle name="Вычисление 2 2 2 3 3 4" xfId="24436" xr:uid="{A876EF13-B33C-4091-96E8-0E689C79EF7A}"/>
    <cellStyle name="Вычисление 2 2 2 3 4" xfId="9243" xr:uid="{7F1CE2D9-C919-4B73-AD83-D2FCD1637072}"/>
    <cellStyle name="Вычисление 2 2 2 3 5" xfId="14890" xr:uid="{819D2F23-86FE-4B71-B8FD-49BBB314179F}"/>
    <cellStyle name="Вычисление 2 2 2 3 6" xfId="20410" xr:uid="{A9D80F2A-8BAA-4263-9563-036F4B16665C}"/>
    <cellStyle name="Вычисление 2 2 2 4" xfId="4878" xr:uid="{9ED1D0DE-4EC0-46EF-A1BF-B08744571730}"/>
    <cellStyle name="Вычисление 2 2 2 4 2" xfId="11429" xr:uid="{43440307-97A6-44E8-ADB6-00686FEE1FD8}"/>
    <cellStyle name="Вычисление 2 2 2 4 3" xfId="17034" xr:uid="{6C21AA44-3BAF-4C65-A597-DC50CAF98F4A}"/>
    <cellStyle name="Вычисление 2 2 2 4 4" xfId="22510" xr:uid="{251F1B32-B57E-4FCC-B2BC-313278BCDCD7}"/>
    <cellStyle name="Вычисление 2 2 2 5" xfId="6944" xr:uid="{B9AB6546-4D7A-4621-93C3-4C3ACA5770AF}"/>
    <cellStyle name="Вычисление 2 2 2 5 2" xfId="13427" xr:uid="{A7532A29-22D6-4AFE-B3B7-A006311D7D20}"/>
    <cellStyle name="Вычисление 2 2 2 5 3" xfId="18993" xr:uid="{4BA82187-BD25-468F-9BAC-E2E0E8F8A7EB}"/>
    <cellStyle name="Вычисление 2 2 2 5 4" xfId="24434" xr:uid="{CED4820F-188B-4DCF-BB7B-73302927CFF5}"/>
    <cellStyle name="Вычисление 2 2 2 6" xfId="9241" xr:uid="{3C17357A-AD5B-4E96-B3BF-FE82605C6726}"/>
    <cellStyle name="Вычисление 2 2 2 7" xfId="14888" xr:uid="{679A5B4B-CBE8-4840-B564-4A72CFC6FF6B}"/>
    <cellStyle name="Вычисление 2 2 2 8" xfId="20408" xr:uid="{BEBFCF11-8F67-4E87-8801-907777F01361}"/>
    <cellStyle name="Вычисление 2 2 3" xfId="2635" xr:uid="{48B38069-4312-428F-8138-C7143677D9AF}"/>
    <cellStyle name="Вычисление 2 2 3 2" xfId="2636" xr:uid="{E8353141-60A8-4609-A9D0-9A197E05517F}"/>
    <cellStyle name="Вычисление 2 2 3 2 2" xfId="4882" xr:uid="{9B26DFD1-C1A8-4B89-B10B-3B65EE34F40F}"/>
    <cellStyle name="Вычисление 2 2 3 2 2 2" xfId="11433" xr:uid="{0ACE294D-2473-4C50-BD0B-12BD4BBA76F9}"/>
    <cellStyle name="Вычисление 2 2 3 2 2 3" xfId="17038" xr:uid="{C189BE3E-F735-41CA-AB9F-6571694A0F6D}"/>
    <cellStyle name="Вычисление 2 2 3 2 2 4" xfId="22514" xr:uid="{8F52C4FA-5888-4AA1-B848-2C99D349CA3F}"/>
    <cellStyle name="Вычисление 2 2 3 2 3" xfId="6948" xr:uid="{F7CBE727-5430-4F79-AC75-E37B6C65B1DE}"/>
    <cellStyle name="Вычисление 2 2 3 2 3 2" xfId="13431" xr:uid="{E7EB9840-2562-4718-8DB3-034948E2129E}"/>
    <cellStyle name="Вычисление 2 2 3 2 3 3" xfId="18997" xr:uid="{D040E610-1637-4C16-8B53-3D5F9E014568}"/>
    <cellStyle name="Вычисление 2 2 3 2 3 4" xfId="24438" xr:uid="{CE0B96D3-8011-49E1-B63A-BD47FD45B5E9}"/>
    <cellStyle name="Вычисление 2 2 3 2 4" xfId="9245" xr:uid="{D3DBC976-848F-469F-85B7-98711D680508}"/>
    <cellStyle name="Вычисление 2 2 3 2 5" xfId="14892" xr:uid="{EDD485B5-F4B9-4F1D-8FDD-31416D9CEFF5}"/>
    <cellStyle name="Вычисление 2 2 3 2 6" xfId="20412" xr:uid="{E3E660A1-961A-4240-8F64-24533503B451}"/>
    <cellStyle name="Вычисление 2 2 3 3" xfId="2637" xr:uid="{C52804F7-1C59-4C94-A442-46BF7FE9F65A}"/>
    <cellStyle name="Вычисление 2 2 3 3 2" xfId="4883" xr:uid="{7B2031F5-468E-46B0-B3FF-14FD179F6B7E}"/>
    <cellStyle name="Вычисление 2 2 3 3 2 2" xfId="11434" xr:uid="{F34F5870-748E-428C-8D8C-359A5930CB93}"/>
    <cellStyle name="Вычисление 2 2 3 3 2 3" xfId="17039" xr:uid="{C4FF05F7-2CB5-4FE9-815B-A2E0EED9E332}"/>
    <cellStyle name="Вычисление 2 2 3 3 2 4" xfId="22515" xr:uid="{53452E08-3D3B-49C4-BC81-2336B3E5CA5D}"/>
    <cellStyle name="Вычисление 2 2 3 3 3" xfId="6949" xr:uid="{3C99F30F-2CE5-4F4B-98A1-0C37E06D59FC}"/>
    <cellStyle name="Вычисление 2 2 3 3 3 2" xfId="13432" xr:uid="{7F313A61-57A0-4D58-8D14-D4CF3B71B97A}"/>
    <cellStyle name="Вычисление 2 2 3 3 3 3" xfId="18998" xr:uid="{88B139D7-A436-4730-A0C2-19D508E283DC}"/>
    <cellStyle name="Вычисление 2 2 3 3 3 4" xfId="24439" xr:uid="{2228FA76-70E6-413B-AAE9-26FCBA2153DF}"/>
    <cellStyle name="Вычисление 2 2 3 3 4" xfId="9246" xr:uid="{963D8989-DE59-4DDF-892B-B2779908469F}"/>
    <cellStyle name="Вычисление 2 2 3 3 5" xfId="14893" xr:uid="{C16B6984-AA95-4B83-9BDA-BE7AE79BFEA0}"/>
    <cellStyle name="Вычисление 2 2 3 3 6" xfId="20413" xr:uid="{A4CE74E4-E0C2-4B8D-8C28-2D8D4239D712}"/>
    <cellStyle name="Вычисление 2 2 3 4" xfId="4881" xr:uid="{453498FE-5453-4F3F-8782-61DADDBF1582}"/>
    <cellStyle name="Вычисление 2 2 3 4 2" xfId="11432" xr:uid="{0D0CC619-D352-4C35-826B-0CF7CCB2B0F3}"/>
    <cellStyle name="Вычисление 2 2 3 4 3" xfId="17037" xr:uid="{17DCB64C-E045-4747-8356-18B7D36FE2E1}"/>
    <cellStyle name="Вычисление 2 2 3 4 4" xfId="22513" xr:uid="{1D46EB83-80FE-44CE-96DF-AEEB0B79F7EB}"/>
    <cellStyle name="Вычисление 2 2 3 5" xfId="6947" xr:uid="{F4E09053-E3D2-4694-8FB5-F42E4D3D7D5B}"/>
    <cellStyle name="Вычисление 2 2 3 5 2" xfId="13430" xr:uid="{D6D2B1DE-95B9-488F-9F3A-54B18861CCB2}"/>
    <cellStyle name="Вычисление 2 2 3 5 3" xfId="18996" xr:uid="{C6D0E0CA-649B-489B-BE80-697A1B611BF3}"/>
    <cellStyle name="Вычисление 2 2 3 5 4" xfId="24437" xr:uid="{9C9A2945-9588-41B5-81E8-5F10CE4C48BF}"/>
    <cellStyle name="Вычисление 2 2 3 6" xfId="9244" xr:uid="{D2A777CF-2665-45A9-B314-4F7121493A2D}"/>
    <cellStyle name="Вычисление 2 2 3 7" xfId="14891" xr:uid="{BADF5CEF-E8F2-43CB-83DE-A46E91478910}"/>
    <cellStyle name="Вычисление 2 2 3 8" xfId="20411" xr:uid="{89951B14-7D7E-4AAE-ACD9-93A0D6ECFEFC}"/>
    <cellStyle name="Вычисление 2 2 4" xfId="2638" xr:uid="{114A0869-01A3-4ABD-A7D0-6ACF527C89DB}"/>
    <cellStyle name="Вычисление 2 2 4 2" xfId="4884" xr:uid="{FAF94146-7DAC-4C44-91F3-D5EB4E17FB1B}"/>
    <cellStyle name="Вычисление 2 2 4 2 2" xfId="11435" xr:uid="{8FD12898-D462-45A4-829E-071A0CF37634}"/>
    <cellStyle name="Вычисление 2 2 4 2 3" xfId="17040" xr:uid="{94CEE9EE-AD6F-4685-B431-3306CD90ECDF}"/>
    <cellStyle name="Вычисление 2 2 4 2 4" xfId="22516" xr:uid="{4DABC389-8B53-4EAE-AE68-ED65FCA4A33E}"/>
    <cellStyle name="Вычисление 2 2 4 3" xfId="6950" xr:uid="{81124EDF-4ABF-4285-B1AE-0C9549624A3F}"/>
    <cellStyle name="Вычисление 2 2 4 3 2" xfId="13433" xr:uid="{ADED65BD-B176-4410-B07D-E01E43F6AA65}"/>
    <cellStyle name="Вычисление 2 2 4 3 3" xfId="18999" xr:uid="{1827A5CE-CFA3-4DD8-BBF4-EA0915751BCF}"/>
    <cellStyle name="Вычисление 2 2 4 3 4" xfId="24440" xr:uid="{AB3C4A5D-5FEA-4F83-9C0C-EB056534C7A4}"/>
    <cellStyle name="Вычисление 2 2 4 4" xfId="9247" xr:uid="{B6AA7E22-4D9F-42B5-98FF-442ABF350545}"/>
    <cellStyle name="Вычисление 2 2 4 5" xfId="14894" xr:uid="{74B814D1-7BBC-4112-A805-8CC75756E4AB}"/>
    <cellStyle name="Вычисление 2 2 4 6" xfId="20414" xr:uid="{088F50FC-BFFA-44D4-AF86-00627E2E0B29}"/>
    <cellStyle name="Вычисление 2 2 5" xfId="2639" xr:uid="{9CDAB563-C751-4B58-AEB3-C3DBAE1D4EDB}"/>
    <cellStyle name="Вычисление 2 2 5 2" xfId="4885" xr:uid="{68992F26-6400-4F46-A088-434FBCB59C24}"/>
    <cellStyle name="Вычисление 2 2 5 2 2" xfId="11436" xr:uid="{ABC38BEC-2E93-45EC-A118-3F5EF7AD31C5}"/>
    <cellStyle name="Вычисление 2 2 5 2 3" xfId="17041" xr:uid="{F6881E34-896F-4465-9BD8-49C134696FB3}"/>
    <cellStyle name="Вычисление 2 2 5 2 4" xfId="22517" xr:uid="{4A35399D-1005-4162-8852-96B2A14C3C5C}"/>
    <cellStyle name="Вычисление 2 2 5 3" xfId="6951" xr:uid="{9779A263-6C36-4BE2-8EF8-5C976DE5178F}"/>
    <cellStyle name="Вычисление 2 2 5 3 2" xfId="13434" xr:uid="{6D2A1380-4FF1-40FF-8CDC-3D36F6DE6AC1}"/>
    <cellStyle name="Вычисление 2 2 5 3 3" xfId="19000" xr:uid="{526E8456-6CBE-42A2-B985-AFBD22441DEC}"/>
    <cellStyle name="Вычисление 2 2 5 3 4" xfId="24441" xr:uid="{1F3CEDAA-2BBE-4D16-9D82-17813F3220C0}"/>
    <cellStyle name="Вычисление 2 2 5 4" xfId="9248" xr:uid="{7B96B3AE-33F0-4936-92BC-D897FFCB1BAF}"/>
    <cellStyle name="Вычисление 2 2 5 5" xfId="14895" xr:uid="{9C3D40EB-9107-4319-98D8-C22BAC800CEA}"/>
    <cellStyle name="Вычисление 2 2 5 6" xfId="20415" xr:uid="{A42BB9E4-6988-4658-AEEB-DF5FBEEDF6D5}"/>
    <cellStyle name="Вычисление 2 2 6" xfId="4877" xr:uid="{B7A3B99F-3109-4F22-9B87-34BD6E53E321}"/>
    <cellStyle name="Вычисление 2 2 6 2" xfId="11428" xr:uid="{35A31049-E17C-422F-BAB9-C0CFCF41CAE7}"/>
    <cellStyle name="Вычисление 2 2 6 3" xfId="17033" xr:uid="{9E5F5A42-251B-4396-9AB9-7E69A26DFBA0}"/>
    <cellStyle name="Вычисление 2 2 6 4" xfId="22509" xr:uid="{5643942F-A766-4F43-A70E-7CB746D79ECE}"/>
    <cellStyle name="Вычисление 2 2 7" xfId="6943" xr:uid="{9EA374F4-BA06-49EA-8092-EF327DF4A2FB}"/>
    <cellStyle name="Вычисление 2 2 7 2" xfId="13426" xr:uid="{33135F16-E050-4E23-82E1-C2C437F2C603}"/>
    <cellStyle name="Вычисление 2 2 7 3" xfId="18992" xr:uid="{F0F5D119-5672-449E-8FD2-6F6651D16526}"/>
    <cellStyle name="Вычисление 2 2 7 4" xfId="24433" xr:uid="{BA3DAD7A-0AF0-4FAD-946B-6413DBC888D1}"/>
    <cellStyle name="Вычисление 2 2 8" xfId="9240" xr:uid="{F67AFC56-ED2D-4E83-BEF2-B41CDCCA7583}"/>
    <cellStyle name="Вычисление 2 2 9" xfId="14887" xr:uid="{9C36AA45-B681-47C6-B538-3A0266CD45C4}"/>
    <cellStyle name="Вычисление 2 3" xfId="2640" xr:uid="{365CE1AE-8E54-4FA1-B48D-2BC1538241C5}"/>
    <cellStyle name="Вычисление 2 3 2" xfId="2641" xr:uid="{C71FE427-F4AA-40E7-B48F-EAA78112CE27}"/>
    <cellStyle name="Вычисление 2 3 2 2" xfId="4887" xr:uid="{3F9156FD-DAB7-4432-8F3D-8FD42225944C}"/>
    <cellStyle name="Вычисление 2 3 2 2 2" xfId="11438" xr:uid="{0079B2C3-E67B-4F85-80E4-F59343EBDE21}"/>
    <cellStyle name="Вычисление 2 3 2 2 3" xfId="17043" xr:uid="{BDBBF4F0-60F8-45EF-8382-C3A6BDB439CD}"/>
    <cellStyle name="Вычисление 2 3 2 2 4" xfId="22519" xr:uid="{AD818F91-15A4-4C2A-89B0-634AD8B56872}"/>
    <cellStyle name="Вычисление 2 3 2 3" xfId="6953" xr:uid="{E0D5C44D-0258-4E32-84E1-E8BE83D501FC}"/>
    <cellStyle name="Вычисление 2 3 2 3 2" xfId="13436" xr:uid="{B1F9A6FE-3FFB-4FC3-BF22-9744C1CE8E1B}"/>
    <cellStyle name="Вычисление 2 3 2 3 3" xfId="19002" xr:uid="{C86C222C-44C6-4DC1-8584-EBF170138CD0}"/>
    <cellStyle name="Вычисление 2 3 2 3 4" xfId="24443" xr:uid="{095AC3AA-C4DC-4A07-91A7-EBBAAA54F71E}"/>
    <cellStyle name="Вычисление 2 3 2 4" xfId="9250" xr:uid="{093C45C5-D9F6-4C22-B1E0-10E61ABB1EE5}"/>
    <cellStyle name="Вычисление 2 3 2 5" xfId="14897" xr:uid="{3EDDC611-D595-4C9E-BB87-8D7C9A8B2C64}"/>
    <cellStyle name="Вычисление 2 3 2 6" xfId="20417" xr:uid="{59678A36-ED04-44BB-867C-4115A4C5827D}"/>
    <cellStyle name="Вычисление 2 3 3" xfId="2642" xr:uid="{82CA091C-C72A-4BE6-979B-45955603F658}"/>
    <cellStyle name="Вычисление 2 3 3 2" xfId="4888" xr:uid="{71F05CC6-BAC5-4C44-BE3F-451C5E02768F}"/>
    <cellStyle name="Вычисление 2 3 3 2 2" xfId="11439" xr:uid="{B96B78CC-7C95-4F03-82D4-CC5651048E25}"/>
    <cellStyle name="Вычисление 2 3 3 2 3" xfId="17044" xr:uid="{9721D7DA-CF71-4353-BD1A-E3B805794FCB}"/>
    <cellStyle name="Вычисление 2 3 3 2 4" xfId="22520" xr:uid="{BBE93C4C-DE37-4861-B737-AD4042CC6FA3}"/>
    <cellStyle name="Вычисление 2 3 3 3" xfId="6954" xr:uid="{D219E510-A092-4014-B862-3560F0E00D0D}"/>
    <cellStyle name="Вычисление 2 3 3 3 2" xfId="13437" xr:uid="{64CF5590-9321-4822-A635-9BFAF0D07EF4}"/>
    <cellStyle name="Вычисление 2 3 3 3 3" xfId="19003" xr:uid="{A27CE124-FA2E-45A6-8442-0CAD21284AC7}"/>
    <cellStyle name="Вычисление 2 3 3 3 4" xfId="24444" xr:uid="{C114E1C6-60E5-40C1-A71C-3819318806F7}"/>
    <cellStyle name="Вычисление 2 3 3 4" xfId="9251" xr:uid="{90522676-4407-4D63-B1B5-39CFA0C2FD63}"/>
    <cellStyle name="Вычисление 2 3 3 5" xfId="14898" xr:uid="{86354D3D-679B-4302-AE1A-CFBD8ACCCDFE}"/>
    <cellStyle name="Вычисление 2 3 3 6" xfId="20418" xr:uid="{C873C279-A4BC-492F-8517-341CAA25A57A}"/>
    <cellStyle name="Вычисление 2 3 4" xfId="4886" xr:uid="{E0CC690F-D050-4C59-87BD-D7F71EA587C7}"/>
    <cellStyle name="Вычисление 2 3 4 2" xfId="11437" xr:uid="{478F06C9-BFA6-4E55-A95B-E6B3D047BF78}"/>
    <cellStyle name="Вычисление 2 3 4 3" xfId="17042" xr:uid="{E43DF0A1-CEC4-4642-A6AC-36C1EB76EA67}"/>
    <cellStyle name="Вычисление 2 3 4 4" xfId="22518" xr:uid="{0691E9C6-18CB-4028-9BA5-7EA1CB0158B5}"/>
    <cellStyle name="Вычисление 2 3 5" xfId="6952" xr:uid="{377344FE-7938-4891-BB1A-9EE38ECBD650}"/>
    <cellStyle name="Вычисление 2 3 5 2" xfId="13435" xr:uid="{3D998928-34D6-476D-AD00-971E2770760A}"/>
    <cellStyle name="Вычисление 2 3 5 3" xfId="19001" xr:uid="{6808FCB6-936E-4412-9449-3E826BCFF28B}"/>
    <cellStyle name="Вычисление 2 3 5 4" xfId="24442" xr:uid="{2690032B-5D34-4064-A110-2F1C5BA0A8E3}"/>
    <cellStyle name="Вычисление 2 3 6" xfId="9249" xr:uid="{1A402545-7E80-4551-B9C6-246758DD3327}"/>
    <cellStyle name="Вычисление 2 3 7" xfId="14896" xr:uid="{ECE1B7B0-1F1D-4F1A-8106-A6F443444076}"/>
    <cellStyle name="Вычисление 2 3 8" xfId="20416" xr:uid="{9F4676AF-6477-4BE7-A069-DD1B1F00CADE}"/>
    <cellStyle name="Вычисление 2 4" xfId="2643" xr:uid="{9CED09C0-9FFF-468D-8FAF-9CB89773C130}"/>
    <cellStyle name="Вычисление 2 4 2" xfId="2644" xr:uid="{C26A9E56-32A7-438E-87EF-CE3D6CC27912}"/>
    <cellStyle name="Вычисление 2 4 2 2" xfId="4890" xr:uid="{488912DD-FB70-460C-9CC1-B459FE85DED1}"/>
    <cellStyle name="Вычисление 2 4 2 2 2" xfId="11441" xr:uid="{43F70012-EF14-45AE-A32D-40DB15FFD1AA}"/>
    <cellStyle name="Вычисление 2 4 2 2 3" xfId="17046" xr:uid="{A4A9745D-6614-4CF4-9124-F5A7E59C8205}"/>
    <cellStyle name="Вычисление 2 4 2 2 4" xfId="22522" xr:uid="{6C89FD1C-8CE5-4947-BC6B-33CB84343890}"/>
    <cellStyle name="Вычисление 2 4 2 3" xfId="6956" xr:uid="{8CFB6ABC-2158-43F9-94A9-6BF44370CC75}"/>
    <cellStyle name="Вычисление 2 4 2 3 2" xfId="13439" xr:uid="{EB608822-B758-4B4E-8CE4-9DACB12BCD5A}"/>
    <cellStyle name="Вычисление 2 4 2 3 3" xfId="19005" xr:uid="{60B7CB99-CBEC-4E06-BC6B-D634D61A3136}"/>
    <cellStyle name="Вычисление 2 4 2 3 4" xfId="24446" xr:uid="{7CA9F3FB-3819-4B3E-A580-1C35EFB26F83}"/>
    <cellStyle name="Вычисление 2 4 2 4" xfId="9253" xr:uid="{A4BC0E6F-1EA9-46A3-A2BF-1A121DC0380A}"/>
    <cellStyle name="Вычисление 2 4 2 5" xfId="14900" xr:uid="{FA4119C4-DE25-46E3-9360-5895B319E031}"/>
    <cellStyle name="Вычисление 2 4 2 6" xfId="20420" xr:uid="{B58FFF2D-B530-4EB2-9700-CAD1F9AB15D0}"/>
    <cellStyle name="Вычисление 2 4 3" xfId="2645" xr:uid="{13C1B4DB-4FF4-4032-9CA6-604A8418E6D4}"/>
    <cellStyle name="Вычисление 2 4 3 2" xfId="4891" xr:uid="{155DB1B2-330F-4364-B093-C3EFD7F3DD8B}"/>
    <cellStyle name="Вычисление 2 4 3 2 2" xfId="11442" xr:uid="{7F715602-7FE5-4E19-AF81-99366D9FDDC0}"/>
    <cellStyle name="Вычисление 2 4 3 2 3" xfId="17047" xr:uid="{8597818C-1A9D-47D4-A217-D91CE08DD456}"/>
    <cellStyle name="Вычисление 2 4 3 2 4" xfId="22523" xr:uid="{F221056E-44F3-421B-949D-AFA96DA3609D}"/>
    <cellStyle name="Вычисление 2 4 3 3" xfId="6957" xr:uid="{0F21CAF2-89D5-42EE-BA9B-34EA6C0A5FB5}"/>
    <cellStyle name="Вычисление 2 4 3 3 2" xfId="13440" xr:uid="{02D3BAC6-7D47-482D-B64D-94A189C95E7F}"/>
    <cellStyle name="Вычисление 2 4 3 3 3" xfId="19006" xr:uid="{078086CB-0441-4AB2-A4D2-4A579FB46766}"/>
    <cellStyle name="Вычисление 2 4 3 3 4" xfId="24447" xr:uid="{86E2E61E-B75D-497D-B507-9290B9455FB7}"/>
    <cellStyle name="Вычисление 2 4 3 4" xfId="9254" xr:uid="{75877426-BDC0-45A3-913B-A99261E10F72}"/>
    <cellStyle name="Вычисление 2 4 3 5" xfId="14901" xr:uid="{C9766746-B083-4F89-BFEE-FAD25FE8A40D}"/>
    <cellStyle name="Вычисление 2 4 3 6" xfId="20421" xr:uid="{3547A9A3-3BB9-47DC-A3CE-1D5F77428FC4}"/>
    <cellStyle name="Вычисление 2 4 4" xfId="4889" xr:uid="{CFA5BE0D-E14D-44D7-BC42-D48FD76A69F6}"/>
    <cellStyle name="Вычисление 2 4 4 2" xfId="11440" xr:uid="{27EC5FD2-7DD0-46D2-8E04-1B550A0118CB}"/>
    <cellStyle name="Вычисление 2 4 4 3" xfId="17045" xr:uid="{51B306F3-32D2-478B-B7D7-91B05D9A73AF}"/>
    <cellStyle name="Вычисление 2 4 4 4" xfId="22521" xr:uid="{80D021AA-CF65-4A46-A694-EC8137DC86F9}"/>
    <cellStyle name="Вычисление 2 4 5" xfId="6955" xr:uid="{E60D7D14-1550-4940-923E-4A76B617C282}"/>
    <cellStyle name="Вычисление 2 4 5 2" xfId="13438" xr:uid="{130DAE34-0C1F-462A-B536-E5BD4D6C9F81}"/>
    <cellStyle name="Вычисление 2 4 5 3" xfId="19004" xr:uid="{3988B155-0689-4EB6-AAA3-46CEFC48DD60}"/>
    <cellStyle name="Вычисление 2 4 5 4" xfId="24445" xr:uid="{FC10200A-32F8-4E87-B8A3-C14BFAD98CFE}"/>
    <cellStyle name="Вычисление 2 4 6" xfId="9252" xr:uid="{65F3118B-0BFE-4D64-A86F-8F2A5533FEC8}"/>
    <cellStyle name="Вычисление 2 4 7" xfId="14899" xr:uid="{82C87157-3211-48D9-95D6-BE26C6740154}"/>
    <cellStyle name="Вычисление 2 4 8" xfId="20419" xr:uid="{5F73EAC9-C4F9-4DC5-82B2-0E8B08F1AED1}"/>
    <cellStyle name="Вычисление 2 5" xfId="2646" xr:uid="{4DA5CF1F-1862-439B-82EB-802E4530F4B4}"/>
    <cellStyle name="Вычисление 2 5 2" xfId="4892" xr:uid="{98869416-896E-4CF9-B3FD-39D26C364C19}"/>
    <cellStyle name="Вычисление 2 5 2 2" xfId="11443" xr:uid="{16B790F2-5B5F-4150-973B-58B587A88F59}"/>
    <cellStyle name="Вычисление 2 5 2 3" xfId="17048" xr:uid="{4B25FA0F-3B44-4B44-891A-E68859558600}"/>
    <cellStyle name="Вычисление 2 5 2 4" xfId="22524" xr:uid="{88C2E43F-47B2-4EF2-ABA1-B63402C578F4}"/>
    <cellStyle name="Вычисление 2 5 3" xfId="6958" xr:uid="{C2A331C7-2F65-4FC2-BFD3-46D4787E7E42}"/>
    <cellStyle name="Вычисление 2 5 3 2" xfId="13441" xr:uid="{1351B3FF-671E-4AA8-A367-BE9D27C20A1F}"/>
    <cellStyle name="Вычисление 2 5 3 3" xfId="19007" xr:uid="{27E843EE-30B5-423E-B11B-AEC4A8E523B6}"/>
    <cellStyle name="Вычисление 2 5 3 4" xfId="24448" xr:uid="{11DB9821-30E2-431B-B2AF-9B14BD3809C5}"/>
    <cellStyle name="Вычисление 2 5 4" xfId="9255" xr:uid="{0200D4DD-70D9-4B6D-B9B9-33EA5DBE8902}"/>
    <cellStyle name="Вычисление 2 5 5" xfId="14902" xr:uid="{BCDC4737-8457-47D0-B823-55DAB9EE7300}"/>
    <cellStyle name="Вычисление 2 5 6" xfId="20422" xr:uid="{9C201954-8666-4C54-8223-7A0975A5EB4F}"/>
    <cellStyle name="Вычисление 2 6" xfId="2647" xr:uid="{19C41E16-9666-41D9-81D0-51228B4F6CCE}"/>
    <cellStyle name="Вычисление 2 6 2" xfId="4893" xr:uid="{28B3606E-218C-43DC-A708-A4A721055B71}"/>
    <cellStyle name="Вычисление 2 6 2 2" xfId="11444" xr:uid="{C94E3EE4-9F2E-4872-835F-F930D3247E69}"/>
    <cellStyle name="Вычисление 2 6 2 3" xfId="17049" xr:uid="{FAD8950E-4BCA-496C-B808-178EC5AC4C61}"/>
    <cellStyle name="Вычисление 2 6 2 4" xfId="22525" xr:uid="{FD384016-A7AD-4BC8-9E22-0A89C6C3AB40}"/>
    <cellStyle name="Вычисление 2 6 3" xfId="6959" xr:uid="{C2F31973-5D31-420C-AD91-848B38B7824D}"/>
    <cellStyle name="Вычисление 2 6 3 2" xfId="13442" xr:uid="{8740356A-0573-47F1-AF4A-D7E59324E177}"/>
    <cellStyle name="Вычисление 2 6 3 3" xfId="19008" xr:uid="{CCA74987-BFBC-49C5-9B98-82F7C08A3496}"/>
    <cellStyle name="Вычисление 2 6 3 4" xfId="24449" xr:uid="{A8AFFECF-B647-43AE-BCDD-DC5C65EDB129}"/>
    <cellStyle name="Вычисление 2 6 4" xfId="9256" xr:uid="{B295A9D3-B3B2-4B51-BCF9-0028B52ACB88}"/>
    <cellStyle name="Вычисление 2 6 5" xfId="14903" xr:uid="{4993391D-D07F-4B4F-8B0E-1790CD36263C}"/>
    <cellStyle name="Вычисление 2 6 6" xfId="20423" xr:uid="{E8B8E337-FC6D-4D86-8F34-92198D1C1F02}"/>
    <cellStyle name="Вычисление 2 7" xfId="4876" xr:uid="{E5E526ED-B961-4A61-9FEF-8A46BC5CC13D}"/>
    <cellStyle name="Вычисление 2 7 2" xfId="11427" xr:uid="{57EA0C6E-0666-42D7-8481-B7C54FB53101}"/>
    <cellStyle name="Вычисление 2 7 3" xfId="17032" xr:uid="{26676D7E-74C0-456C-94D1-3A7DD7DE8939}"/>
    <cellStyle name="Вычисление 2 7 4" xfId="22508" xr:uid="{CA0FDC74-A8E2-4090-901A-9CD78A91D065}"/>
    <cellStyle name="Вычисление 2 8" xfId="6942" xr:uid="{6F0B3F3C-6E30-470E-9B89-D994EBCC9F7E}"/>
    <cellStyle name="Вычисление 2 8 2" xfId="13425" xr:uid="{4FEF4790-5D04-4D51-B37B-1BEBF535C56B}"/>
    <cellStyle name="Вычисление 2 8 3" xfId="18991" xr:uid="{DDF3216C-31AA-4269-87FD-C44A8D69EEE5}"/>
    <cellStyle name="Вычисление 2 8 4" xfId="24432" xr:uid="{4CBEC62A-8DFB-4D34-B9FF-4C40A3396CC6}"/>
    <cellStyle name="Вычисление 2 9" xfId="9239" xr:uid="{A57389BD-9E57-4C27-AFFC-183EB488A63C}"/>
    <cellStyle name="Вычисление 20" xfId="6873" xr:uid="{36EAB6B6-EB8E-4C40-A177-FCA8179FC26C}"/>
    <cellStyle name="Вычисление 20 2" xfId="13356" xr:uid="{BE43C2BA-E1F3-4501-990A-1D6580E4165E}"/>
    <cellStyle name="Вычисление 20 3" xfId="18922" xr:uid="{D62B1E37-48CD-4DD3-BE67-D4C60637DF16}"/>
    <cellStyle name="Вычисление 20 4" xfId="24363" xr:uid="{AD0A3B5C-365C-4B9A-9C78-6A04F606C984}"/>
    <cellStyle name="Вычисление 21" xfId="9170" xr:uid="{5A925C9F-1762-46DC-8BBB-6E48B0F377CC}"/>
    <cellStyle name="Вычисление 22" xfId="14817" xr:uid="{535C8123-CD5C-4604-BD90-B40002760198}"/>
    <cellStyle name="Вычисление 23" xfId="20337" xr:uid="{F78D470B-4D48-4D41-9166-7EE19FE29911}"/>
    <cellStyle name="Вычисление 3" xfId="2648" xr:uid="{FF62CB0D-ED88-4E1F-9BA3-CBF1D33189EF}"/>
    <cellStyle name="Вычисление 3 10" xfId="20424" xr:uid="{C9C80B70-7208-485F-9816-A2AFFAFE4296}"/>
    <cellStyle name="Вычисление 3 2" xfId="2649" xr:uid="{0B39EEEA-377F-436B-AD35-82765A032688}"/>
    <cellStyle name="Вычисление 3 2 2" xfId="2650" xr:uid="{67A6E07E-EF34-4D5B-8ABA-50A830F8A6C0}"/>
    <cellStyle name="Вычисление 3 2 2 2" xfId="4896" xr:uid="{2AF92F51-2297-406C-894D-78A7E50749D7}"/>
    <cellStyle name="Вычисление 3 2 2 2 2" xfId="11447" xr:uid="{4EB2D1B5-2EE8-4739-A8C4-EA5C8B41AE9D}"/>
    <cellStyle name="Вычисление 3 2 2 2 3" xfId="17052" xr:uid="{4039AB3B-0ABA-4E52-AE48-C262FFE1EE93}"/>
    <cellStyle name="Вычисление 3 2 2 2 4" xfId="22528" xr:uid="{19E50A0B-5B92-4AA6-A5BD-7F7A9D01B4A1}"/>
    <cellStyle name="Вычисление 3 2 2 3" xfId="6962" xr:uid="{31E5A803-8915-4E48-AABC-7A189D28BB9F}"/>
    <cellStyle name="Вычисление 3 2 2 3 2" xfId="13445" xr:uid="{B2814CEA-B1DF-4105-BB67-9C74345202E4}"/>
    <cellStyle name="Вычисление 3 2 2 3 3" xfId="19011" xr:uid="{A8604794-052C-4857-B969-BA74EA34FF6E}"/>
    <cellStyle name="Вычисление 3 2 2 3 4" xfId="24452" xr:uid="{FDB1635B-426B-420D-893E-BCDCB78E7F8A}"/>
    <cellStyle name="Вычисление 3 2 2 4" xfId="9259" xr:uid="{C3558F22-EB88-415E-9446-3F07C2EB3296}"/>
    <cellStyle name="Вычисление 3 2 2 5" xfId="14906" xr:uid="{87FF53AF-C1FC-446A-AEC7-7D1669970B70}"/>
    <cellStyle name="Вычисление 3 2 2 6" xfId="20426" xr:uid="{3A60C6EB-096C-4248-83E4-99D0525212C0}"/>
    <cellStyle name="Вычисление 3 2 3" xfId="2651" xr:uid="{BEB02F11-334E-4B8C-806F-441F97F6CAC3}"/>
    <cellStyle name="Вычисление 3 2 3 2" xfId="4897" xr:uid="{D2F28E71-35A3-4AC2-AC81-004A7AFD113B}"/>
    <cellStyle name="Вычисление 3 2 3 2 2" xfId="11448" xr:uid="{96F4C74F-998D-4445-AE12-BE6750F3EB1C}"/>
    <cellStyle name="Вычисление 3 2 3 2 3" xfId="17053" xr:uid="{4D3C02D6-58A1-48E3-875D-AED800030077}"/>
    <cellStyle name="Вычисление 3 2 3 2 4" xfId="22529" xr:uid="{561A61A9-26BB-48A7-9877-B89C45C93EC3}"/>
    <cellStyle name="Вычисление 3 2 3 3" xfId="6963" xr:uid="{EAB2D400-3606-4985-8899-B93A0D98C53A}"/>
    <cellStyle name="Вычисление 3 2 3 3 2" xfId="13446" xr:uid="{587327BC-E97F-4E36-B4CF-B5A38521975B}"/>
    <cellStyle name="Вычисление 3 2 3 3 3" xfId="19012" xr:uid="{B6CD22FF-F669-4677-8F23-31BFBFB8A8F0}"/>
    <cellStyle name="Вычисление 3 2 3 3 4" xfId="24453" xr:uid="{45822D68-1037-4F7A-B4BA-484C4A1AD54B}"/>
    <cellStyle name="Вычисление 3 2 3 4" xfId="9260" xr:uid="{4D47215F-BDF2-4BF3-B63D-AE6667A17EC5}"/>
    <cellStyle name="Вычисление 3 2 3 5" xfId="14907" xr:uid="{587562B5-00DD-4E70-8FE7-6CEC9FCEFE37}"/>
    <cellStyle name="Вычисление 3 2 3 6" xfId="20427" xr:uid="{9C308EF7-ECA5-41F5-B9E8-3ABC5B78BD4D}"/>
    <cellStyle name="Вычисление 3 2 4" xfId="4895" xr:uid="{76043937-C7EC-463E-BFF9-9EBD41FE25A1}"/>
    <cellStyle name="Вычисление 3 2 4 2" xfId="11446" xr:uid="{20667BB7-82AB-4335-B85B-5AB3B2040E4D}"/>
    <cellStyle name="Вычисление 3 2 4 3" xfId="17051" xr:uid="{A7E3DEC9-0AD0-4D6D-952A-93CC42C10DE6}"/>
    <cellStyle name="Вычисление 3 2 4 4" xfId="22527" xr:uid="{5C9CE341-9C94-4EBC-BDC7-1B34F1C76DD7}"/>
    <cellStyle name="Вычисление 3 2 5" xfId="6961" xr:uid="{15605B90-EA64-492A-8DDF-89B8C0FC1132}"/>
    <cellStyle name="Вычисление 3 2 5 2" xfId="13444" xr:uid="{04274F8B-A68A-41B5-89C1-77254854F36D}"/>
    <cellStyle name="Вычисление 3 2 5 3" xfId="19010" xr:uid="{60A6325C-908A-4733-B9CF-FA33FE19EEC0}"/>
    <cellStyle name="Вычисление 3 2 5 4" xfId="24451" xr:uid="{8C6BA6C6-3F06-437F-9B74-F3112801AB81}"/>
    <cellStyle name="Вычисление 3 2 6" xfId="9258" xr:uid="{C4313D95-CAA3-4869-A5CE-1A98B5F6646F}"/>
    <cellStyle name="Вычисление 3 2 7" xfId="14905" xr:uid="{A92713C0-96E4-4EB6-A6CF-88AFA07FF9DE}"/>
    <cellStyle name="Вычисление 3 2 8" xfId="20425" xr:uid="{602808A7-FE20-4386-B88E-3EE6468713F2}"/>
    <cellStyle name="Вычисление 3 3" xfId="2652" xr:uid="{8108AE7C-C4C1-4AAC-BEA9-A49382FC61AF}"/>
    <cellStyle name="Вычисление 3 3 2" xfId="2653" xr:uid="{D2500CB4-A9CD-4E91-B581-93B0EEFDEB4D}"/>
    <cellStyle name="Вычисление 3 3 2 2" xfId="4899" xr:uid="{C29C185E-51DE-4D6D-A563-C2565E96FF32}"/>
    <cellStyle name="Вычисление 3 3 2 2 2" xfId="11450" xr:uid="{E72C52AB-5DE7-4BD2-B5E0-4760B8D5C7D8}"/>
    <cellStyle name="Вычисление 3 3 2 2 3" xfId="17055" xr:uid="{76EF7145-D57F-439E-94A5-85CFF26193E3}"/>
    <cellStyle name="Вычисление 3 3 2 2 4" xfId="22531" xr:uid="{8C82113D-656B-4253-8F12-C162F40CFFAB}"/>
    <cellStyle name="Вычисление 3 3 2 3" xfId="6965" xr:uid="{6D25CD6A-90F6-46FE-862A-E198903226A8}"/>
    <cellStyle name="Вычисление 3 3 2 3 2" xfId="13448" xr:uid="{3476525E-7AA7-46F7-A6C6-040D60B0BC44}"/>
    <cellStyle name="Вычисление 3 3 2 3 3" xfId="19014" xr:uid="{81917D2C-DBCD-450D-A61C-E3BCFAF1CFD1}"/>
    <cellStyle name="Вычисление 3 3 2 3 4" xfId="24455" xr:uid="{E0E5B896-76CC-480D-94D5-A0B5CD175DFC}"/>
    <cellStyle name="Вычисление 3 3 2 4" xfId="9262" xr:uid="{D5CC6746-F65D-4729-8F02-78A11CA70D81}"/>
    <cellStyle name="Вычисление 3 3 2 5" xfId="14909" xr:uid="{78B43151-2A6C-422A-B70E-E7FDBF4AF297}"/>
    <cellStyle name="Вычисление 3 3 2 6" xfId="20429" xr:uid="{8F9541AC-AC87-49CD-93FF-38C816DEE57E}"/>
    <cellStyle name="Вычисление 3 3 3" xfId="2654" xr:uid="{1C6E2A99-8DD9-435C-A18B-7FCA3733627D}"/>
    <cellStyle name="Вычисление 3 3 3 2" xfId="4900" xr:uid="{429188A5-8039-4877-9D7A-147286DE2E78}"/>
    <cellStyle name="Вычисление 3 3 3 2 2" xfId="11451" xr:uid="{8C3D82EC-9FE6-4593-ABA4-BA0A63FF610B}"/>
    <cellStyle name="Вычисление 3 3 3 2 3" xfId="17056" xr:uid="{1B34C2AB-EC58-4338-AE85-1B25B3198C25}"/>
    <cellStyle name="Вычисление 3 3 3 2 4" xfId="22532" xr:uid="{06D4116E-7ECD-4B79-814D-70572B3A1D17}"/>
    <cellStyle name="Вычисление 3 3 3 3" xfId="6966" xr:uid="{571C5FED-B364-4B79-A482-1EC72E22839F}"/>
    <cellStyle name="Вычисление 3 3 3 3 2" xfId="13449" xr:uid="{DD7997A7-354F-4610-8B51-0B7E66617881}"/>
    <cellStyle name="Вычисление 3 3 3 3 3" xfId="19015" xr:uid="{006805DA-7B8A-4CB9-BEA0-976A13FF1861}"/>
    <cellStyle name="Вычисление 3 3 3 3 4" xfId="24456" xr:uid="{C09295FD-1EB6-4EE6-A5C5-1F81C0A699AC}"/>
    <cellStyle name="Вычисление 3 3 3 4" xfId="9263" xr:uid="{EB695F75-BB37-4909-9858-519FDC3567E2}"/>
    <cellStyle name="Вычисление 3 3 3 5" xfId="14910" xr:uid="{39E85CBD-8799-499B-B742-24B1760E9617}"/>
    <cellStyle name="Вычисление 3 3 3 6" xfId="20430" xr:uid="{BA1073B7-3531-4F22-80FD-E0B193DA5D0C}"/>
    <cellStyle name="Вычисление 3 3 4" xfId="4898" xr:uid="{79998B64-AEAF-455B-84D7-BCBFF0C922B5}"/>
    <cellStyle name="Вычисление 3 3 4 2" xfId="11449" xr:uid="{2E758795-F2E2-4FB6-A9D9-3ADD7755600F}"/>
    <cellStyle name="Вычисление 3 3 4 3" xfId="17054" xr:uid="{D08CDA6B-C16E-4096-98F0-423ACB81DD69}"/>
    <cellStyle name="Вычисление 3 3 4 4" xfId="22530" xr:uid="{D1593722-2FCD-4A0F-AF21-003ADCC7658E}"/>
    <cellStyle name="Вычисление 3 3 5" xfId="6964" xr:uid="{44701E3C-3326-4C93-BA97-FF2C68DB7CC3}"/>
    <cellStyle name="Вычисление 3 3 5 2" xfId="13447" xr:uid="{D03370C9-AB36-4D21-B666-5A195939FD64}"/>
    <cellStyle name="Вычисление 3 3 5 3" xfId="19013" xr:uid="{695735B4-4B9C-4874-AB07-62A4384BC935}"/>
    <cellStyle name="Вычисление 3 3 5 4" xfId="24454" xr:uid="{EFDA8919-7BB1-4A14-9211-3FDDE7983CBE}"/>
    <cellStyle name="Вычисление 3 3 6" xfId="9261" xr:uid="{084C914C-DAED-4102-A33A-2B20A47E452E}"/>
    <cellStyle name="Вычисление 3 3 7" xfId="14908" xr:uid="{D4A01B96-050F-4057-BFD9-0128EA8C9C83}"/>
    <cellStyle name="Вычисление 3 3 8" xfId="20428" xr:uid="{BF561575-2A30-47A1-85C7-CA3EA88E46ED}"/>
    <cellStyle name="Вычисление 3 4" xfId="2655" xr:uid="{EA8B8A7A-8E86-4C3E-9DD0-CE8AA712C370}"/>
    <cellStyle name="Вычисление 3 4 2" xfId="4901" xr:uid="{ADD08D99-7CDA-4B9A-8D6B-CCBDBCBAE52B}"/>
    <cellStyle name="Вычисление 3 4 2 2" xfId="11452" xr:uid="{8E1BE2F3-F331-4EE6-ABE9-BE5C39D5FCBC}"/>
    <cellStyle name="Вычисление 3 4 2 3" xfId="17057" xr:uid="{99CF147C-951A-4BAD-872C-B1C622DDA729}"/>
    <cellStyle name="Вычисление 3 4 2 4" xfId="22533" xr:uid="{E431A628-D83E-4B23-860A-A815AFC2145F}"/>
    <cellStyle name="Вычисление 3 4 3" xfId="6967" xr:uid="{13466888-E874-4487-B336-C6654AD9DED3}"/>
    <cellStyle name="Вычисление 3 4 3 2" xfId="13450" xr:uid="{A1455C2C-7E08-464E-85DA-B7F46BF27B15}"/>
    <cellStyle name="Вычисление 3 4 3 3" xfId="19016" xr:uid="{718A0B5D-8395-47C5-8FB7-063B74A20FE6}"/>
    <cellStyle name="Вычисление 3 4 3 4" xfId="24457" xr:uid="{5381D1B5-5BF6-413C-8288-0F9E54E1B07C}"/>
    <cellStyle name="Вычисление 3 4 4" xfId="9264" xr:uid="{749C7D46-E57E-4DB3-941C-99D2BB4D76B4}"/>
    <cellStyle name="Вычисление 3 4 5" xfId="14911" xr:uid="{02DD8326-1A2B-4BF7-8AEB-E75006735A50}"/>
    <cellStyle name="Вычисление 3 4 6" xfId="20431" xr:uid="{1022A717-D23D-4CFE-BE3B-E3BAD43B9563}"/>
    <cellStyle name="Вычисление 3 5" xfId="2656" xr:uid="{F9DC5A89-4E52-49C4-8C09-769DCA26EC7F}"/>
    <cellStyle name="Вычисление 3 5 2" xfId="4902" xr:uid="{B48F5E03-BE91-41DD-A790-F35EB582086D}"/>
    <cellStyle name="Вычисление 3 5 2 2" xfId="11453" xr:uid="{52B5D337-3125-4728-9F26-C68B2D568C82}"/>
    <cellStyle name="Вычисление 3 5 2 3" xfId="17058" xr:uid="{A58D5F0C-C746-4D94-AEC8-13AAD171F700}"/>
    <cellStyle name="Вычисление 3 5 2 4" xfId="22534" xr:uid="{CCF5C899-4535-4C1E-B3D8-8EDEBA059FE8}"/>
    <cellStyle name="Вычисление 3 5 3" xfId="6968" xr:uid="{2F814C97-D992-4B03-8194-B245529159D1}"/>
    <cellStyle name="Вычисление 3 5 3 2" xfId="13451" xr:uid="{4587D235-06F0-4C7C-9188-8499F368EE62}"/>
    <cellStyle name="Вычисление 3 5 3 3" xfId="19017" xr:uid="{25BB3201-9D0D-4BAC-86D0-09F0E9BA78FB}"/>
    <cellStyle name="Вычисление 3 5 3 4" xfId="24458" xr:uid="{E6CE08EC-DB44-4FD1-81CE-B16C59DB5EFC}"/>
    <cellStyle name="Вычисление 3 5 4" xfId="9265" xr:uid="{CF1980E0-335E-40F9-9CD5-7E709F50A452}"/>
    <cellStyle name="Вычисление 3 5 5" xfId="14912" xr:uid="{F03EEF13-20FC-42B9-9D0E-477B9CF17240}"/>
    <cellStyle name="Вычисление 3 5 6" xfId="20432" xr:uid="{A366691E-DB6D-4AAF-8EB9-1BABF0ECCF9C}"/>
    <cellStyle name="Вычисление 3 6" xfId="4894" xr:uid="{F1B43599-A6CC-4CD5-AA0D-06CCB7D09E49}"/>
    <cellStyle name="Вычисление 3 6 2" xfId="11445" xr:uid="{7391B638-A6B7-4C46-853A-EE9FAFAAE95E}"/>
    <cellStyle name="Вычисление 3 6 3" xfId="17050" xr:uid="{DD6C2123-49E0-4D5A-8D33-66DD7A09F0A0}"/>
    <cellStyle name="Вычисление 3 6 4" xfId="22526" xr:uid="{51EAF179-14F2-4B53-9F4D-6C246A6F2175}"/>
    <cellStyle name="Вычисление 3 7" xfId="6960" xr:uid="{9AA2AF71-8900-48FE-8C8C-E058184422B4}"/>
    <cellStyle name="Вычисление 3 7 2" xfId="13443" xr:uid="{831234A7-CA96-49A7-9828-8AEFEF24C32C}"/>
    <cellStyle name="Вычисление 3 7 3" xfId="19009" xr:uid="{25572C64-366A-410B-B689-A0304460BF9A}"/>
    <cellStyle name="Вычисление 3 7 4" xfId="24450" xr:uid="{6010E5FD-9C80-4C5E-B6A2-686245B0A9F5}"/>
    <cellStyle name="Вычисление 3 8" xfId="9257" xr:uid="{C36CF3EB-5272-4870-A3FB-1FD5EF27BF71}"/>
    <cellStyle name="Вычисление 3 9" xfId="14904" xr:uid="{DA53008F-1CC4-493C-9B19-49C3BA4FC4C9}"/>
    <cellStyle name="Вычисление 4" xfId="2657" xr:uid="{E6D4EFA0-4F15-4203-B85D-97B64F76B692}"/>
    <cellStyle name="Вычисление 4 10" xfId="14913" xr:uid="{7AB3DE34-CC21-4450-91E7-AF980A022998}"/>
    <cellStyle name="Вычисление 4 11" xfId="20433" xr:uid="{A77D182B-B879-4141-B731-7ECDFF7F2BA1}"/>
    <cellStyle name="Вычисление 4 2" xfId="2658" xr:uid="{9A18AF40-E237-4C93-AA33-93E804F97CEE}"/>
    <cellStyle name="Вычисление 4 2 2" xfId="2659" xr:uid="{CAEEC71D-3547-4FEF-BF77-798877BD8815}"/>
    <cellStyle name="Вычисление 4 2 2 2" xfId="4905" xr:uid="{2A6A17D1-E78E-454E-BE17-DBC8A0543A8F}"/>
    <cellStyle name="Вычисление 4 2 2 2 2" xfId="11456" xr:uid="{94F51CBE-79E5-4499-8156-B4E4BB294E8E}"/>
    <cellStyle name="Вычисление 4 2 2 2 3" xfId="17061" xr:uid="{86F484F6-1A97-4305-8F46-CBEE507CCE60}"/>
    <cellStyle name="Вычисление 4 2 2 2 4" xfId="22537" xr:uid="{1FA95CEF-6E09-44F4-BA87-59B2D1D028B5}"/>
    <cellStyle name="Вычисление 4 2 2 3" xfId="6971" xr:uid="{0A3CBA96-C4F7-49F6-A7E4-A75416C8DF20}"/>
    <cellStyle name="Вычисление 4 2 2 3 2" xfId="13454" xr:uid="{94E8CDAE-9972-442C-AABF-C81D5CFCD8C3}"/>
    <cellStyle name="Вычисление 4 2 2 3 3" xfId="19020" xr:uid="{DEC60857-68AE-4BCE-8368-906E9B6FC196}"/>
    <cellStyle name="Вычисление 4 2 2 3 4" xfId="24461" xr:uid="{72F1921A-B497-42CC-A1EA-78E0B741BD27}"/>
    <cellStyle name="Вычисление 4 2 2 4" xfId="9268" xr:uid="{00098740-E109-4240-8CB3-0B87EC4D2B9A}"/>
    <cellStyle name="Вычисление 4 2 2 5" xfId="14915" xr:uid="{3D7A7A8F-FB19-400D-BB82-E46271FB3B7C}"/>
    <cellStyle name="Вычисление 4 2 2 6" xfId="20435" xr:uid="{F70AACBA-A7AA-4D39-9BFD-096A5E81A3A4}"/>
    <cellStyle name="Вычисление 4 2 3" xfId="2660" xr:uid="{B24B76BD-8AEB-4F84-8546-6FDDBB3CAA45}"/>
    <cellStyle name="Вычисление 4 2 3 2" xfId="4906" xr:uid="{E465BD6E-E95D-4682-A5E1-703827C63A7F}"/>
    <cellStyle name="Вычисление 4 2 3 2 2" xfId="11457" xr:uid="{B1B25BC0-0B4D-4401-BC37-BBEA5F8F855B}"/>
    <cellStyle name="Вычисление 4 2 3 2 3" xfId="17062" xr:uid="{F3F2E371-8F17-4689-B701-0A77E54A9454}"/>
    <cellStyle name="Вычисление 4 2 3 2 4" xfId="22538" xr:uid="{72D15AB0-EF8B-4C74-8784-41F94CF2EAFE}"/>
    <cellStyle name="Вычисление 4 2 3 3" xfId="6972" xr:uid="{C07126B1-DA5B-4BE1-9C18-CCF2CBB7ED68}"/>
    <cellStyle name="Вычисление 4 2 3 3 2" xfId="13455" xr:uid="{FCF77DE5-316D-406C-91A2-FCC4E678EF2F}"/>
    <cellStyle name="Вычисление 4 2 3 3 3" xfId="19021" xr:uid="{6027AA3D-0B66-4360-AA75-C6C8CB618544}"/>
    <cellStyle name="Вычисление 4 2 3 3 4" xfId="24462" xr:uid="{C94EDF66-FBEC-441C-915A-49C58442A5B4}"/>
    <cellStyle name="Вычисление 4 2 3 4" xfId="9269" xr:uid="{FA7C34C3-7DE7-4EBA-8565-ED16F578651D}"/>
    <cellStyle name="Вычисление 4 2 3 5" xfId="14916" xr:uid="{93FC7348-B05E-49FA-8DFE-CF1314F3F08A}"/>
    <cellStyle name="Вычисление 4 2 3 6" xfId="20436" xr:uid="{7BB5B951-4FA9-44C1-9202-1F45173E7F72}"/>
    <cellStyle name="Вычисление 4 2 4" xfId="4904" xr:uid="{A317FC97-80E9-46E5-B817-D5EBB2C7D4BC}"/>
    <cellStyle name="Вычисление 4 2 4 2" xfId="11455" xr:uid="{E248ADC2-A743-40E3-8DFA-2EF0026B9009}"/>
    <cellStyle name="Вычисление 4 2 4 3" xfId="17060" xr:uid="{EDCE3AB0-0418-4047-808E-1D87A1A9A4A3}"/>
    <cellStyle name="Вычисление 4 2 4 4" xfId="22536" xr:uid="{1AD1FF83-758D-4F56-B1C3-07C9D7EF4A3A}"/>
    <cellStyle name="Вычисление 4 2 5" xfId="6970" xr:uid="{BCD67255-D346-44A1-A666-E105E1570EF5}"/>
    <cellStyle name="Вычисление 4 2 5 2" xfId="13453" xr:uid="{A7AD0FD8-76B9-4228-8895-F49D4D927F7C}"/>
    <cellStyle name="Вычисление 4 2 5 3" xfId="19019" xr:uid="{2A06E715-9C50-421D-943F-C726A150B636}"/>
    <cellStyle name="Вычисление 4 2 5 4" xfId="24460" xr:uid="{6BF9E824-6CAF-4B77-8453-65A2383D2490}"/>
    <cellStyle name="Вычисление 4 2 6" xfId="9267" xr:uid="{CCA27380-9071-4689-942A-CA201A95956B}"/>
    <cellStyle name="Вычисление 4 2 7" xfId="14914" xr:uid="{F6F8745A-ECB4-4EA4-97AC-83BD1D81322B}"/>
    <cellStyle name="Вычисление 4 2 8" xfId="20434" xr:uid="{131A9423-C9D3-4502-B16C-B6C20F7FF3F5}"/>
    <cellStyle name="Вычисление 4 3" xfId="2661" xr:uid="{3E45CC9D-646C-4B1B-AEAC-A737B02E748D}"/>
    <cellStyle name="Вычисление 4 3 2" xfId="2662" xr:uid="{015E161D-B3BD-4196-A314-735764660800}"/>
    <cellStyle name="Вычисление 4 3 2 2" xfId="4908" xr:uid="{CC70DDBD-B6A6-49E5-A98B-7AC29EB2B690}"/>
    <cellStyle name="Вычисление 4 3 2 2 2" xfId="11459" xr:uid="{134E6D0E-4C0D-4AB9-8959-136D11DC7C30}"/>
    <cellStyle name="Вычисление 4 3 2 2 3" xfId="17064" xr:uid="{CADF2F85-2FE3-4D93-B1F6-D53ECFDB46F4}"/>
    <cellStyle name="Вычисление 4 3 2 2 4" xfId="22540" xr:uid="{1BE4B2E5-BEDC-4230-8DDF-3A8E61462966}"/>
    <cellStyle name="Вычисление 4 3 2 3" xfId="6974" xr:uid="{BCCF3889-5415-496C-8D50-2ACEEE484A62}"/>
    <cellStyle name="Вычисление 4 3 2 3 2" xfId="13457" xr:uid="{29B0BCDD-A155-4E19-9F62-F8DF3F392A5D}"/>
    <cellStyle name="Вычисление 4 3 2 3 3" xfId="19023" xr:uid="{B6D123DC-8443-40B9-9A3B-2CD383455467}"/>
    <cellStyle name="Вычисление 4 3 2 3 4" xfId="24464" xr:uid="{FB15302D-732E-4821-84BF-AEE8D6833EF5}"/>
    <cellStyle name="Вычисление 4 3 2 4" xfId="9271" xr:uid="{F4BC7272-61EA-446B-ADE5-401AB92E609F}"/>
    <cellStyle name="Вычисление 4 3 2 5" xfId="14918" xr:uid="{33B5591B-0727-4390-8FC2-887291846F38}"/>
    <cellStyle name="Вычисление 4 3 2 6" xfId="20438" xr:uid="{3E86417F-50E5-47EF-825E-D97F5A894ECB}"/>
    <cellStyle name="Вычисление 4 3 3" xfId="2663" xr:uid="{0D8F81C3-850B-40E9-9976-194B05C10079}"/>
    <cellStyle name="Вычисление 4 3 3 2" xfId="4909" xr:uid="{683F81BB-D3D7-4CBF-8ABD-FC3DE6878165}"/>
    <cellStyle name="Вычисление 4 3 3 2 2" xfId="11460" xr:uid="{EC5BF3C1-A547-49B6-BAEE-4607BF915F1B}"/>
    <cellStyle name="Вычисление 4 3 3 2 3" xfId="17065" xr:uid="{F776DF23-5625-41D4-AB7B-CDD806F6A065}"/>
    <cellStyle name="Вычисление 4 3 3 2 4" xfId="22541" xr:uid="{ECCFCA96-39FB-416E-9491-291CFEA2A0B0}"/>
    <cellStyle name="Вычисление 4 3 3 3" xfId="6975" xr:uid="{5FB78B99-7FDE-4AD4-B3F5-13764DD562D4}"/>
    <cellStyle name="Вычисление 4 3 3 3 2" xfId="13458" xr:uid="{5D13D526-4CDC-42D0-8D6F-DEC204CC69AE}"/>
    <cellStyle name="Вычисление 4 3 3 3 3" xfId="19024" xr:uid="{9382FBF2-72CD-42A3-99B1-1F888310262D}"/>
    <cellStyle name="Вычисление 4 3 3 3 4" xfId="24465" xr:uid="{AF64BE1E-A3D5-443B-816B-6B20AEFDF39D}"/>
    <cellStyle name="Вычисление 4 3 3 4" xfId="9272" xr:uid="{FE9DA8AB-5C20-42D2-A349-CE569198C616}"/>
    <cellStyle name="Вычисление 4 3 3 5" xfId="14919" xr:uid="{6F921A01-37EC-44E8-9210-CEAAD527448A}"/>
    <cellStyle name="Вычисление 4 3 3 6" xfId="20439" xr:uid="{0DA573E9-1509-4FAA-A0D7-E5A15EA16458}"/>
    <cellStyle name="Вычисление 4 3 4" xfId="4907" xr:uid="{F575C078-7FBE-4975-9C70-1B837035EE62}"/>
    <cellStyle name="Вычисление 4 3 4 2" xfId="11458" xr:uid="{58A1BF5D-1779-4D54-B6CC-0A31FEFFF941}"/>
    <cellStyle name="Вычисление 4 3 4 3" xfId="17063" xr:uid="{CCC603A6-5481-435F-BECC-F4EC24F3E202}"/>
    <cellStyle name="Вычисление 4 3 4 4" xfId="22539" xr:uid="{F653217A-09C5-4796-AF0E-1DF82BF3B0F3}"/>
    <cellStyle name="Вычисление 4 3 5" xfId="6973" xr:uid="{EBE82116-FF72-47A8-A86D-CDC799BF3078}"/>
    <cellStyle name="Вычисление 4 3 5 2" xfId="13456" xr:uid="{99912E21-AA22-4DD1-9631-E18BCCFC6B2F}"/>
    <cellStyle name="Вычисление 4 3 5 3" xfId="19022" xr:uid="{B5B6E3F9-47FC-4653-AE9A-847B5F009998}"/>
    <cellStyle name="Вычисление 4 3 5 4" xfId="24463" xr:uid="{696A4937-D611-4604-A9DD-2DB5DAF1A160}"/>
    <cellStyle name="Вычисление 4 3 6" xfId="9270" xr:uid="{2BD11D9D-2E2D-4756-93FE-25ACDC09EF5F}"/>
    <cellStyle name="Вычисление 4 3 7" xfId="14917" xr:uid="{444D0A1C-F85A-4FFF-93D5-AE8346C61FC7}"/>
    <cellStyle name="Вычисление 4 3 8" xfId="20437" xr:uid="{0E55BB88-CBD7-4194-8A1E-5B70F3BF4734}"/>
    <cellStyle name="Вычисление 4 4" xfId="2664" xr:uid="{4A536515-9FBC-4695-804F-DF2D5F95AF2E}"/>
    <cellStyle name="Вычисление 4 4 2" xfId="2665" xr:uid="{04833953-0F43-4241-8AF5-5EE0E218A8F9}"/>
    <cellStyle name="Вычисление 4 4 2 2" xfId="4911" xr:uid="{BD8386C5-2DF9-4A8D-AFFE-6F8A53DA8730}"/>
    <cellStyle name="Вычисление 4 4 2 2 2" xfId="11462" xr:uid="{85BA4ED3-992D-40BE-A302-0F83AA11BE06}"/>
    <cellStyle name="Вычисление 4 4 2 2 3" xfId="17067" xr:uid="{B4C33DC6-EAF3-483C-AB12-A9E00CF9B981}"/>
    <cellStyle name="Вычисление 4 4 2 2 4" xfId="22543" xr:uid="{0068BDD2-1A7D-4AF3-98CB-3E85B82DEAF2}"/>
    <cellStyle name="Вычисление 4 4 2 3" xfId="6977" xr:uid="{C1627A39-8AF4-49DC-90B3-C7CC23FC55BF}"/>
    <cellStyle name="Вычисление 4 4 2 3 2" xfId="13460" xr:uid="{FA7DA153-E21A-45B1-8974-949A599E3CCF}"/>
    <cellStyle name="Вычисление 4 4 2 3 3" xfId="19026" xr:uid="{1F778E05-64DA-452A-8689-B559FFD647F4}"/>
    <cellStyle name="Вычисление 4 4 2 3 4" xfId="24467" xr:uid="{F7261B39-8BE2-4FA5-85D8-4B775716A2D3}"/>
    <cellStyle name="Вычисление 4 4 2 4" xfId="9274" xr:uid="{61A0C8A0-2F01-467F-A01A-36545607DD8B}"/>
    <cellStyle name="Вычисление 4 4 2 5" xfId="14921" xr:uid="{916CB037-8C1D-4B82-8AC8-621EC63379EB}"/>
    <cellStyle name="Вычисление 4 4 2 6" xfId="20441" xr:uid="{A0B6AEA2-8E42-4AD5-8374-61954E723A5B}"/>
    <cellStyle name="Вычисление 4 4 3" xfId="2666" xr:uid="{1863F29F-427A-4992-9971-AAFC168E2BAA}"/>
    <cellStyle name="Вычисление 4 4 3 2" xfId="4912" xr:uid="{B0080FDB-AA38-422A-A65F-3F692CD5B388}"/>
    <cellStyle name="Вычисление 4 4 3 2 2" xfId="11463" xr:uid="{AA0FEBF2-E371-4A2E-944C-E67DD7719B4A}"/>
    <cellStyle name="Вычисление 4 4 3 2 3" xfId="17068" xr:uid="{56C07F21-4835-4742-9168-E321DA3FF856}"/>
    <cellStyle name="Вычисление 4 4 3 2 4" xfId="22544" xr:uid="{E7778A61-CE95-45FA-8AF2-79F428C7DF22}"/>
    <cellStyle name="Вычисление 4 4 3 3" xfId="6978" xr:uid="{CA78A92E-3FCF-449F-B21A-C79A5E69620A}"/>
    <cellStyle name="Вычисление 4 4 3 3 2" xfId="13461" xr:uid="{1F447D69-7C2C-49A2-B1A2-BDCEE8C7BD79}"/>
    <cellStyle name="Вычисление 4 4 3 3 3" xfId="19027" xr:uid="{2880FEBA-AA85-432F-B285-270AFD5DF600}"/>
    <cellStyle name="Вычисление 4 4 3 3 4" xfId="24468" xr:uid="{E61EDA8E-C3D4-4BAB-A504-19D61C10E0B9}"/>
    <cellStyle name="Вычисление 4 4 3 4" xfId="9275" xr:uid="{2AFFC923-3126-4137-8530-B1AE9CFECF38}"/>
    <cellStyle name="Вычисление 4 4 3 5" xfId="14922" xr:uid="{8500D53B-876F-40F8-AE2E-81B37D43F275}"/>
    <cellStyle name="Вычисление 4 4 3 6" xfId="20442" xr:uid="{6ED97672-7091-4DD8-85B7-718300FF8541}"/>
    <cellStyle name="Вычисление 4 4 4" xfId="4910" xr:uid="{15FE7D3C-EF74-4CEF-9413-BA3F2FBAEC81}"/>
    <cellStyle name="Вычисление 4 4 4 2" xfId="11461" xr:uid="{86851881-3E7F-47E2-A9D2-A2F50F90E911}"/>
    <cellStyle name="Вычисление 4 4 4 3" xfId="17066" xr:uid="{66AFA34D-A0DE-49E2-90D5-F7CBEDC07BF6}"/>
    <cellStyle name="Вычисление 4 4 4 4" xfId="22542" xr:uid="{1E8B434D-4E3B-451E-94E3-57C7B076C3C8}"/>
    <cellStyle name="Вычисление 4 4 5" xfId="6976" xr:uid="{5F0B96E7-4C63-4006-B92D-31D8B6D089A5}"/>
    <cellStyle name="Вычисление 4 4 5 2" xfId="13459" xr:uid="{F109A44B-EB3B-492D-BD59-E04524822498}"/>
    <cellStyle name="Вычисление 4 4 5 3" xfId="19025" xr:uid="{978B1552-A23C-46F4-A021-B366AEA21507}"/>
    <cellStyle name="Вычисление 4 4 5 4" xfId="24466" xr:uid="{9D0CF369-F21D-4815-B2F5-5DFFF71DBFA4}"/>
    <cellStyle name="Вычисление 4 4 6" xfId="9273" xr:uid="{45E27CE1-FCFA-4C5A-A2B2-300ADEA80532}"/>
    <cellStyle name="Вычисление 4 4 7" xfId="14920" xr:uid="{92D7AB26-C777-4F3C-BBCF-2A954DD2BDFC}"/>
    <cellStyle name="Вычисление 4 4 8" xfId="20440" xr:uid="{733C9EE4-722A-4AA8-98C5-A2FBA0354D30}"/>
    <cellStyle name="Вычисление 4 5" xfId="2667" xr:uid="{DD9B37C2-718D-448E-9461-6679A9103D84}"/>
    <cellStyle name="Вычисление 4 5 2" xfId="4913" xr:uid="{0988CE22-A0D6-4459-AF32-D55B33C3D14C}"/>
    <cellStyle name="Вычисление 4 5 2 2" xfId="11464" xr:uid="{2116A4A0-55AC-4DB1-95C5-70AA85DAEC33}"/>
    <cellStyle name="Вычисление 4 5 2 3" xfId="17069" xr:uid="{89C2B3E7-7581-4CBC-9B07-37855F4FFCCD}"/>
    <cellStyle name="Вычисление 4 5 2 4" xfId="22545" xr:uid="{3BD3F865-2F0A-4FDC-BCE6-F190748C9006}"/>
    <cellStyle name="Вычисление 4 5 3" xfId="6979" xr:uid="{EA557394-E3BB-46A7-99A4-F6263FCB65C5}"/>
    <cellStyle name="Вычисление 4 5 3 2" xfId="13462" xr:uid="{1BB7BA36-813D-4E21-996B-E9DD1DA475DD}"/>
    <cellStyle name="Вычисление 4 5 3 3" xfId="19028" xr:uid="{4C2DC7E9-B68A-4081-A8FD-BA9F280232B4}"/>
    <cellStyle name="Вычисление 4 5 3 4" xfId="24469" xr:uid="{C538B0F1-E31F-42E1-B76F-6905AB8ABF96}"/>
    <cellStyle name="Вычисление 4 5 4" xfId="9276" xr:uid="{7C48F39D-9BD3-48C2-9BC9-9D416E60B085}"/>
    <cellStyle name="Вычисление 4 5 5" xfId="14923" xr:uid="{B4489A1B-831E-4144-AF04-A46044F6254C}"/>
    <cellStyle name="Вычисление 4 5 6" xfId="20443" xr:uid="{4BA1C310-E780-4C8B-B8FF-CA9EA0B30803}"/>
    <cellStyle name="Вычисление 4 6" xfId="2668" xr:uid="{46AD0801-230B-47A5-9F62-36B4DF6145D6}"/>
    <cellStyle name="Вычисление 4 6 2" xfId="4914" xr:uid="{27E7DC5D-B649-4C5C-A646-62FDBCFDE20A}"/>
    <cellStyle name="Вычисление 4 6 2 2" xfId="11465" xr:uid="{0F2ECF84-A4B6-43E1-A32A-77C6F6690E27}"/>
    <cellStyle name="Вычисление 4 6 2 3" xfId="17070" xr:uid="{5448971A-F558-4D4B-96FD-D290663C1455}"/>
    <cellStyle name="Вычисление 4 6 2 4" xfId="22546" xr:uid="{4C476D24-2D04-4379-885E-4A642792DA57}"/>
    <cellStyle name="Вычисление 4 6 3" xfId="6980" xr:uid="{13A661D9-949C-478E-9AD5-7A9201F8869F}"/>
    <cellStyle name="Вычисление 4 6 3 2" xfId="13463" xr:uid="{A540D0F8-9989-453D-B3A0-56B92AB19EA0}"/>
    <cellStyle name="Вычисление 4 6 3 3" xfId="19029" xr:uid="{D1ECE5BD-F083-461C-8A06-C27C7D480C22}"/>
    <cellStyle name="Вычисление 4 6 3 4" xfId="24470" xr:uid="{86F6B480-60EC-4622-A04C-D2C0D9EA6D15}"/>
    <cellStyle name="Вычисление 4 6 4" xfId="9277" xr:uid="{F8DA304B-4932-4F76-ADC0-63EC0ECBBD20}"/>
    <cellStyle name="Вычисление 4 6 5" xfId="14924" xr:uid="{4D614823-AD05-4499-8EE8-475EFD416B83}"/>
    <cellStyle name="Вычисление 4 6 6" xfId="20444" xr:uid="{0428B5DB-89B8-4403-A2E7-AD83868A36F6}"/>
    <cellStyle name="Вычисление 4 7" xfId="4903" xr:uid="{0C38CC51-0A6A-461F-8C2C-BF313BCB6540}"/>
    <cellStyle name="Вычисление 4 7 2" xfId="11454" xr:uid="{14DE260B-3004-4A84-B419-DFB07278A736}"/>
    <cellStyle name="Вычисление 4 7 3" xfId="17059" xr:uid="{89A35ED4-A0D1-4081-8DDA-BEADFEAED436}"/>
    <cellStyle name="Вычисление 4 7 4" xfId="22535" xr:uid="{BF821B46-85E5-4140-B510-210EE360C38E}"/>
    <cellStyle name="Вычисление 4 8" xfId="6969" xr:uid="{14209A62-9C71-41F8-B5B2-CFC8C52DF9C1}"/>
    <cellStyle name="Вычисление 4 8 2" xfId="13452" xr:uid="{2F40B379-CC0D-4315-97BB-6D964E2AC94F}"/>
    <cellStyle name="Вычисление 4 8 3" xfId="19018" xr:uid="{8510A540-F690-4096-85B7-8FE59914143F}"/>
    <cellStyle name="Вычисление 4 8 4" xfId="24459" xr:uid="{9D4671C4-EFD4-46ED-BA0D-69085F366FC1}"/>
    <cellStyle name="Вычисление 4 9" xfId="9266" xr:uid="{D0C8A7F7-8B22-4B11-B925-9B084C7536CF}"/>
    <cellStyle name="Вычисление 5" xfId="2669" xr:uid="{832A7851-B7E0-439A-A3F5-506768E7F71C}"/>
    <cellStyle name="Вычисление 5 10" xfId="14925" xr:uid="{43A42AA8-C981-46D9-BAF2-8BA6D759C7FD}"/>
    <cellStyle name="Вычисление 5 11" xfId="20445" xr:uid="{6843DBE5-3202-4D56-BDA0-E09552053A79}"/>
    <cellStyle name="Вычисление 5 2" xfId="2670" xr:uid="{043E3563-5D7C-4FD9-99FF-36A3857CD9D4}"/>
    <cellStyle name="Вычисление 5 2 2" xfId="2671" xr:uid="{939057D4-85A7-4CBF-898E-9889AC68C050}"/>
    <cellStyle name="Вычисление 5 2 2 2" xfId="4917" xr:uid="{2E070B1B-0AC1-4CC7-8155-56A9D3D1D023}"/>
    <cellStyle name="Вычисление 5 2 2 2 2" xfId="11468" xr:uid="{843C6D4D-952C-42DB-81E2-E902363AA22E}"/>
    <cellStyle name="Вычисление 5 2 2 2 3" xfId="17073" xr:uid="{74A89EEF-114E-40B8-9E4B-A5428066680F}"/>
    <cellStyle name="Вычисление 5 2 2 2 4" xfId="22549" xr:uid="{95C5CA60-1C80-4354-B4D6-66B3A40F95C2}"/>
    <cellStyle name="Вычисление 5 2 2 3" xfId="6983" xr:uid="{74F507B5-F71E-4A05-A711-96EAB8D17869}"/>
    <cellStyle name="Вычисление 5 2 2 3 2" xfId="13466" xr:uid="{AB1C63AC-2C4C-4055-BF33-34BDBF77CB72}"/>
    <cellStyle name="Вычисление 5 2 2 3 3" xfId="19032" xr:uid="{D349BF08-1E50-4E86-91F2-966DA26F3D2E}"/>
    <cellStyle name="Вычисление 5 2 2 3 4" xfId="24473" xr:uid="{7D8EF9F4-2825-44A9-AF6E-F70670A5F9FD}"/>
    <cellStyle name="Вычисление 5 2 2 4" xfId="9280" xr:uid="{BF5B2E3A-E638-4959-ABF4-C6BD820EE4AB}"/>
    <cellStyle name="Вычисление 5 2 2 5" xfId="14927" xr:uid="{9BB04FDF-75AA-4567-A4D0-27BDC7B0886F}"/>
    <cellStyle name="Вычисление 5 2 2 6" xfId="20447" xr:uid="{79D51263-B6ED-4A6F-92BB-9D2DE0300D03}"/>
    <cellStyle name="Вычисление 5 2 3" xfId="2672" xr:uid="{FBE5FB95-CBAD-400B-AE8B-A679311E0A56}"/>
    <cellStyle name="Вычисление 5 2 3 2" xfId="4918" xr:uid="{3B9B4584-ED46-4FC6-9931-595D68154D0E}"/>
    <cellStyle name="Вычисление 5 2 3 2 2" xfId="11469" xr:uid="{1ABAF430-2254-4AB3-A336-2081B842228A}"/>
    <cellStyle name="Вычисление 5 2 3 2 3" xfId="17074" xr:uid="{4E782C13-3052-41E1-AF61-C06FD3ACA930}"/>
    <cellStyle name="Вычисление 5 2 3 2 4" xfId="22550" xr:uid="{59F21B42-8DC7-4485-A0E4-064B922B270E}"/>
    <cellStyle name="Вычисление 5 2 3 3" xfId="6984" xr:uid="{04BCA6A6-0D15-45EE-BCE9-DAFDEBE97014}"/>
    <cellStyle name="Вычисление 5 2 3 3 2" xfId="13467" xr:uid="{6C44B352-315C-4E00-A75D-6C4B16FF71BB}"/>
    <cellStyle name="Вычисление 5 2 3 3 3" xfId="19033" xr:uid="{AB022215-8D33-4C77-B630-AAE7F9C56BEC}"/>
    <cellStyle name="Вычисление 5 2 3 3 4" xfId="24474" xr:uid="{D75BDB34-B1FD-4A72-8DAA-ECAF811CF704}"/>
    <cellStyle name="Вычисление 5 2 3 4" xfId="9281" xr:uid="{744C47FC-1B68-46F0-BE34-D2A771D39358}"/>
    <cellStyle name="Вычисление 5 2 3 5" xfId="14928" xr:uid="{D57919A0-B0DB-4CCB-A132-4EBDFE669BA2}"/>
    <cellStyle name="Вычисление 5 2 3 6" xfId="20448" xr:uid="{14EE45FD-F4BC-470B-A86C-6A5E0704BA75}"/>
    <cellStyle name="Вычисление 5 2 4" xfId="4916" xr:uid="{3DF27D41-0D05-45D2-98D0-701EA5F0C400}"/>
    <cellStyle name="Вычисление 5 2 4 2" xfId="11467" xr:uid="{9B2F174F-3D64-41CC-B643-E6C159F40704}"/>
    <cellStyle name="Вычисление 5 2 4 3" xfId="17072" xr:uid="{A69F6A25-CC34-4445-873F-357C9FBA9B8D}"/>
    <cellStyle name="Вычисление 5 2 4 4" xfId="22548" xr:uid="{0C0C83F5-0313-405C-B227-A30550A86C7A}"/>
    <cellStyle name="Вычисление 5 2 5" xfId="6982" xr:uid="{C1F0139C-7EA6-4A24-8CE5-5E519B30E87C}"/>
    <cellStyle name="Вычисление 5 2 5 2" xfId="13465" xr:uid="{41265E57-158E-4F6E-BCBC-F6D2C23C7270}"/>
    <cellStyle name="Вычисление 5 2 5 3" xfId="19031" xr:uid="{C788B699-740A-4327-8AB9-1F79F6E07F2C}"/>
    <cellStyle name="Вычисление 5 2 5 4" xfId="24472" xr:uid="{FBCDFD7C-FA6C-4A99-94FF-7974F6A84EFE}"/>
    <cellStyle name="Вычисление 5 2 6" xfId="9279" xr:uid="{AAD536D6-67DE-4D0D-8AE8-B6F46C198A7B}"/>
    <cellStyle name="Вычисление 5 2 7" xfId="14926" xr:uid="{1174AC6F-79BC-4344-A3B1-0B278E12C209}"/>
    <cellStyle name="Вычисление 5 2 8" xfId="20446" xr:uid="{C5336EDE-4456-41BD-8C00-0198B34B8E60}"/>
    <cellStyle name="Вычисление 5 3" xfId="2673" xr:uid="{ABCCD392-85BC-4A40-A559-54CE278EF4C9}"/>
    <cellStyle name="Вычисление 5 3 2" xfId="2674" xr:uid="{7CA3BE9D-80E6-40D8-B79A-5CF8947CA2D3}"/>
    <cellStyle name="Вычисление 5 3 2 2" xfId="4920" xr:uid="{AE904EFA-75A7-473F-BBCD-1E9DF845B2E0}"/>
    <cellStyle name="Вычисление 5 3 2 2 2" xfId="11471" xr:uid="{554BB8CE-73B4-4000-A1F0-E9AA5BD16E0B}"/>
    <cellStyle name="Вычисление 5 3 2 2 3" xfId="17076" xr:uid="{F0EDC8C8-8B96-430A-8947-0ACE87AC9E81}"/>
    <cellStyle name="Вычисление 5 3 2 2 4" xfId="22552" xr:uid="{BA49AC73-9828-493C-BC2A-E7C71DBB76F9}"/>
    <cellStyle name="Вычисление 5 3 2 3" xfId="6986" xr:uid="{F97A466D-137E-4F90-903D-ED71747A8D33}"/>
    <cellStyle name="Вычисление 5 3 2 3 2" xfId="13469" xr:uid="{BE3035BA-62A6-4252-AB45-D9D3399A977B}"/>
    <cellStyle name="Вычисление 5 3 2 3 3" xfId="19035" xr:uid="{90ADF212-AEDD-45FA-9BD5-4CD6F0782143}"/>
    <cellStyle name="Вычисление 5 3 2 3 4" xfId="24476" xr:uid="{61045F93-897B-48F6-B975-B14D95431865}"/>
    <cellStyle name="Вычисление 5 3 2 4" xfId="9283" xr:uid="{7F4FF0A3-5966-4539-A868-E1A3BF5854E3}"/>
    <cellStyle name="Вычисление 5 3 2 5" xfId="14930" xr:uid="{01619910-9FDE-4C80-9A44-05AB920182C9}"/>
    <cellStyle name="Вычисление 5 3 2 6" xfId="20450" xr:uid="{D6F604BF-C816-4597-A946-E5B9B7550821}"/>
    <cellStyle name="Вычисление 5 3 3" xfId="2675" xr:uid="{4CDB00C6-EA5E-4191-AE04-FC08D141CFD0}"/>
    <cellStyle name="Вычисление 5 3 3 2" xfId="4921" xr:uid="{B2EC31F0-9661-40D6-A432-CC4BACEB7BB0}"/>
    <cellStyle name="Вычисление 5 3 3 2 2" xfId="11472" xr:uid="{ADE9C80F-9DDC-4C8E-853E-A131FC672F2F}"/>
    <cellStyle name="Вычисление 5 3 3 2 3" xfId="17077" xr:uid="{E948F055-CA10-4DA5-BE37-5BA22F2A1383}"/>
    <cellStyle name="Вычисление 5 3 3 2 4" xfId="22553" xr:uid="{74B4B0E7-77DD-4BB6-A98A-7FA2D09C332D}"/>
    <cellStyle name="Вычисление 5 3 3 3" xfId="6987" xr:uid="{3799A5AD-684A-468D-98C8-F88EFB42EF50}"/>
    <cellStyle name="Вычисление 5 3 3 3 2" xfId="13470" xr:uid="{6FA1B4B3-436D-4953-86B2-281EB6DD76AD}"/>
    <cellStyle name="Вычисление 5 3 3 3 3" xfId="19036" xr:uid="{BE39DB9D-65AA-43F1-A508-DAA9497A6AD9}"/>
    <cellStyle name="Вычисление 5 3 3 3 4" xfId="24477" xr:uid="{2DF5AA48-0CA5-454A-8B9C-0638D2D0CD04}"/>
    <cellStyle name="Вычисление 5 3 3 4" xfId="9284" xr:uid="{9324D174-B98E-46AE-817F-186BA4DE4E81}"/>
    <cellStyle name="Вычисление 5 3 3 5" xfId="14931" xr:uid="{E4351B5A-67FD-4051-91AE-E71CD7FE9A70}"/>
    <cellStyle name="Вычисление 5 3 3 6" xfId="20451" xr:uid="{83C77945-03DE-480F-8540-1B2AD15C4859}"/>
    <cellStyle name="Вычисление 5 3 4" xfId="4919" xr:uid="{4B30D98E-D28C-42E7-A29C-9DDA900DE060}"/>
    <cellStyle name="Вычисление 5 3 4 2" xfId="11470" xr:uid="{056C45FB-3A86-459A-A46A-362986E152E8}"/>
    <cellStyle name="Вычисление 5 3 4 3" xfId="17075" xr:uid="{27F5B6F9-E34D-4F81-A1E6-73D2E3C8C694}"/>
    <cellStyle name="Вычисление 5 3 4 4" xfId="22551" xr:uid="{824F6D97-FF88-4DE3-B020-F7CB8D8203A8}"/>
    <cellStyle name="Вычисление 5 3 5" xfId="6985" xr:uid="{D79F259F-0E9D-4E6E-B973-CD8F65F775DE}"/>
    <cellStyle name="Вычисление 5 3 5 2" xfId="13468" xr:uid="{03E98F46-8C39-49C4-8808-75EF7238EDE9}"/>
    <cellStyle name="Вычисление 5 3 5 3" xfId="19034" xr:uid="{CC412D6A-8A24-4757-94A4-32EB4818AC4C}"/>
    <cellStyle name="Вычисление 5 3 5 4" xfId="24475" xr:uid="{DA1383D6-8BFF-41A9-B3C1-0682DA7F09C1}"/>
    <cellStyle name="Вычисление 5 3 6" xfId="9282" xr:uid="{187E615F-FDC5-40D8-B105-32CCEB084424}"/>
    <cellStyle name="Вычисление 5 3 7" xfId="14929" xr:uid="{2F50FFD1-A9F7-4EAA-B3DA-FC6B903457E6}"/>
    <cellStyle name="Вычисление 5 3 8" xfId="20449" xr:uid="{0BCA3E48-2CE7-48A1-AB94-57EF527363EE}"/>
    <cellStyle name="Вычисление 5 4" xfId="2676" xr:uid="{E63C8DB9-A687-4BF5-BD27-7FAF552185CB}"/>
    <cellStyle name="Вычисление 5 4 2" xfId="2677" xr:uid="{8AD4E4B0-50E6-43BA-99FD-0F756671A528}"/>
    <cellStyle name="Вычисление 5 4 2 2" xfId="4923" xr:uid="{ADB84803-19BD-4CA7-8DEF-C2C6F2624130}"/>
    <cellStyle name="Вычисление 5 4 2 2 2" xfId="11474" xr:uid="{D8323BA8-FFA1-44FB-85D7-698D30106C12}"/>
    <cellStyle name="Вычисление 5 4 2 2 3" xfId="17079" xr:uid="{39C375AC-DA91-44C3-966C-08EE4EA9E684}"/>
    <cellStyle name="Вычисление 5 4 2 2 4" xfId="22555" xr:uid="{337FC598-8E48-41F5-A85D-3EB14C359639}"/>
    <cellStyle name="Вычисление 5 4 2 3" xfId="6989" xr:uid="{C9197F09-3E82-44E6-B0DD-CAB9228FC1DE}"/>
    <cellStyle name="Вычисление 5 4 2 3 2" xfId="13472" xr:uid="{61B7F53B-6AE3-431D-99F3-019AAC77C09A}"/>
    <cellStyle name="Вычисление 5 4 2 3 3" xfId="19038" xr:uid="{FAAA4B76-756F-49D2-9BC8-C1722CCE30DD}"/>
    <cellStyle name="Вычисление 5 4 2 3 4" xfId="24479" xr:uid="{32AB3C75-E211-45B4-8297-2FA2755E0625}"/>
    <cellStyle name="Вычисление 5 4 2 4" xfId="9286" xr:uid="{8A3547DC-C97D-4BC8-A863-97C4C92491DC}"/>
    <cellStyle name="Вычисление 5 4 2 5" xfId="14933" xr:uid="{0A427C5F-BEFB-43BA-85FC-75B04A583336}"/>
    <cellStyle name="Вычисление 5 4 2 6" xfId="20453" xr:uid="{EAA6BD92-2998-423E-B351-039988819AD3}"/>
    <cellStyle name="Вычисление 5 4 3" xfId="2678" xr:uid="{81C8B67D-3FFD-48F4-90C1-57F1856CCFA4}"/>
    <cellStyle name="Вычисление 5 4 3 2" xfId="4924" xr:uid="{D38AE483-2B75-4F08-AD17-54A4902A441C}"/>
    <cellStyle name="Вычисление 5 4 3 2 2" xfId="11475" xr:uid="{F23F38F6-E0C7-4991-B90B-0645F9802459}"/>
    <cellStyle name="Вычисление 5 4 3 2 3" xfId="17080" xr:uid="{1BF79729-7931-4D91-89C8-0E024DCCBDC0}"/>
    <cellStyle name="Вычисление 5 4 3 2 4" xfId="22556" xr:uid="{A6D5947F-063B-46ED-850E-E1D978B0C88E}"/>
    <cellStyle name="Вычисление 5 4 3 3" xfId="6990" xr:uid="{B0EB6A98-2423-44E5-BE2E-CA25962B638F}"/>
    <cellStyle name="Вычисление 5 4 3 3 2" xfId="13473" xr:uid="{274FE1A6-2E9C-4305-8467-31F6D30F63AA}"/>
    <cellStyle name="Вычисление 5 4 3 3 3" xfId="19039" xr:uid="{31A0A867-2D3E-4062-BFF7-009BDB1B3F12}"/>
    <cellStyle name="Вычисление 5 4 3 3 4" xfId="24480" xr:uid="{FCD85B80-0721-4E9C-AC0A-B0C61AFB2BCD}"/>
    <cellStyle name="Вычисление 5 4 3 4" xfId="9287" xr:uid="{96F95304-8B54-4893-9718-EF3DF0B7089D}"/>
    <cellStyle name="Вычисление 5 4 3 5" xfId="14934" xr:uid="{37939528-1820-4F4A-AD81-D717E181A731}"/>
    <cellStyle name="Вычисление 5 4 3 6" xfId="20454" xr:uid="{FA0F4E83-BC16-4FFE-9B52-6B50521502CC}"/>
    <cellStyle name="Вычисление 5 4 4" xfId="4922" xr:uid="{1550D26D-88DF-45D5-B22D-EC88C4ED06F7}"/>
    <cellStyle name="Вычисление 5 4 4 2" xfId="11473" xr:uid="{2DD8A8C6-5A67-4182-B951-F2D33F498FDC}"/>
    <cellStyle name="Вычисление 5 4 4 3" xfId="17078" xr:uid="{7C06891E-AC19-4BFA-9E59-08173E2CAA4E}"/>
    <cellStyle name="Вычисление 5 4 4 4" xfId="22554" xr:uid="{2B82AA6A-33DD-4F22-B62B-695B15BBA9CC}"/>
    <cellStyle name="Вычисление 5 4 5" xfId="6988" xr:uid="{14C9B28F-0F95-44A7-8D7C-4D16CCC344C3}"/>
    <cellStyle name="Вычисление 5 4 5 2" xfId="13471" xr:uid="{7CE75951-4CCB-408C-AF0C-5D12688D8557}"/>
    <cellStyle name="Вычисление 5 4 5 3" xfId="19037" xr:uid="{B3E0372A-1FED-46CE-A1B6-C2B47D0A5964}"/>
    <cellStyle name="Вычисление 5 4 5 4" xfId="24478" xr:uid="{1D053988-101B-4055-B382-036BB3FDAEEB}"/>
    <cellStyle name="Вычисление 5 4 6" xfId="9285" xr:uid="{496BF897-D949-4026-B5F9-692E67876A78}"/>
    <cellStyle name="Вычисление 5 4 7" xfId="14932" xr:uid="{2233DF32-EFAF-4576-A461-D13854F73158}"/>
    <cellStyle name="Вычисление 5 4 8" xfId="20452" xr:uid="{7A440299-389F-4333-A873-E8846E96AEF2}"/>
    <cellStyle name="Вычисление 5 5" xfId="2679" xr:uid="{973DDBA5-4218-401F-8128-947E0C5B83E7}"/>
    <cellStyle name="Вычисление 5 5 2" xfId="4925" xr:uid="{ACC6CF0C-B61C-4905-96DA-F082C283AAAB}"/>
    <cellStyle name="Вычисление 5 5 2 2" xfId="11476" xr:uid="{606F9499-8948-493C-A6B8-A49A46366D2E}"/>
    <cellStyle name="Вычисление 5 5 2 3" xfId="17081" xr:uid="{C5683809-8DCC-441B-9956-4217C42FE64D}"/>
    <cellStyle name="Вычисление 5 5 2 4" xfId="22557" xr:uid="{70B4EC66-9025-41B3-A7E6-94221A999C4E}"/>
    <cellStyle name="Вычисление 5 5 3" xfId="6991" xr:uid="{D07C0AF6-A65F-4BA1-93BA-BF3EB7096B25}"/>
    <cellStyle name="Вычисление 5 5 3 2" xfId="13474" xr:uid="{BDC053FD-1AC9-43CF-AC73-7FCDCCDB3799}"/>
    <cellStyle name="Вычисление 5 5 3 3" xfId="19040" xr:uid="{3009FD2C-0755-43D5-B189-76241F0F00AE}"/>
    <cellStyle name="Вычисление 5 5 3 4" xfId="24481" xr:uid="{D01380A7-A1A1-4304-ABFD-DB966FB580AF}"/>
    <cellStyle name="Вычисление 5 5 4" xfId="9288" xr:uid="{A03F98F7-79B1-4989-81B9-50077D5C3218}"/>
    <cellStyle name="Вычисление 5 5 5" xfId="14935" xr:uid="{D63825A6-E577-4783-BEE7-38EA116C4D59}"/>
    <cellStyle name="Вычисление 5 5 6" xfId="20455" xr:uid="{7A04872A-67DC-43D0-AC2B-83C6822EE54E}"/>
    <cellStyle name="Вычисление 5 6" xfId="2680" xr:uid="{582A1B04-F169-4AD6-AC76-A92135C1D2E4}"/>
    <cellStyle name="Вычисление 5 6 2" xfId="4926" xr:uid="{27F18FC6-18F9-4CD9-B11A-45D3C8522AB2}"/>
    <cellStyle name="Вычисление 5 6 2 2" xfId="11477" xr:uid="{173B42B5-452C-4F65-8129-6E8E9F695DA5}"/>
    <cellStyle name="Вычисление 5 6 2 3" xfId="17082" xr:uid="{FFF1409E-B8B9-41AC-9C2D-A5F24377820A}"/>
    <cellStyle name="Вычисление 5 6 2 4" xfId="22558" xr:uid="{5AD70544-A5D8-47C0-A80E-5A3ADC65DF1F}"/>
    <cellStyle name="Вычисление 5 6 3" xfId="6992" xr:uid="{D0324A46-6AD0-491F-9900-9B74816444AE}"/>
    <cellStyle name="Вычисление 5 6 3 2" xfId="13475" xr:uid="{353D41B3-B6E9-4555-B7C6-841432487733}"/>
    <cellStyle name="Вычисление 5 6 3 3" xfId="19041" xr:uid="{02AAA0BA-851A-4680-A12A-082FCCA08337}"/>
    <cellStyle name="Вычисление 5 6 3 4" xfId="24482" xr:uid="{53B3F32C-1608-4C53-A63E-562337C9F10D}"/>
    <cellStyle name="Вычисление 5 6 4" xfId="9289" xr:uid="{1021E487-D175-45E6-8D14-05F477330D97}"/>
    <cellStyle name="Вычисление 5 6 5" xfId="14936" xr:uid="{F61F9307-1F04-4A15-92EF-A59E53F66D24}"/>
    <cellStyle name="Вычисление 5 6 6" xfId="20456" xr:uid="{8B25A827-4905-4D43-BE5A-7A9184F765F8}"/>
    <cellStyle name="Вычисление 5 7" xfId="4915" xr:uid="{CDC1AA3B-2FA2-47B9-AF16-0A18DE647419}"/>
    <cellStyle name="Вычисление 5 7 2" xfId="11466" xr:uid="{D6809034-751E-4D38-9A99-96A1588D8B13}"/>
    <cellStyle name="Вычисление 5 7 3" xfId="17071" xr:uid="{0FFAAFBC-D13C-4904-AF02-5AA5AACC8CA2}"/>
    <cellStyle name="Вычисление 5 7 4" xfId="22547" xr:uid="{BDC8408F-B6B4-4D68-BF3F-B4A955D898B7}"/>
    <cellStyle name="Вычисление 5 8" xfId="6981" xr:uid="{200E4B95-DC00-490F-A0E0-B9FF411EC488}"/>
    <cellStyle name="Вычисление 5 8 2" xfId="13464" xr:uid="{22BBC9B6-7D15-472E-A905-20EC2CE0DF21}"/>
    <cellStyle name="Вычисление 5 8 3" xfId="19030" xr:uid="{A6228A67-320E-40CC-9DDF-B8473536105D}"/>
    <cellStyle name="Вычисление 5 8 4" xfId="24471" xr:uid="{52C8FB3E-D4B7-4926-A22C-187A42D460EE}"/>
    <cellStyle name="Вычисление 5 9" xfId="9278" xr:uid="{59B432F7-FCEB-4C01-B969-92AABD877747}"/>
    <cellStyle name="Вычисление 6" xfId="2681" xr:uid="{DBF43A7B-2270-4FCC-BB6B-EC89C3EB16F1}"/>
    <cellStyle name="Вычисление 6 10" xfId="14937" xr:uid="{548B485E-0874-4E0E-AAE9-85ECCB6022DE}"/>
    <cellStyle name="Вычисление 6 11" xfId="20457" xr:uid="{4526FA3F-2746-4A43-83BE-C04805F3FCA8}"/>
    <cellStyle name="Вычисление 6 2" xfId="2682" xr:uid="{50C3B79B-193B-43B9-B658-7E62D70E2731}"/>
    <cellStyle name="Вычисление 6 2 2" xfId="2683" xr:uid="{AC531D6E-B5F4-4A5D-B0B5-A06D667909B2}"/>
    <cellStyle name="Вычисление 6 2 2 2" xfId="4929" xr:uid="{882CB29B-1B80-4DE0-8C37-2AB5E1A33E45}"/>
    <cellStyle name="Вычисление 6 2 2 2 2" xfId="11480" xr:uid="{62BE4089-DD4A-446B-93F6-B02BC729752D}"/>
    <cellStyle name="Вычисление 6 2 2 2 3" xfId="17085" xr:uid="{05DC286F-56F1-4082-BA6E-C56FF7C5DEBF}"/>
    <cellStyle name="Вычисление 6 2 2 2 4" xfId="22561" xr:uid="{0BED8467-2C77-4375-BBB6-B789BD8ED61A}"/>
    <cellStyle name="Вычисление 6 2 2 3" xfId="6995" xr:uid="{FC5D4B59-6897-4B99-A2FE-B83A9220CDFD}"/>
    <cellStyle name="Вычисление 6 2 2 3 2" xfId="13478" xr:uid="{4563D222-7EFA-4476-AB87-DE909F82B660}"/>
    <cellStyle name="Вычисление 6 2 2 3 3" xfId="19044" xr:uid="{EBCE3B79-FEF2-45B8-A7CD-BBA9D20D23E6}"/>
    <cellStyle name="Вычисление 6 2 2 3 4" xfId="24485" xr:uid="{8E973738-E002-4E63-8C4E-C98728825FD4}"/>
    <cellStyle name="Вычисление 6 2 2 4" xfId="9292" xr:uid="{E4A70BA1-4FD3-4A62-BEF9-411ADCED626E}"/>
    <cellStyle name="Вычисление 6 2 2 5" xfId="14939" xr:uid="{78361C8A-04D9-4460-830F-B3962030DCB8}"/>
    <cellStyle name="Вычисление 6 2 2 6" xfId="20459" xr:uid="{A5DDE0F2-BDC2-485B-8775-7E63022A0526}"/>
    <cellStyle name="Вычисление 6 2 3" xfId="2684" xr:uid="{FBE8F4DA-447D-4BAD-AC83-74176CE3D8A9}"/>
    <cellStyle name="Вычисление 6 2 3 2" xfId="4930" xr:uid="{63BF0CE9-5C50-4C24-A4AE-3869B07DB1E8}"/>
    <cellStyle name="Вычисление 6 2 3 2 2" xfId="11481" xr:uid="{8AA80AF2-9704-44CB-A81D-7C357D7C821D}"/>
    <cellStyle name="Вычисление 6 2 3 2 3" xfId="17086" xr:uid="{FEB43BAB-86DF-41CA-A030-6203547D3865}"/>
    <cellStyle name="Вычисление 6 2 3 2 4" xfId="22562" xr:uid="{AA74065B-E343-4A3A-A484-3E23343A54DE}"/>
    <cellStyle name="Вычисление 6 2 3 3" xfId="6996" xr:uid="{1916CF3F-9D68-432E-8BF3-F56F2FAFA873}"/>
    <cellStyle name="Вычисление 6 2 3 3 2" xfId="13479" xr:uid="{5B4956E6-41CC-4E23-AE1E-B4F0EBD54DCA}"/>
    <cellStyle name="Вычисление 6 2 3 3 3" xfId="19045" xr:uid="{8C31042E-DF2E-45C2-857C-D3A5F508FF6E}"/>
    <cellStyle name="Вычисление 6 2 3 3 4" xfId="24486" xr:uid="{908B66EA-DCA3-4B03-82E9-4FA83B0E03D9}"/>
    <cellStyle name="Вычисление 6 2 3 4" xfId="9293" xr:uid="{2F92E8B9-F2BC-4B05-A183-61C0FC5CC31C}"/>
    <cellStyle name="Вычисление 6 2 3 5" xfId="14940" xr:uid="{8483F546-4237-41A7-80C0-E32BA75B5891}"/>
    <cellStyle name="Вычисление 6 2 3 6" xfId="20460" xr:uid="{2E9BC114-CAC4-4040-A5D9-CC0C1DAB4909}"/>
    <cellStyle name="Вычисление 6 2 4" xfId="4928" xr:uid="{63535C10-38B1-48E3-9721-3CFA0FCE3091}"/>
    <cellStyle name="Вычисление 6 2 4 2" xfId="11479" xr:uid="{90BFF9C8-CFB3-48E9-A818-5E35EEB3BC23}"/>
    <cellStyle name="Вычисление 6 2 4 3" xfId="17084" xr:uid="{0D912E29-1635-4A4A-AEEE-17822C783C6C}"/>
    <cellStyle name="Вычисление 6 2 4 4" xfId="22560" xr:uid="{A7815552-6AB0-4BF7-893F-176ADE70E667}"/>
    <cellStyle name="Вычисление 6 2 5" xfId="6994" xr:uid="{CB088267-E85B-4AEA-9246-83CE5E00B3A0}"/>
    <cellStyle name="Вычисление 6 2 5 2" xfId="13477" xr:uid="{02FA0217-5719-4107-99D0-9C60125D214D}"/>
    <cellStyle name="Вычисление 6 2 5 3" xfId="19043" xr:uid="{0E75FB1E-9E10-451C-B763-C0985C3D6EE9}"/>
    <cellStyle name="Вычисление 6 2 5 4" xfId="24484" xr:uid="{B7050192-EE10-447D-9821-744D8503FDF2}"/>
    <cellStyle name="Вычисление 6 2 6" xfId="9291" xr:uid="{B8FE78BD-7CCD-48EC-BC61-30E5BA665D90}"/>
    <cellStyle name="Вычисление 6 2 7" xfId="14938" xr:uid="{8D544CF6-FE7B-41D2-BE87-0B87B37E6125}"/>
    <cellStyle name="Вычисление 6 2 8" xfId="20458" xr:uid="{2B6D5A05-77D7-44EE-87B8-BCDA072F952B}"/>
    <cellStyle name="Вычисление 6 3" xfId="2685" xr:uid="{ACFF7B31-D07C-42BE-91F4-DCC6C55D24C8}"/>
    <cellStyle name="Вычисление 6 3 2" xfId="2686" xr:uid="{8699642C-DA5B-4B81-A441-0DFDFD1945EE}"/>
    <cellStyle name="Вычисление 6 3 2 2" xfId="4932" xr:uid="{854DB668-C275-4584-847F-48859B843046}"/>
    <cellStyle name="Вычисление 6 3 2 2 2" xfId="11483" xr:uid="{D3157FA4-5D07-4401-9C48-A53E5A3F2F2D}"/>
    <cellStyle name="Вычисление 6 3 2 2 3" xfId="17088" xr:uid="{3E80E864-F8E1-40ED-ADF5-50239B2ACEF2}"/>
    <cellStyle name="Вычисление 6 3 2 2 4" xfId="22564" xr:uid="{6B7B7B1C-E89A-4A48-8765-3C4EBB5090C3}"/>
    <cellStyle name="Вычисление 6 3 2 3" xfId="6998" xr:uid="{2C9131F5-16C7-495F-9CC8-E3037186842E}"/>
    <cellStyle name="Вычисление 6 3 2 3 2" xfId="13481" xr:uid="{5063E7C7-5A89-4403-AA67-6DEC2BEB6291}"/>
    <cellStyle name="Вычисление 6 3 2 3 3" xfId="19047" xr:uid="{C3BD9352-90B5-4554-ABFB-E899B1CBF942}"/>
    <cellStyle name="Вычисление 6 3 2 3 4" xfId="24488" xr:uid="{13F39AB3-F09F-46FF-B859-4C9FE8A64FAA}"/>
    <cellStyle name="Вычисление 6 3 2 4" xfId="9295" xr:uid="{87475B54-2541-4657-B589-E36D443EA082}"/>
    <cellStyle name="Вычисление 6 3 2 5" xfId="14942" xr:uid="{005AB6EC-9603-413C-A844-720C1489CD0F}"/>
    <cellStyle name="Вычисление 6 3 2 6" xfId="20462" xr:uid="{AF5095ED-7B48-414B-B0C0-838001BED96F}"/>
    <cellStyle name="Вычисление 6 3 3" xfId="2687" xr:uid="{DE001DBA-2F17-4F38-A6E0-057AF29FB4B3}"/>
    <cellStyle name="Вычисление 6 3 3 2" xfId="4933" xr:uid="{895CAEBA-0207-49BF-A472-C31419D7E98F}"/>
    <cellStyle name="Вычисление 6 3 3 2 2" xfId="11484" xr:uid="{FFE38B66-F93C-45AF-B58D-737BADDF3CF3}"/>
    <cellStyle name="Вычисление 6 3 3 2 3" xfId="17089" xr:uid="{D2CB9064-AEFD-4ACA-A4B2-362815CA34AB}"/>
    <cellStyle name="Вычисление 6 3 3 2 4" xfId="22565" xr:uid="{EDF140C6-C22D-404D-A304-88DBCD2D8B18}"/>
    <cellStyle name="Вычисление 6 3 3 3" xfId="6999" xr:uid="{E78140C9-7BC4-46EF-8E68-7DF67D8A5CC1}"/>
    <cellStyle name="Вычисление 6 3 3 3 2" xfId="13482" xr:uid="{21825477-9DB1-4E06-A561-185121DD21B1}"/>
    <cellStyle name="Вычисление 6 3 3 3 3" xfId="19048" xr:uid="{8B3A0562-0178-41AA-9A1B-844B1FB1908A}"/>
    <cellStyle name="Вычисление 6 3 3 3 4" xfId="24489" xr:uid="{FB4DD380-4EB4-40F8-A391-1769146F04A9}"/>
    <cellStyle name="Вычисление 6 3 3 4" xfId="9296" xr:uid="{865281BC-8D2F-4F1A-90DF-4E3BDCC1BDFF}"/>
    <cellStyle name="Вычисление 6 3 3 5" xfId="14943" xr:uid="{08A9C003-F990-463F-8822-FA32C7D489AE}"/>
    <cellStyle name="Вычисление 6 3 3 6" xfId="20463" xr:uid="{2B192A43-76E0-46CD-88B0-C85D2AE1C050}"/>
    <cellStyle name="Вычисление 6 3 4" xfId="4931" xr:uid="{912ACBD5-60C5-49DC-9A8C-194750728C78}"/>
    <cellStyle name="Вычисление 6 3 4 2" xfId="11482" xr:uid="{CAA0F304-DE28-4F88-A240-CC7667C32A2E}"/>
    <cellStyle name="Вычисление 6 3 4 3" xfId="17087" xr:uid="{A7DD68FD-8F46-43FE-A1FB-AE2F062F0A15}"/>
    <cellStyle name="Вычисление 6 3 4 4" xfId="22563" xr:uid="{7D418605-C51B-445B-B5EC-B11E4E77F5C5}"/>
    <cellStyle name="Вычисление 6 3 5" xfId="6997" xr:uid="{BDE7D2D5-1770-4487-889B-9D40776C23D7}"/>
    <cellStyle name="Вычисление 6 3 5 2" xfId="13480" xr:uid="{025A2C66-2028-4EED-B3C1-1C3B9D17E6C0}"/>
    <cellStyle name="Вычисление 6 3 5 3" xfId="19046" xr:uid="{EC977850-F679-4DE3-9110-0D1D8B95D53A}"/>
    <cellStyle name="Вычисление 6 3 5 4" xfId="24487" xr:uid="{0AAC560C-E8B0-4B77-A239-9E0CAF3F8D45}"/>
    <cellStyle name="Вычисление 6 3 6" xfId="9294" xr:uid="{28CB6E93-E51F-4D8F-BE42-94C98C689DF8}"/>
    <cellStyle name="Вычисление 6 3 7" xfId="14941" xr:uid="{3D599182-6708-4E87-9263-FD50A2F07ED3}"/>
    <cellStyle name="Вычисление 6 3 8" xfId="20461" xr:uid="{B3680475-F3F9-4BAE-B871-60922F51B2E8}"/>
    <cellStyle name="Вычисление 6 4" xfId="2688" xr:uid="{E8967F2D-B9EB-4AC9-B8F5-EA5259127020}"/>
    <cellStyle name="Вычисление 6 4 2" xfId="2689" xr:uid="{D4DD8B40-4C51-4E1E-A0EA-B869F868D39E}"/>
    <cellStyle name="Вычисление 6 4 2 2" xfId="4935" xr:uid="{6CE79233-58CB-496E-BD2C-4F78CBF00AD7}"/>
    <cellStyle name="Вычисление 6 4 2 2 2" xfId="11486" xr:uid="{57B4C1F6-3FDF-4484-B19B-D855CDFD219F}"/>
    <cellStyle name="Вычисление 6 4 2 2 3" xfId="17091" xr:uid="{67BF384E-E8F2-4393-8E2B-C5ED2FD4639E}"/>
    <cellStyle name="Вычисление 6 4 2 2 4" xfId="22567" xr:uid="{2F85556D-6D36-48E9-ADE6-BF89235E0F35}"/>
    <cellStyle name="Вычисление 6 4 2 3" xfId="7001" xr:uid="{DCDBCAD9-088E-46AA-B650-9C213EFDB83D}"/>
    <cellStyle name="Вычисление 6 4 2 3 2" xfId="13484" xr:uid="{246BF3BC-84CC-4DD7-B149-8534363680F2}"/>
    <cellStyle name="Вычисление 6 4 2 3 3" xfId="19050" xr:uid="{54332978-61F2-4D8D-A435-088029D2D79F}"/>
    <cellStyle name="Вычисление 6 4 2 3 4" xfId="24491" xr:uid="{ECE89579-DBA6-443A-A0D3-8005F07C48A3}"/>
    <cellStyle name="Вычисление 6 4 2 4" xfId="9298" xr:uid="{265C95B3-A95C-4FBB-B132-2AFE2AFA697F}"/>
    <cellStyle name="Вычисление 6 4 2 5" xfId="14945" xr:uid="{E88AEE57-E22A-40B9-8E5B-EAE2C5CCC5D9}"/>
    <cellStyle name="Вычисление 6 4 2 6" xfId="20465" xr:uid="{9104FC83-EBB5-4947-BB1D-2D4A218A86C3}"/>
    <cellStyle name="Вычисление 6 4 3" xfId="2690" xr:uid="{5E5E6477-7066-457C-973A-F52D7DE6112E}"/>
    <cellStyle name="Вычисление 6 4 3 2" xfId="4936" xr:uid="{D4F93FF5-6E06-48DE-AA95-CBDD386616C1}"/>
    <cellStyle name="Вычисление 6 4 3 2 2" xfId="11487" xr:uid="{4FE0B36B-908E-4689-BB10-A816FAB5DA7E}"/>
    <cellStyle name="Вычисление 6 4 3 2 3" xfId="17092" xr:uid="{8560E572-7417-468E-8D5D-2959CB089EF3}"/>
    <cellStyle name="Вычисление 6 4 3 2 4" xfId="22568" xr:uid="{39BCFF48-C80C-48B7-B313-B26A38D16D3A}"/>
    <cellStyle name="Вычисление 6 4 3 3" xfId="7002" xr:uid="{0692D2C7-FC29-4BE7-997C-5CB0113676CA}"/>
    <cellStyle name="Вычисление 6 4 3 3 2" xfId="13485" xr:uid="{AE0B48C1-1689-4ABC-AB4B-449E3E7676C6}"/>
    <cellStyle name="Вычисление 6 4 3 3 3" xfId="19051" xr:uid="{0343CF52-010F-4BD6-B38C-488390C3C5C4}"/>
    <cellStyle name="Вычисление 6 4 3 3 4" xfId="24492" xr:uid="{A9B5E517-C0BF-4718-A691-F9DB9AC0A91B}"/>
    <cellStyle name="Вычисление 6 4 3 4" xfId="9299" xr:uid="{476B80E1-F0EC-4815-A663-0EE364FBDF73}"/>
    <cellStyle name="Вычисление 6 4 3 5" xfId="14946" xr:uid="{8B76CDE7-2A71-4CB4-A4FA-9D4A2C6C0CC7}"/>
    <cellStyle name="Вычисление 6 4 3 6" xfId="20466" xr:uid="{304446F5-C23F-43A3-A001-7FE7B9ED08FB}"/>
    <cellStyle name="Вычисление 6 4 4" xfId="4934" xr:uid="{DACC8F90-9FC6-46EB-AE6C-72492CA8069C}"/>
    <cellStyle name="Вычисление 6 4 4 2" xfId="11485" xr:uid="{F7EFF663-8076-4A8D-AAA8-461B462D1597}"/>
    <cellStyle name="Вычисление 6 4 4 3" xfId="17090" xr:uid="{98F56E4E-7D19-4E3E-8964-ED973C5A74D3}"/>
    <cellStyle name="Вычисление 6 4 4 4" xfId="22566" xr:uid="{C70F7295-D089-473F-91CA-DD37C00C8924}"/>
    <cellStyle name="Вычисление 6 4 5" xfId="7000" xr:uid="{E27AF953-0925-4ED1-B3C7-79F736343778}"/>
    <cellStyle name="Вычисление 6 4 5 2" xfId="13483" xr:uid="{A35A6678-58A7-4913-A174-51DB6A7646FD}"/>
    <cellStyle name="Вычисление 6 4 5 3" xfId="19049" xr:uid="{D823CC0D-971C-4347-92EA-08066F1F0056}"/>
    <cellStyle name="Вычисление 6 4 5 4" xfId="24490" xr:uid="{C1D28EFF-F137-4EF3-95FA-E750CD4837B8}"/>
    <cellStyle name="Вычисление 6 4 6" xfId="9297" xr:uid="{23606D14-E201-40F9-8E47-3488196174BD}"/>
    <cellStyle name="Вычисление 6 4 7" xfId="14944" xr:uid="{DFE20474-5284-46DD-8708-E2816DA5B02C}"/>
    <cellStyle name="Вычисление 6 4 8" xfId="20464" xr:uid="{DB819597-A606-41AD-828D-1DB1FBAF5C38}"/>
    <cellStyle name="Вычисление 6 5" xfId="2691" xr:uid="{42F02FC9-0464-490E-ACCC-9ED8AAA91B4F}"/>
    <cellStyle name="Вычисление 6 5 2" xfId="4937" xr:uid="{51662B23-7A8B-4947-B686-A5D2788D533A}"/>
    <cellStyle name="Вычисление 6 5 2 2" xfId="11488" xr:uid="{7D726507-7CDE-4A8D-BF16-0E05E5927232}"/>
    <cellStyle name="Вычисление 6 5 2 3" xfId="17093" xr:uid="{D936DB6C-DF77-4C11-87A5-DA7851E00142}"/>
    <cellStyle name="Вычисление 6 5 2 4" xfId="22569" xr:uid="{1F9BAD9C-A187-4FBF-8303-314CEBE9A6BB}"/>
    <cellStyle name="Вычисление 6 5 3" xfId="7003" xr:uid="{E74661A9-1E1D-439C-807F-4301F99057DB}"/>
    <cellStyle name="Вычисление 6 5 3 2" xfId="13486" xr:uid="{8ECEA59D-810D-4002-94C3-8E6FB99085D4}"/>
    <cellStyle name="Вычисление 6 5 3 3" xfId="19052" xr:uid="{9A320B8B-9E75-46E6-BA88-363C90430754}"/>
    <cellStyle name="Вычисление 6 5 3 4" xfId="24493" xr:uid="{ED1C010A-AE16-4CFB-9248-FF9D430F9365}"/>
    <cellStyle name="Вычисление 6 5 4" xfId="9300" xr:uid="{BC7954A6-0E18-4659-83B0-3FAF424E031D}"/>
    <cellStyle name="Вычисление 6 5 5" xfId="14947" xr:uid="{FE873410-B03F-4E0B-BE29-2FDB437B2CED}"/>
    <cellStyle name="Вычисление 6 5 6" xfId="20467" xr:uid="{8A98BBCA-05EC-40AC-A81C-76A1F32BE5DE}"/>
    <cellStyle name="Вычисление 6 6" xfId="2692" xr:uid="{3D6A7286-0616-4301-BB36-8F970109F053}"/>
    <cellStyle name="Вычисление 6 6 2" xfId="4938" xr:uid="{E12A788B-F9F0-40EE-90DC-FDC4C446A724}"/>
    <cellStyle name="Вычисление 6 6 2 2" xfId="11489" xr:uid="{86FA9F7D-3F55-4074-98A4-B51226B81E09}"/>
    <cellStyle name="Вычисление 6 6 2 3" xfId="17094" xr:uid="{39F42DC6-875B-4E9B-8A5A-92C008BDBD51}"/>
    <cellStyle name="Вычисление 6 6 2 4" xfId="22570" xr:uid="{E6CFAD43-17BA-40C3-8B9A-26E8B8F75D74}"/>
    <cellStyle name="Вычисление 6 6 3" xfId="7004" xr:uid="{5DEEDF4C-B023-44AB-8580-1D26007E8730}"/>
    <cellStyle name="Вычисление 6 6 3 2" xfId="13487" xr:uid="{ED753D9B-F5C8-4761-B217-502B5779A533}"/>
    <cellStyle name="Вычисление 6 6 3 3" xfId="19053" xr:uid="{06B9CAB8-A26F-477F-AF7A-33E338F2B932}"/>
    <cellStyle name="Вычисление 6 6 3 4" xfId="24494" xr:uid="{F64AEFD6-6B16-44FC-881C-6A967C7574E1}"/>
    <cellStyle name="Вычисление 6 6 4" xfId="9301" xr:uid="{D9C20F74-9CFF-4AC6-8D94-ABE19C880403}"/>
    <cellStyle name="Вычисление 6 6 5" xfId="14948" xr:uid="{B5C03CB5-C6DB-439C-A990-57920BB69918}"/>
    <cellStyle name="Вычисление 6 6 6" xfId="20468" xr:uid="{6A70E488-9B0F-4414-A7C3-1A06F2F33C8C}"/>
    <cellStyle name="Вычисление 6 7" xfId="4927" xr:uid="{11CFD97B-6B1C-4BE1-BD2E-F0442BD1082E}"/>
    <cellStyle name="Вычисление 6 7 2" xfId="11478" xr:uid="{20C137D1-7075-4CC4-9131-E3913B6EFE3B}"/>
    <cellStyle name="Вычисление 6 7 3" xfId="17083" xr:uid="{B95226AA-FD74-4075-BFA9-BF5F65B7B127}"/>
    <cellStyle name="Вычисление 6 7 4" xfId="22559" xr:uid="{E91FE12C-126A-4A09-A5C9-0B5C64E3B659}"/>
    <cellStyle name="Вычисление 6 8" xfId="6993" xr:uid="{830A61E3-270F-4F00-92A3-A12CB9721AE3}"/>
    <cellStyle name="Вычисление 6 8 2" xfId="13476" xr:uid="{BCB47177-FE0C-4350-A757-7CED94A7D7CE}"/>
    <cellStyle name="Вычисление 6 8 3" xfId="19042" xr:uid="{5207ABB8-CF88-4AD5-B945-C5FDC21ECB31}"/>
    <cellStyle name="Вычисление 6 8 4" xfId="24483" xr:uid="{910C90D4-5664-488D-87E6-C8F71B49FA3B}"/>
    <cellStyle name="Вычисление 6 9" xfId="9290" xr:uid="{9A731DF8-ED55-4448-88E3-CE1DC8A90796}"/>
    <cellStyle name="Вычисление 7" xfId="2693" xr:uid="{12C83E79-8C6B-4EB0-9B08-72201C93366F}"/>
    <cellStyle name="Вычисление 7 10" xfId="14949" xr:uid="{F9D3922D-EA81-4F31-BAC4-DB98CD7C158A}"/>
    <cellStyle name="Вычисление 7 11" xfId="20469" xr:uid="{5C8E0D57-7B85-4B20-81C9-DC024AA7EEDD}"/>
    <cellStyle name="Вычисление 7 2" xfId="2694" xr:uid="{DCEB1F76-1A52-445B-8258-BDCB99C2C44C}"/>
    <cellStyle name="Вычисление 7 2 2" xfId="2695" xr:uid="{ACA0AF61-7A8E-459E-BBAF-1A40824939DE}"/>
    <cellStyle name="Вычисление 7 2 2 2" xfId="4941" xr:uid="{A73B201F-C84C-493A-90CC-2A42F0F4CCD2}"/>
    <cellStyle name="Вычисление 7 2 2 2 2" xfId="11492" xr:uid="{559571C1-3F56-4C53-A9FD-FBF1E0B97CF3}"/>
    <cellStyle name="Вычисление 7 2 2 2 3" xfId="17097" xr:uid="{2F7DA2B3-1DC9-496A-891A-D669876BA58C}"/>
    <cellStyle name="Вычисление 7 2 2 2 4" xfId="22573" xr:uid="{30A6B96F-3DB2-41DE-A2BE-F62E3E2C4DD5}"/>
    <cellStyle name="Вычисление 7 2 2 3" xfId="7007" xr:uid="{FD38FAF8-972C-4619-9C04-D9736B9FBA65}"/>
    <cellStyle name="Вычисление 7 2 2 3 2" xfId="13490" xr:uid="{179B964F-8AE4-4D9A-9AF3-E5D1D44D638C}"/>
    <cellStyle name="Вычисление 7 2 2 3 3" xfId="19056" xr:uid="{A822AD9B-00B3-445A-B127-9DF87517E708}"/>
    <cellStyle name="Вычисление 7 2 2 3 4" xfId="24497" xr:uid="{3838F518-A210-4F99-868F-9DD2EC5E34CC}"/>
    <cellStyle name="Вычисление 7 2 2 4" xfId="9304" xr:uid="{4926D3AA-582E-4654-BA37-36607A5FB065}"/>
    <cellStyle name="Вычисление 7 2 2 5" xfId="14951" xr:uid="{D9323B3F-3CD3-4783-BC11-AAA3DE0140C6}"/>
    <cellStyle name="Вычисление 7 2 2 6" xfId="20471" xr:uid="{07C73ECB-0C1F-428A-AFA0-9878C53972BA}"/>
    <cellStyle name="Вычисление 7 2 3" xfId="2696" xr:uid="{A8E92CA1-8F1E-404D-820F-E17CCA7A4DB5}"/>
    <cellStyle name="Вычисление 7 2 3 2" xfId="4942" xr:uid="{40B786AF-B3BA-4E7C-8842-F31FEB48FB50}"/>
    <cellStyle name="Вычисление 7 2 3 2 2" xfId="11493" xr:uid="{B1699692-AA01-4404-999A-D61AD43BBB47}"/>
    <cellStyle name="Вычисление 7 2 3 2 3" xfId="17098" xr:uid="{15A8B0AC-8FEF-4ADB-87F7-80742E541365}"/>
    <cellStyle name="Вычисление 7 2 3 2 4" xfId="22574" xr:uid="{8ECC297F-A9A8-4D1A-9386-9B91F6A73CC0}"/>
    <cellStyle name="Вычисление 7 2 3 3" xfId="7008" xr:uid="{44589D0E-5BD8-44FB-81B9-0C199D0728B4}"/>
    <cellStyle name="Вычисление 7 2 3 3 2" xfId="13491" xr:uid="{675A8645-D149-4717-B895-ADFC6117663A}"/>
    <cellStyle name="Вычисление 7 2 3 3 3" xfId="19057" xr:uid="{A52910A3-2357-4961-A4C1-6F00C9897670}"/>
    <cellStyle name="Вычисление 7 2 3 3 4" xfId="24498" xr:uid="{79AA1466-E2F7-4DE8-A431-577ECC237F1D}"/>
    <cellStyle name="Вычисление 7 2 3 4" xfId="9305" xr:uid="{F8778A9A-034C-4CCB-90AC-ADC22622D2BF}"/>
    <cellStyle name="Вычисление 7 2 3 5" xfId="14952" xr:uid="{C60C12E2-2573-4249-88FF-F7D481D58F42}"/>
    <cellStyle name="Вычисление 7 2 3 6" xfId="20472" xr:uid="{C4CF88BC-7E76-474E-920E-8AEBA561FE82}"/>
    <cellStyle name="Вычисление 7 2 4" xfId="4940" xr:uid="{14B19135-6E5B-4E64-B544-99353241333D}"/>
    <cellStyle name="Вычисление 7 2 4 2" xfId="11491" xr:uid="{B275A55B-DE01-4052-8C19-690CD0D90E4B}"/>
    <cellStyle name="Вычисление 7 2 4 3" xfId="17096" xr:uid="{47D5AD62-1F6C-4E7F-BDFA-4BAAD26F8326}"/>
    <cellStyle name="Вычисление 7 2 4 4" xfId="22572" xr:uid="{0BAF7680-F26F-459F-8C1C-96978862F1E9}"/>
    <cellStyle name="Вычисление 7 2 5" xfId="7006" xr:uid="{096B04C4-0DC7-49A6-B46B-F8794EBB9588}"/>
    <cellStyle name="Вычисление 7 2 5 2" xfId="13489" xr:uid="{B3F6A789-DD68-4487-A95B-4622F7947E2E}"/>
    <cellStyle name="Вычисление 7 2 5 3" xfId="19055" xr:uid="{08477072-A595-44CA-873A-D8B87E854CE4}"/>
    <cellStyle name="Вычисление 7 2 5 4" xfId="24496" xr:uid="{883FF3A3-5D07-4DD6-9A4D-2E502586FE0E}"/>
    <cellStyle name="Вычисление 7 2 6" xfId="9303" xr:uid="{E8EA83D7-33C4-4A3B-B4A6-80EEA0B2CD01}"/>
    <cellStyle name="Вычисление 7 2 7" xfId="14950" xr:uid="{3DEA652C-2C17-49AF-82A2-DC2F3977BB1B}"/>
    <cellStyle name="Вычисление 7 2 8" xfId="20470" xr:uid="{03B6B6AC-BF05-46B2-AA54-785BDF503A30}"/>
    <cellStyle name="Вычисление 7 3" xfId="2697" xr:uid="{12516F17-512A-431D-A482-70717E3731D6}"/>
    <cellStyle name="Вычисление 7 3 2" xfId="2698" xr:uid="{8DDD57F9-32B2-4D03-8E45-ECC9ABC3132F}"/>
    <cellStyle name="Вычисление 7 3 2 2" xfId="4944" xr:uid="{C77E4458-657B-41C2-A74D-ED42DEE9AB7D}"/>
    <cellStyle name="Вычисление 7 3 2 2 2" xfId="11495" xr:uid="{01F698DF-7A33-45B4-98E0-8EF86EE534B0}"/>
    <cellStyle name="Вычисление 7 3 2 2 3" xfId="17100" xr:uid="{2F956247-AF30-4B59-B57B-C78220B2E547}"/>
    <cellStyle name="Вычисление 7 3 2 2 4" xfId="22576" xr:uid="{027C5807-647F-4FFE-B090-A1F530EE92B5}"/>
    <cellStyle name="Вычисление 7 3 2 3" xfId="7010" xr:uid="{8E26F5CE-304A-42C8-A97D-7DE8D5B763AC}"/>
    <cellStyle name="Вычисление 7 3 2 3 2" xfId="13493" xr:uid="{42F03628-0EB0-4885-AAAC-237F389AABF9}"/>
    <cellStyle name="Вычисление 7 3 2 3 3" xfId="19059" xr:uid="{71C38C60-104F-4D8F-BA87-984DBC19311B}"/>
    <cellStyle name="Вычисление 7 3 2 3 4" xfId="24500" xr:uid="{1DADAE6D-42B3-4109-8AC2-C86DD815FA35}"/>
    <cellStyle name="Вычисление 7 3 2 4" xfId="9307" xr:uid="{AD8ADF62-0317-480C-A401-0E52188325B8}"/>
    <cellStyle name="Вычисление 7 3 2 5" xfId="14954" xr:uid="{918AD2DB-6C8E-4218-9264-C0D13C6EC014}"/>
    <cellStyle name="Вычисление 7 3 2 6" xfId="20474" xr:uid="{B15E61E8-2EED-4902-BA10-3D34527C0E0E}"/>
    <cellStyle name="Вычисление 7 3 3" xfId="2699" xr:uid="{9C090917-BDDD-4D79-AA80-19D33B72663F}"/>
    <cellStyle name="Вычисление 7 3 3 2" xfId="4945" xr:uid="{7644046A-59C6-482F-9FC5-362C88039003}"/>
    <cellStyle name="Вычисление 7 3 3 2 2" xfId="11496" xr:uid="{52710632-40F1-487C-AA1F-3403C65DB271}"/>
    <cellStyle name="Вычисление 7 3 3 2 3" xfId="17101" xr:uid="{5546CC82-AAF5-4BF8-A425-233D03983937}"/>
    <cellStyle name="Вычисление 7 3 3 2 4" xfId="22577" xr:uid="{0B0BABDB-5ADF-4BC5-A500-FB8EAD86DD61}"/>
    <cellStyle name="Вычисление 7 3 3 3" xfId="7011" xr:uid="{F15B2A76-33F7-47E5-A82A-7BC20AF35F92}"/>
    <cellStyle name="Вычисление 7 3 3 3 2" xfId="13494" xr:uid="{B3EC85D9-7A14-479B-B302-108DD38C3C36}"/>
    <cellStyle name="Вычисление 7 3 3 3 3" xfId="19060" xr:uid="{AFC3671C-D25E-40F1-BBC0-317D34B14F80}"/>
    <cellStyle name="Вычисление 7 3 3 3 4" xfId="24501" xr:uid="{72D51264-BA9E-4708-925E-18CE1C15FD8D}"/>
    <cellStyle name="Вычисление 7 3 3 4" xfId="9308" xr:uid="{A9F02FEB-662A-4978-B4CC-35A6523A1601}"/>
    <cellStyle name="Вычисление 7 3 3 5" xfId="14955" xr:uid="{005BCEAC-D01B-4157-880D-7D6CE0D40C35}"/>
    <cellStyle name="Вычисление 7 3 3 6" xfId="20475" xr:uid="{A192A251-C608-4323-BED9-6C99D14B14DD}"/>
    <cellStyle name="Вычисление 7 3 4" xfId="4943" xr:uid="{FE187ED9-B46C-4EE1-AB31-268A185DE7F2}"/>
    <cellStyle name="Вычисление 7 3 4 2" xfId="11494" xr:uid="{056284D8-3829-411A-A85E-9B44A235AE73}"/>
    <cellStyle name="Вычисление 7 3 4 3" xfId="17099" xr:uid="{B7D542D8-1DBD-4D3B-A133-E61D2F8EFBDA}"/>
    <cellStyle name="Вычисление 7 3 4 4" xfId="22575" xr:uid="{59E8E51D-CF51-45DA-96FD-17159434AF54}"/>
    <cellStyle name="Вычисление 7 3 5" xfId="7009" xr:uid="{022F2452-D7E0-4C05-9660-6D4421F0C89C}"/>
    <cellStyle name="Вычисление 7 3 5 2" xfId="13492" xr:uid="{FE9120DD-B686-413D-A437-BD7DFFC39C7D}"/>
    <cellStyle name="Вычисление 7 3 5 3" xfId="19058" xr:uid="{314367CA-7189-4B0B-BA42-8315CADD2F2E}"/>
    <cellStyle name="Вычисление 7 3 5 4" xfId="24499" xr:uid="{FC3A91C6-45E7-42E4-9FFD-F53C4F9549CC}"/>
    <cellStyle name="Вычисление 7 3 6" xfId="9306" xr:uid="{D9D7B35C-1D87-4D8E-819C-CEADCC891336}"/>
    <cellStyle name="Вычисление 7 3 7" xfId="14953" xr:uid="{838C70C0-53E2-4475-A3C3-8C432FD0B1EA}"/>
    <cellStyle name="Вычисление 7 3 8" xfId="20473" xr:uid="{14A0E510-ED57-4D0F-BD8B-EDDDA051B1AB}"/>
    <cellStyle name="Вычисление 7 4" xfId="2700" xr:uid="{B5D4FA62-B103-4FF1-8F8A-75C101BF768F}"/>
    <cellStyle name="Вычисление 7 4 2" xfId="2701" xr:uid="{57BAAA9E-63E4-4F98-8259-CB85CBE55D66}"/>
    <cellStyle name="Вычисление 7 4 2 2" xfId="4947" xr:uid="{E59A10CF-D7EE-4F25-9E54-F5393E7CABE1}"/>
    <cellStyle name="Вычисление 7 4 2 2 2" xfId="11498" xr:uid="{64E106FB-CE81-45EF-8E55-D068510FF247}"/>
    <cellStyle name="Вычисление 7 4 2 2 3" xfId="17103" xr:uid="{136A730A-4409-45D1-9FD2-DCF97AAB91D7}"/>
    <cellStyle name="Вычисление 7 4 2 2 4" xfId="22579" xr:uid="{37B1E904-EF22-408A-9A43-7E5304B924BE}"/>
    <cellStyle name="Вычисление 7 4 2 3" xfId="7013" xr:uid="{40CCD32E-2E1D-4249-B746-F3C9607840DB}"/>
    <cellStyle name="Вычисление 7 4 2 3 2" xfId="13496" xr:uid="{42812024-95DB-4616-A3A1-7446BE991542}"/>
    <cellStyle name="Вычисление 7 4 2 3 3" xfId="19062" xr:uid="{B5BDFA31-684F-4036-ABD3-8ADF430B326D}"/>
    <cellStyle name="Вычисление 7 4 2 3 4" xfId="24503" xr:uid="{7206C475-70F7-4F74-A2BC-B6892033371B}"/>
    <cellStyle name="Вычисление 7 4 2 4" xfId="9310" xr:uid="{1106DF0C-DC4B-41CA-BFCE-66C705C14967}"/>
    <cellStyle name="Вычисление 7 4 2 5" xfId="14957" xr:uid="{42D709B4-B374-44D5-A3EF-1B52A214A0D2}"/>
    <cellStyle name="Вычисление 7 4 2 6" xfId="20477" xr:uid="{BA6D946B-3932-4300-BA77-9952C69F29E6}"/>
    <cellStyle name="Вычисление 7 4 3" xfId="2702" xr:uid="{80A7CA8A-7072-440E-AD2B-99E2A333A17E}"/>
    <cellStyle name="Вычисление 7 4 3 2" xfId="4948" xr:uid="{57F048AE-799F-460C-ADAE-3E8B27960F4A}"/>
    <cellStyle name="Вычисление 7 4 3 2 2" xfId="11499" xr:uid="{353D438C-02DD-44A4-8D2E-B3D65BD9C1C6}"/>
    <cellStyle name="Вычисление 7 4 3 2 3" xfId="17104" xr:uid="{1A40D286-6946-4750-88D8-D431E63904DB}"/>
    <cellStyle name="Вычисление 7 4 3 2 4" xfId="22580" xr:uid="{424CF71F-6FE8-4C05-9982-3F475C6B3D7C}"/>
    <cellStyle name="Вычисление 7 4 3 3" xfId="7014" xr:uid="{544E627C-75F4-49AE-A2A3-BA99DF8E7599}"/>
    <cellStyle name="Вычисление 7 4 3 3 2" xfId="13497" xr:uid="{83E34718-ED76-4A69-88A8-2428DFD4761D}"/>
    <cellStyle name="Вычисление 7 4 3 3 3" xfId="19063" xr:uid="{209977B4-FBE9-4E16-B432-F185234DDE5C}"/>
    <cellStyle name="Вычисление 7 4 3 3 4" xfId="24504" xr:uid="{FE2C8365-FCE9-4E24-AAE8-2FEFCC1467D1}"/>
    <cellStyle name="Вычисление 7 4 3 4" xfId="9311" xr:uid="{AAAF9C14-D138-4153-8DF9-408B8506B27B}"/>
    <cellStyle name="Вычисление 7 4 3 5" xfId="14958" xr:uid="{12869AAB-EDA9-4E0B-B7D8-1DAF2E8CA1A4}"/>
    <cellStyle name="Вычисление 7 4 3 6" xfId="20478" xr:uid="{D9937B4B-B4E4-44E2-AFFD-E57EC77251B3}"/>
    <cellStyle name="Вычисление 7 4 4" xfId="4946" xr:uid="{97C9064F-F7BB-4CC0-B89B-9B4FFFF8B168}"/>
    <cellStyle name="Вычисление 7 4 4 2" xfId="11497" xr:uid="{2A00BE39-6C05-468A-B9C0-B89E21DC12C2}"/>
    <cellStyle name="Вычисление 7 4 4 3" xfId="17102" xr:uid="{64B60057-264B-4966-8AF7-DDCA4EB264E0}"/>
    <cellStyle name="Вычисление 7 4 4 4" xfId="22578" xr:uid="{C09A80BD-0CD5-47AF-BDF7-27E508D7774C}"/>
    <cellStyle name="Вычисление 7 4 5" xfId="7012" xr:uid="{F1937DF5-4638-47CC-9C54-6B7162ACF93F}"/>
    <cellStyle name="Вычисление 7 4 5 2" xfId="13495" xr:uid="{A874C396-D76A-427B-BDCB-FA40A0579E31}"/>
    <cellStyle name="Вычисление 7 4 5 3" xfId="19061" xr:uid="{DB330D70-B295-4180-B214-391F5F34B41C}"/>
    <cellStyle name="Вычисление 7 4 5 4" xfId="24502" xr:uid="{C84F89C8-5A49-48AB-9983-E8AB42C28951}"/>
    <cellStyle name="Вычисление 7 4 6" xfId="9309" xr:uid="{B8D1D650-874A-46EE-8F54-04D44AE38329}"/>
    <cellStyle name="Вычисление 7 4 7" xfId="14956" xr:uid="{4E85BEAF-9A64-4745-8ED2-8871185A12CB}"/>
    <cellStyle name="Вычисление 7 4 8" xfId="20476" xr:uid="{D90B4E41-1F9C-44C4-AD71-AFCFB930FF23}"/>
    <cellStyle name="Вычисление 7 5" xfId="2703" xr:uid="{257B8CB4-4D39-4059-B1A1-3B72521DF597}"/>
    <cellStyle name="Вычисление 7 5 2" xfId="4949" xr:uid="{FB2C0D1C-DDEE-4A7E-9F3E-C61CF246FFA0}"/>
    <cellStyle name="Вычисление 7 5 2 2" xfId="11500" xr:uid="{0BD6D59F-E947-4F28-822E-43137A7592DB}"/>
    <cellStyle name="Вычисление 7 5 2 3" xfId="17105" xr:uid="{DAB6E76A-1C27-4CB7-8F04-8350B1E872BE}"/>
    <cellStyle name="Вычисление 7 5 2 4" xfId="22581" xr:uid="{40027348-4C8B-4D60-8098-94CE59E48DB7}"/>
    <cellStyle name="Вычисление 7 5 3" xfId="7015" xr:uid="{64224FBA-FCB4-47AB-B996-4EF059FF71E1}"/>
    <cellStyle name="Вычисление 7 5 3 2" xfId="13498" xr:uid="{6E131A2C-8BDD-4555-AA0D-C23AE87911E8}"/>
    <cellStyle name="Вычисление 7 5 3 3" xfId="19064" xr:uid="{8D49128D-7DF1-4FE1-ACD6-7D9C7B4B076E}"/>
    <cellStyle name="Вычисление 7 5 3 4" xfId="24505" xr:uid="{7BA557DB-B9E9-44F7-81B1-EFF83C8DB32C}"/>
    <cellStyle name="Вычисление 7 5 4" xfId="9312" xr:uid="{6F171C6E-828D-452A-92F9-FBEA4D34A2F2}"/>
    <cellStyle name="Вычисление 7 5 5" xfId="14959" xr:uid="{5987DF00-C604-46BE-AE20-715BDF02535F}"/>
    <cellStyle name="Вычисление 7 5 6" xfId="20479" xr:uid="{8F89BEA6-9F85-40F7-BBFC-A20673820404}"/>
    <cellStyle name="Вычисление 7 6" xfId="2704" xr:uid="{3228D7CE-8C6E-4AD9-A163-3568B20F93A5}"/>
    <cellStyle name="Вычисление 7 6 2" xfId="4950" xr:uid="{3BE846DB-E9F9-49C0-AD94-957FC622561D}"/>
    <cellStyle name="Вычисление 7 6 2 2" xfId="11501" xr:uid="{1CA7C689-AA37-4F89-8FF1-FD5642EDBB3F}"/>
    <cellStyle name="Вычисление 7 6 2 3" xfId="17106" xr:uid="{09D539DD-ECFE-4317-8DB7-977C3DEC0AAF}"/>
    <cellStyle name="Вычисление 7 6 2 4" xfId="22582" xr:uid="{24C5C223-B41D-4EFC-B278-8ACCFD1BB14E}"/>
    <cellStyle name="Вычисление 7 6 3" xfId="7016" xr:uid="{C79A7B2E-BA61-41FB-99FB-10A0E36DFF22}"/>
    <cellStyle name="Вычисление 7 6 3 2" xfId="13499" xr:uid="{16B6D1E4-2BA7-45E8-831C-DE937990C223}"/>
    <cellStyle name="Вычисление 7 6 3 3" xfId="19065" xr:uid="{F5E7E010-7994-475C-B9B2-0A087D352D51}"/>
    <cellStyle name="Вычисление 7 6 3 4" xfId="24506" xr:uid="{5DE3DCFA-9990-4DD4-BCAB-EB9AC58D9788}"/>
    <cellStyle name="Вычисление 7 6 4" xfId="9313" xr:uid="{A6F18248-F6B3-4611-846C-952155FEF8F4}"/>
    <cellStyle name="Вычисление 7 6 5" xfId="14960" xr:uid="{09F94E7E-7CAB-469A-B97F-A3BB5AB8DC47}"/>
    <cellStyle name="Вычисление 7 6 6" xfId="20480" xr:uid="{936A9A4C-D711-473A-8AAA-AFEA14E370EA}"/>
    <cellStyle name="Вычисление 7 7" xfId="4939" xr:uid="{7C4593C1-9DDD-4954-923D-C9382A3EBD23}"/>
    <cellStyle name="Вычисление 7 7 2" xfId="11490" xr:uid="{F91173C1-EC7C-42DF-B138-BC9AB5F6ED7B}"/>
    <cellStyle name="Вычисление 7 7 3" xfId="17095" xr:uid="{636CF70A-FE32-4CD7-BC26-3997553F43E2}"/>
    <cellStyle name="Вычисление 7 7 4" xfId="22571" xr:uid="{89E5F842-723D-4275-A87E-4DE947398C75}"/>
    <cellStyle name="Вычисление 7 8" xfId="7005" xr:uid="{BF1DE2EE-CF87-446A-83B3-DAC28BB25D28}"/>
    <cellStyle name="Вычисление 7 8 2" xfId="13488" xr:uid="{2D71D42C-B7C0-4ECA-96B8-515140387D7F}"/>
    <cellStyle name="Вычисление 7 8 3" xfId="19054" xr:uid="{243A606C-9A31-4FB2-9F89-C43DE573F487}"/>
    <cellStyle name="Вычисление 7 8 4" xfId="24495" xr:uid="{777901B8-14ED-4915-988E-83CDCA081108}"/>
    <cellStyle name="Вычисление 7 9" xfId="9302" xr:uid="{4334D150-1ED5-4F4E-BB81-A39BADAF6143}"/>
    <cellStyle name="Вычисление 8" xfId="2705" xr:uid="{E21AD982-6398-44FA-8AC6-CD49C9A3489E}"/>
    <cellStyle name="Вычисление 8 10" xfId="14961" xr:uid="{339EABB8-669A-4C1F-9D08-5D9FACB7DA8D}"/>
    <cellStyle name="Вычисление 8 11" xfId="20481" xr:uid="{22898303-32D6-4A2C-8A1B-1001DF1FD1AB}"/>
    <cellStyle name="Вычисление 8 2" xfId="2706" xr:uid="{C42D5B71-35FB-468B-8155-9CB9007459FF}"/>
    <cellStyle name="Вычисление 8 2 2" xfId="2707" xr:uid="{20E1080E-D866-408A-99B7-D52B9C68CF09}"/>
    <cellStyle name="Вычисление 8 2 2 2" xfId="4953" xr:uid="{16EAC7C3-9E47-4115-950F-7B6CEDBBCA72}"/>
    <cellStyle name="Вычисление 8 2 2 2 2" xfId="11504" xr:uid="{CB6D94F3-9E78-4647-8AE8-B0C3085D2F6A}"/>
    <cellStyle name="Вычисление 8 2 2 2 3" xfId="17109" xr:uid="{54905BF8-C713-4BF6-8181-39783D7A8CA7}"/>
    <cellStyle name="Вычисление 8 2 2 2 4" xfId="22585" xr:uid="{0EEA92A0-A67E-417C-BDB8-F5E4F34C2699}"/>
    <cellStyle name="Вычисление 8 2 2 3" xfId="7019" xr:uid="{555FA394-F2B7-4655-AC2D-75B7241710CA}"/>
    <cellStyle name="Вычисление 8 2 2 3 2" xfId="13502" xr:uid="{86778330-9132-4F79-A793-D7F2AC8DB649}"/>
    <cellStyle name="Вычисление 8 2 2 3 3" xfId="19068" xr:uid="{D7EE9983-F5FC-4F91-8585-9C3F2D41C0A1}"/>
    <cellStyle name="Вычисление 8 2 2 3 4" xfId="24509" xr:uid="{EE235294-24BD-4FEB-9B18-346612B350E4}"/>
    <cellStyle name="Вычисление 8 2 2 4" xfId="9316" xr:uid="{DFB7C5C8-DDDB-47E6-92FF-8F29398933B9}"/>
    <cellStyle name="Вычисление 8 2 2 5" xfId="14963" xr:uid="{F1A1893A-0F3E-4269-A789-B8B37FCBA298}"/>
    <cellStyle name="Вычисление 8 2 2 6" xfId="20483" xr:uid="{9AAA6BDE-0BDE-4304-8CE5-A0BDE05026A9}"/>
    <cellStyle name="Вычисление 8 2 3" xfId="2708" xr:uid="{C69FACA5-911E-408D-B877-71D8C1BC6647}"/>
    <cellStyle name="Вычисление 8 2 3 2" xfId="4954" xr:uid="{9AA76C24-9B7F-4F71-BA7D-B4894022504A}"/>
    <cellStyle name="Вычисление 8 2 3 2 2" xfId="11505" xr:uid="{1DECD1DC-12A7-46ED-9A87-F3EBC49F8C4E}"/>
    <cellStyle name="Вычисление 8 2 3 2 3" xfId="17110" xr:uid="{6D09228E-9DAA-4951-AEA4-16841081E41D}"/>
    <cellStyle name="Вычисление 8 2 3 2 4" xfId="22586" xr:uid="{14475619-5F43-407B-BA34-5A0559680378}"/>
    <cellStyle name="Вычисление 8 2 3 3" xfId="7020" xr:uid="{5DEF4130-97A7-4905-9BED-094D690ABE68}"/>
    <cellStyle name="Вычисление 8 2 3 3 2" xfId="13503" xr:uid="{02AA9EF6-08A8-4317-96ED-0C9AA9D92E24}"/>
    <cellStyle name="Вычисление 8 2 3 3 3" xfId="19069" xr:uid="{35797CDB-4F01-4CF6-BC3F-CDE0FF024409}"/>
    <cellStyle name="Вычисление 8 2 3 3 4" xfId="24510" xr:uid="{6A1B6A11-9142-4BF7-87D6-7B89D9014662}"/>
    <cellStyle name="Вычисление 8 2 3 4" xfId="9317" xr:uid="{DFF76409-E508-4556-B356-510AD4AF3DDD}"/>
    <cellStyle name="Вычисление 8 2 3 5" xfId="14964" xr:uid="{2921CE05-25EE-4182-9B93-25B4508E0CFB}"/>
    <cellStyle name="Вычисление 8 2 3 6" xfId="20484" xr:uid="{48897DD5-AB6C-4DD6-8218-3A2B668D02D5}"/>
    <cellStyle name="Вычисление 8 2 4" xfId="4952" xr:uid="{98D4C922-8721-4C29-AA0A-3E24B3307A5C}"/>
    <cellStyle name="Вычисление 8 2 4 2" xfId="11503" xr:uid="{C7A3238A-48EF-4D32-8D4F-8DC10D7DF2E2}"/>
    <cellStyle name="Вычисление 8 2 4 3" xfId="17108" xr:uid="{DE4BD063-E2E5-48AE-8885-AA57E4C846C9}"/>
    <cellStyle name="Вычисление 8 2 4 4" xfId="22584" xr:uid="{F033CD3B-F0BD-42C2-93D5-10CBF81165F2}"/>
    <cellStyle name="Вычисление 8 2 5" xfId="7018" xr:uid="{3F498257-6B9D-4631-B099-3199AF3D4CAD}"/>
    <cellStyle name="Вычисление 8 2 5 2" xfId="13501" xr:uid="{1EAFDCFA-932A-4D1D-90BF-890FC84EC11A}"/>
    <cellStyle name="Вычисление 8 2 5 3" xfId="19067" xr:uid="{3DE226E8-6CCA-4C3D-9104-3DA78B18D861}"/>
    <cellStyle name="Вычисление 8 2 5 4" xfId="24508" xr:uid="{CDD8725B-7517-4364-86F8-1CD7621F6899}"/>
    <cellStyle name="Вычисление 8 2 6" xfId="9315" xr:uid="{BEA071B6-8611-4F44-931A-8E54290DA7BF}"/>
    <cellStyle name="Вычисление 8 2 7" xfId="14962" xr:uid="{F41F8462-3546-413A-96D0-50AB75AB0402}"/>
    <cellStyle name="Вычисление 8 2 8" xfId="20482" xr:uid="{086CD856-35DB-4550-A987-DFB3E885CC80}"/>
    <cellStyle name="Вычисление 8 3" xfId="2709" xr:uid="{65631070-FC7A-4336-AEB1-AB9D88A953FB}"/>
    <cellStyle name="Вычисление 8 3 2" xfId="2710" xr:uid="{81CA3F10-2D5C-4792-B2F8-C094FF636126}"/>
    <cellStyle name="Вычисление 8 3 2 2" xfId="4956" xr:uid="{E162199B-830D-4E4F-96F4-95822AB38AA7}"/>
    <cellStyle name="Вычисление 8 3 2 2 2" xfId="11507" xr:uid="{EDC5D45E-A810-43F5-936D-686F2870AC10}"/>
    <cellStyle name="Вычисление 8 3 2 2 3" xfId="17112" xr:uid="{0410BAC2-159B-43AF-B10A-BFDBEA771308}"/>
    <cellStyle name="Вычисление 8 3 2 2 4" xfId="22588" xr:uid="{D34A67C6-327B-4EAA-8191-DA0E995228A4}"/>
    <cellStyle name="Вычисление 8 3 2 3" xfId="7022" xr:uid="{9E89853C-BACA-436B-ABCB-16971CE104D7}"/>
    <cellStyle name="Вычисление 8 3 2 3 2" xfId="13505" xr:uid="{C0C39547-767E-4E6D-92A6-4F195C259701}"/>
    <cellStyle name="Вычисление 8 3 2 3 3" xfId="19071" xr:uid="{5BAD8C74-320D-41A2-8525-C1CA94C55D9D}"/>
    <cellStyle name="Вычисление 8 3 2 3 4" xfId="24512" xr:uid="{A67451C4-5BB1-44BF-9E9F-8F8BC65BE5BE}"/>
    <cellStyle name="Вычисление 8 3 2 4" xfId="9319" xr:uid="{8E09DCDD-D350-499F-B7B5-9C49099B96CE}"/>
    <cellStyle name="Вычисление 8 3 2 5" xfId="14966" xr:uid="{27ED02E4-52B7-4959-B709-F7CC955E05D6}"/>
    <cellStyle name="Вычисление 8 3 2 6" xfId="20486" xr:uid="{6CCCB81F-497F-44C3-A5C4-0DA8596ECB96}"/>
    <cellStyle name="Вычисление 8 3 3" xfId="2711" xr:uid="{8C138F4B-731E-4B83-91E0-056BF3B017F0}"/>
    <cellStyle name="Вычисление 8 3 3 2" xfId="4957" xr:uid="{FDE5016F-9D7B-4C19-BA90-91926EF77A7E}"/>
    <cellStyle name="Вычисление 8 3 3 2 2" xfId="11508" xr:uid="{4890C70F-0AC3-4435-8CC5-05B7A1534149}"/>
    <cellStyle name="Вычисление 8 3 3 2 3" xfId="17113" xr:uid="{C4F9DE83-FBD0-482D-89CD-18DEF71F214F}"/>
    <cellStyle name="Вычисление 8 3 3 2 4" xfId="22589" xr:uid="{2CD815FF-0E87-41A9-9F14-CC9852C8B4E5}"/>
    <cellStyle name="Вычисление 8 3 3 3" xfId="7023" xr:uid="{7B5ECBBA-8CEA-4E35-96E6-4B59FD49E2DC}"/>
    <cellStyle name="Вычисление 8 3 3 3 2" xfId="13506" xr:uid="{FACEB7D2-8E49-4E9C-B6E6-F3831C2DC3E7}"/>
    <cellStyle name="Вычисление 8 3 3 3 3" xfId="19072" xr:uid="{31A2D260-37F1-4F2F-A4E9-ACEC3DC86A03}"/>
    <cellStyle name="Вычисление 8 3 3 3 4" xfId="24513" xr:uid="{7FAE1D4A-86DB-4876-9F4C-29C2CBC783A1}"/>
    <cellStyle name="Вычисление 8 3 3 4" xfId="9320" xr:uid="{56295D7D-CDEF-4FFF-BDE3-E14FE2E62FDA}"/>
    <cellStyle name="Вычисление 8 3 3 5" xfId="14967" xr:uid="{6B174AB0-D568-465F-AF4C-DC051435D410}"/>
    <cellStyle name="Вычисление 8 3 3 6" xfId="20487" xr:uid="{D772FE35-1159-42BA-B40B-F8BE80559836}"/>
    <cellStyle name="Вычисление 8 3 4" xfId="4955" xr:uid="{B84D1971-2599-45C6-BA9D-D51178C066FE}"/>
    <cellStyle name="Вычисление 8 3 4 2" xfId="11506" xr:uid="{2ABF04EF-9A76-4638-8A3D-E88236EB1AF9}"/>
    <cellStyle name="Вычисление 8 3 4 3" xfId="17111" xr:uid="{59E57908-EB07-4FFA-80A4-36BDE6888820}"/>
    <cellStyle name="Вычисление 8 3 4 4" xfId="22587" xr:uid="{F14A74A5-C2D2-4F97-B6B9-7E463C51F225}"/>
    <cellStyle name="Вычисление 8 3 5" xfId="7021" xr:uid="{5F90FE86-0E56-4B5C-A1D8-D311FADDBEAF}"/>
    <cellStyle name="Вычисление 8 3 5 2" xfId="13504" xr:uid="{7ACD793B-8771-447B-BD6C-378C5685F92B}"/>
    <cellStyle name="Вычисление 8 3 5 3" xfId="19070" xr:uid="{132E52F6-02D8-40D5-B2AD-4F88BFF09762}"/>
    <cellStyle name="Вычисление 8 3 5 4" xfId="24511" xr:uid="{84A98188-A30A-43F4-AB2E-6F1AF6F20CA4}"/>
    <cellStyle name="Вычисление 8 3 6" xfId="9318" xr:uid="{F04B9A28-3F22-4FE9-8759-28F04766324C}"/>
    <cellStyle name="Вычисление 8 3 7" xfId="14965" xr:uid="{708DD6AA-4234-43A1-BEF7-8CF6D66B53C3}"/>
    <cellStyle name="Вычисление 8 3 8" xfId="20485" xr:uid="{AF7ACD6B-932A-47A5-87A4-E86177B4CE8E}"/>
    <cellStyle name="Вычисление 8 4" xfId="2712" xr:uid="{A241F58F-74D8-4871-A614-31D7EC870906}"/>
    <cellStyle name="Вычисление 8 4 2" xfId="2713" xr:uid="{56DC4B3C-3461-4C19-9B79-8AF08680C4C0}"/>
    <cellStyle name="Вычисление 8 4 2 2" xfId="4959" xr:uid="{0AC204F6-7C69-4BF7-83F4-FEBD65D82F4C}"/>
    <cellStyle name="Вычисление 8 4 2 2 2" xfId="11510" xr:uid="{03198F01-3B5B-4327-9B33-FE7610B9285A}"/>
    <cellStyle name="Вычисление 8 4 2 2 3" xfId="17115" xr:uid="{871EA501-D61E-4873-B3F8-58328DB7D63C}"/>
    <cellStyle name="Вычисление 8 4 2 2 4" xfId="22591" xr:uid="{59A19589-8B3C-4077-888A-217B98E64D47}"/>
    <cellStyle name="Вычисление 8 4 2 3" xfId="7025" xr:uid="{23E1B5B5-D960-4535-830E-60BA62A573E5}"/>
    <cellStyle name="Вычисление 8 4 2 3 2" xfId="13508" xr:uid="{18B5A482-74EB-442C-B7DC-6ADCDC7CFF97}"/>
    <cellStyle name="Вычисление 8 4 2 3 3" xfId="19074" xr:uid="{8A1801F4-F1B6-4F83-A68C-6B9A87EB95F1}"/>
    <cellStyle name="Вычисление 8 4 2 3 4" xfId="24515" xr:uid="{60F8095F-045B-42AF-82D0-E708FCDD1F6C}"/>
    <cellStyle name="Вычисление 8 4 2 4" xfId="9322" xr:uid="{274669E5-A538-42FA-8C47-93F7343A3F9D}"/>
    <cellStyle name="Вычисление 8 4 2 5" xfId="14969" xr:uid="{CCFE25B8-1AF9-4922-B025-D76EA231AD55}"/>
    <cellStyle name="Вычисление 8 4 2 6" xfId="20489" xr:uid="{B1D3B14D-AD93-4CEE-BDD3-032E02B9FAAE}"/>
    <cellStyle name="Вычисление 8 4 3" xfId="2714" xr:uid="{AC70CFC2-9DAB-4F1E-AF89-1460E878BD12}"/>
    <cellStyle name="Вычисление 8 4 3 2" xfId="4960" xr:uid="{EC3B39B9-6179-46E8-ADC8-3D86E3968400}"/>
    <cellStyle name="Вычисление 8 4 3 2 2" xfId="11511" xr:uid="{F93FD68E-BA62-46F5-8441-042D0295EA77}"/>
    <cellStyle name="Вычисление 8 4 3 2 3" xfId="17116" xr:uid="{AE051C67-66A1-4AE4-B7D3-CB40D6A114A3}"/>
    <cellStyle name="Вычисление 8 4 3 2 4" xfId="22592" xr:uid="{C0D971E7-4E90-42B5-A35D-E2F9B04CBBC6}"/>
    <cellStyle name="Вычисление 8 4 3 3" xfId="7026" xr:uid="{D350F9A7-48A0-460A-879B-BD6468220935}"/>
    <cellStyle name="Вычисление 8 4 3 3 2" xfId="13509" xr:uid="{00B83940-3A6D-4AC6-9E2D-E26B7E55739F}"/>
    <cellStyle name="Вычисление 8 4 3 3 3" xfId="19075" xr:uid="{31AA4BFD-5842-4C51-A9EB-C40B99AB7E95}"/>
    <cellStyle name="Вычисление 8 4 3 3 4" xfId="24516" xr:uid="{23951EC9-9A8C-4C6C-BDA9-E7C6D52578A8}"/>
    <cellStyle name="Вычисление 8 4 3 4" xfId="9323" xr:uid="{E77BFAFB-5C4A-46DC-9689-D49978F74DA8}"/>
    <cellStyle name="Вычисление 8 4 3 5" xfId="14970" xr:uid="{9E71BF88-BDF4-482A-8656-EF6A1B8B66F8}"/>
    <cellStyle name="Вычисление 8 4 3 6" xfId="20490" xr:uid="{69ACEC12-6AEA-40ED-80E8-DD3E1FD482C8}"/>
    <cellStyle name="Вычисление 8 4 4" xfId="4958" xr:uid="{C4515EAF-D5B9-416B-8269-0A620AA273F7}"/>
    <cellStyle name="Вычисление 8 4 4 2" xfId="11509" xr:uid="{AC76D0F9-B6A4-4B29-ADB7-F7634AAF0CA5}"/>
    <cellStyle name="Вычисление 8 4 4 3" xfId="17114" xr:uid="{4DD2F707-E3A5-4216-AE6C-04FF44643DA7}"/>
    <cellStyle name="Вычисление 8 4 4 4" xfId="22590" xr:uid="{08CF8298-D8D9-419E-BE18-8215B6CE7F31}"/>
    <cellStyle name="Вычисление 8 4 5" xfId="7024" xr:uid="{A7A5DFEA-9273-4331-A19B-4859BDC60947}"/>
    <cellStyle name="Вычисление 8 4 5 2" xfId="13507" xr:uid="{1619A5FB-2EA4-4CF1-A0F6-2F038F1F8340}"/>
    <cellStyle name="Вычисление 8 4 5 3" xfId="19073" xr:uid="{184AD295-4CB4-4195-8655-620345581C07}"/>
    <cellStyle name="Вычисление 8 4 5 4" xfId="24514" xr:uid="{D60A858A-6878-4EF4-86C3-4D9B6ECB0441}"/>
    <cellStyle name="Вычисление 8 4 6" xfId="9321" xr:uid="{E64D5CB0-4286-4799-A14D-7F5D60CA4770}"/>
    <cellStyle name="Вычисление 8 4 7" xfId="14968" xr:uid="{FCDA329F-65E0-4768-9388-565768C38C6E}"/>
    <cellStyle name="Вычисление 8 4 8" xfId="20488" xr:uid="{9558A760-6B16-457A-8B09-A8CF54C619DD}"/>
    <cellStyle name="Вычисление 8 5" xfId="2715" xr:uid="{3804336D-0AD6-4DAE-86F9-C90A13C57887}"/>
    <cellStyle name="Вычисление 8 5 2" xfId="4961" xr:uid="{C1846583-6C19-45C5-9247-A1DAAA2039A1}"/>
    <cellStyle name="Вычисление 8 5 2 2" xfId="11512" xr:uid="{2419FD47-DCE9-4320-B954-43AB702CCA77}"/>
    <cellStyle name="Вычисление 8 5 2 3" xfId="17117" xr:uid="{F9E87142-C9F7-4BCF-AF1A-AEF716538DBB}"/>
    <cellStyle name="Вычисление 8 5 2 4" xfId="22593" xr:uid="{15CF9485-F449-41E3-8B8F-A7EC4D9773D0}"/>
    <cellStyle name="Вычисление 8 5 3" xfId="7027" xr:uid="{A80D5E47-5923-490D-BC14-DDBA7E72575B}"/>
    <cellStyle name="Вычисление 8 5 3 2" xfId="13510" xr:uid="{5CD4378A-E9A3-443F-823B-07FD13A56819}"/>
    <cellStyle name="Вычисление 8 5 3 3" xfId="19076" xr:uid="{B301A483-13F5-42E8-ADC8-6A672FA84D0E}"/>
    <cellStyle name="Вычисление 8 5 3 4" xfId="24517" xr:uid="{C4ACC335-53A8-4DF4-8323-DB49C66876A9}"/>
    <cellStyle name="Вычисление 8 5 4" xfId="9324" xr:uid="{9B0711D6-9AC7-4DFB-B2C2-0932DFD6FF09}"/>
    <cellStyle name="Вычисление 8 5 5" xfId="14971" xr:uid="{169BB047-225D-49A4-A7E2-0E7909413AFA}"/>
    <cellStyle name="Вычисление 8 5 6" xfId="20491" xr:uid="{F111E92B-D6B1-4090-9237-F6BEBB645716}"/>
    <cellStyle name="Вычисление 8 6" xfId="2716" xr:uid="{B12A421C-A714-41C6-9401-AC4B2ABEBBD5}"/>
    <cellStyle name="Вычисление 8 6 2" xfId="4962" xr:uid="{52CB2734-021C-416A-A52C-0D9B8DF1152D}"/>
    <cellStyle name="Вычисление 8 6 2 2" xfId="11513" xr:uid="{A8305DEF-FC78-4982-8339-6120A01B2CA6}"/>
    <cellStyle name="Вычисление 8 6 2 3" xfId="17118" xr:uid="{989DA9CE-9C7B-43C0-A63E-B75C94F304D6}"/>
    <cellStyle name="Вычисление 8 6 2 4" xfId="22594" xr:uid="{BC34EEF3-01A2-4F52-987C-0AE9E9EE72F3}"/>
    <cellStyle name="Вычисление 8 6 3" xfId="7028" xr:uid="{4487BAA6-B5AC-40F4-B8EF-1DB69D2E9E19}"/>
    <cellStyle name="Вычисление 8 6 3 2" xfId="13511" xr:uid="{9C0F8C71-1E2E-42C7-8383-E6CAF222E7DE}"/>
    <cellStyle name="Вычисление 8 6 3 3" xfId="19077" xr:uid="{30EA222C-4108-4053-BC19-9944A0F0E971}"/>
    <cellStyle name="Вычисление 8 6 3 4" xfId="24518" xr:uid="{DE731ACC-606F-47C9-A942-AF12296016C8}"/>
    <cellStyle name="Вычисление 8 6 4" xfId="9325" xr:uid="{DBBAB3C3-77B1-41EB-9190-A70189DCD90B}"/>
    <cellStyle name="Вычисление 8 6 5" xfId="14972" xr:uid="{20F5EE95-5F7D-42C3-9E37-D01D6F670258}"/>
    <cellStyle name="Вычисление 8 6 6" xfId="20492" xr:uid="{7F21D52A-865A-451E-A374-06FB8BA1D4E7}"/>
    <cellStyle name="Вычисление 8 7" xfId="4951" xr:uid="{4B5AF57D-60AC-4F93-9982-03CAADE11845}"/>
    <cellStyle name="Вычисление 8 7 2" xfId="11502" xr:uid="{7731258F-FD32-4E40-A513-C5F7B8F12324}"/>
    <cellStyle name="Вычисление 8 7 3" xfId="17107" xr:uid="{528F9687-983B-4962-AEAA-6EBE23194E09}"/>
    <cellStyle name="Вычисление 8 7 4" xfId="22583" xr:uid="{A5B2698D-E78A-4DFB-89EE-BD1F0F153798}"/>
    <cellStyle name="Вычисление 8 8" xfId="7017" xr:uid="{ABABECFD-AD5D-4D95-8CAD-403215BD53F2}"/>
    <cellStyle name="Вычисление 8 8 2" xfId="13500" xr:uid="{F4EEE826-F80E-4FA6-9E69-771CFAA7536B}"/>
    <cellStyle name="Вычисление 8 8 3" xfId="19066" xr:uid="{18011EDA-44F9-4DD8-9857-198ADD780524}"/>
    <cellStyle name="Вычисление 8 8 4" xfId="24507" xr:uid="{A62655F5-4A7A-4B74-BD09-782C4FA3EBBA}"/>
    <cellStyle name="Вычисление 8 9" xfId="9314" xr:uid="{082BCDAC-EF72-4420-BAC4-88C38C14E03C}"/>
    <cellStyle name="Вычисление 9" xfId="2717" xr:uid="{98864FCA-BABB-498D-8C78-5318274C4764}"/>
    <cellStyle name="Вычисление 9 10" xfId="14973" xr:uid="{12507E5A-DAC5-4F61-8430-03DC61F662F3}"/>
    <cellStyle name="Вычисление 9 11" xfId="20493" xr:uid="{781A6D97-1BD7-4E00-948E-EC40DF40C696}"/>
    <cellStyle name="Вычисление 9 2" xfId="2718" xr:uid="{21525C8F-70D4-47B3-872E-4147D2796FCE}"/>
    <cellStyle name="Вычисление 9 2 2" xfId="2719" xr:uid="{1C0933C5-CE45-430E-92AA-92F3D8CFE375}"/>
    <cellStyle name="Вычисление 9 2 2 2" xfId="4965" xr:uid="{B39313A2-9715-4A47-AAEA-A305D3043C22}"/>
    <cellStyle name="Вычисление 9 2 2 2 2" xfId="11516" xr:uid="{E8A73DE4-96DC-457D-86EF-92145E561231}"/>
    <cellStyle name="Вычисление 9 2 2 2 3" xfId="17121" xr:uid="{FC247050-0196-40E6-998A-8CD57218E87C}"/>
    <cellStyle name="Вычисление 9 2 2 2 4" xfId="22597" xr:uid="{10FB01B3-3732-40C5-B21F-EC1FC7E9F56A}"/>
    <cellStyle name="Вычисление 9 2 2 3" xfId="7031" xr:uid="{94A638D7-B7AF-4BB0-B411-72F99622B31C}"/>
    <cellStyle name="Вычисление 9 2 2 3 2" xfId="13514" xr:uid="{22750529-E7CC-43F0-986A-2914A91CDCBF}"/>
    <cellStyle name="Вычисление 9 2 2 3 3" xfId="19080" xr:uid="{30A04C07-65D8-4540-A38E-E0C6C861F151}"/>
    <cellStyle name="Вычисление 9 2 2 3 4" xfId="24521" xr:uid="{D5927543-AD17-477A-A1B7-5974DBF40F55}"/>
    <cellStyle name="Вычисление 9 2 2 4" xfId="9328" xr:uid="{2362C8DE-88EC-4505-9B78-AC0434C5467B}"/>
    <cellStyle name="Вычисление 9 2 2 5" xfId="14975" xr:uid="{F866921A-DBE6-4C64-A201-0FBE074C2C83}"/>
    <cellStyle name="Вычисление 9 2 2 6" xfId="20495" xr:uid="{90650917-CAAC-40C6-A481-F64E68218317}"/>
    <cellStyle name="Вычисление 9 2 3" xfId="2720" xr:uid="{4F3237C8-66BF-43B8-ACEA-C0DAC46EDA7A}"/>
    <cellStyle name="Вычисление 9 2 3 2" xfId="4966" xr:uid="{9F893986-3932-4176-BB0A-0EA5A6778C40}"/>
    <cellStyle name="Вычисление 9 2 3 2 2" xfId="11517" xr:uid="{CE06DB7F-DD4E-4B61-9DB3-1FB9290C2A7C}"/>
    <cellStyle name="Вычисление 9 2 3 2 3" xfId="17122" xr:uid="{5AB167C5-92B4-45E5-8256-29AB8B94522D}"/>
    <cellStyle name="Вычисление 9 2 3 2 4" xfId="22598" xr:uid="{B2FFC6B0-5453-48CD-A4C7-1E5FE7D9EF3B}"/>
    <cellStyle name="Вычисление 9 2 3 3" xfId="7032" xr:uid="{4483B151-E8A1-4D40-AC90-7B80F1766DC7}"/>
    <cellStyle name="Вычисление 9 2 3 3 2" xfId="13515" xr:uid="{68557547-EEB1-4BE6-81E8-5AE623DE6EE6}"/>
    <cellStyle name="Вычисление 9 2 3 3 3" xfId="19081" xr:uid="{2C0A5E03-4579-4642-B177-96D5C8BB0077}"/>
    <cellStyle name="Вычисление 9 2 3 3 4" xfId="24522" xr:uid="{FF3381B1-09A2-42A3-9EB4-3DAE7FA40AD2}"/>
    <cellStyle name="Вычисление 9 2 3 4" xfId="9329" xr:uid="{B16675F6-CC15-4660-AB92-74D287342DD5}"/>
    <cellStyle name="Вычисление 9 2 3 5" xfId="14976" xr:uid="{4884612D-ABFA-46AF-9E63-05CB950D363C}"/>
    <cellStyle name="Вычисление 9 2 3 6" xfId="20496" xr:uid="{3E82E17F-64D5-4779-BF19-575D56DC1EC2}"/>
    <cellStyle name="Вычисление 9 2 4" xfId="4964" xr:uid="{C40ABB14-FE90-44F7-BE2E-580C588D172C}"/>
    <cellStyle name="Вычисление 9 2 4 2" xfId="11515" xr:uid="{7C0D525A-31AD-48E4-B10B-B33BCAB52CA2}"/>
    <cellStyle name="Вычисление 9 2 4 3" xfId="17120" xr:uid="{A49747C1-3FCB-4200-8CA5-83599E6C27FE}"/>
    <cellStyle name="Вычисление 9 2 4 4" xfId="22596" xr:uid="{978EB8C4-33F2-46EB-8E1D-D8620F314173}"/>
    <cellStyle name="Вычисление 9 2 5" xfId="7030" xr:uid="{2D8D6AF8-8B65-4836-9F25-6B45D43ACAF2}"/>
    <cellStyle name="Вычисление 9 2 5 2" xfId="13513" xr:uid="{53A304A8-A1BE-4FE3-806D-D21375A96FAD}"/>
    <cellStyle name="Вычисление 9 2 5 3" xfId="19079" xr:uid="{969FF465-C297-4FBC-9401-DBBCF79426E4}"/>
    <cellStyle name="Вычисление 9 2 5 4" xfId="24520" xr:uid="{7E7C2D52-929C-446E-9F55-3597C03C4339}"/>
    <cellStyle name="Вычисление 9 2 6" xfId="9327" xr:uid="{5BA11F98-6FDD-496F-ADDA-F1E21298CAEA}"/>
    <cellStyle name="Вычисление 9 2 7" xfId="14974" xr:uid="{922D4267-EA27-4220-9F15-56344939252C}"/>
    <cellStyle name="Вычисление 9 2 8" xfId="20494" xr:uid="{68ABF703-7089-4C46-BC14-8C421670C0AD}"/>
    <cellStyle name="Вычисление 9 3" xfId="2721" xr:uid="{DFFD1268-0C7F-4326-922A-5789F41578CF}"/>
    <cellStyle name="Вычисление 9 3 2" xfId="2722" xr:uid="{5BEC3C26-FA19-43DF-8276-B329182E14EE}"/>
    <cellStyle name="Вычисление 9 3 2 2" xfId="4968" xr:uid="{1B2B41EF-4780-4D3D-B3A2-6CCFBD2E78D0}"/>
    <cellStyle name="Вычисление 9 3 2 2 2" xfId="11519" xr:uid="{BEE2AC8B-F0CD-40F0-A2A1-5C8745BFF613}"/>
    <cellStyle name="Вычисление 9 3 2 2 3" xfId="17124" xr:uid="{8EA6374E-F448-4AC6-A582-7B79BE69CD40}"/>
    <cellStyle name="Вычисление 9 3 2 2 4" xfId="22600" xr:uid="{2BD4E8FF-7083-4A2B-93B3-1C254CADB409}"/>
    <cellStyle name="Вычисление 9 3 2 3" xfId="7034" xr:uid="{BE45AEC3-A31F-48C9-BE00-CF15D0F449FF}"/>
    <cellStyle name="Вычисление 9 3 2 3 2" xfId="13517" xr:uid="{22E552A6-8766-4AD1-A50A-A619807B20D2}"/>
    <cellStyle name="Вычисление 9 3 2 3 3" xfId="19083" xr:uid="{9C1B6483-BADA-47E2-BEE3-E84FCA45D81D}"/>
    <cellStyle name="Вычисление 9 3 2 3 4" xfId="24524" xr:uid="{9EB642F9-2848-45F0-AAE0-EAC44C75912D}"/>
    <cellStyle name="Вычисление 9 3 2 4" xfId="9331" xr:uid="{8BA52CAF-7438-490C-8379-1C56046F04C9}"/>
    <cellStyle name="Вычисление 9 3 2 5" xfId="14978" xr:uid="{6A3F0021-70D5-466B-8E2E-CD50075723BA}"/>
    <cellStyle name="Вычисление 9 3 2 6" xfId="20498" xr:uid="{89293A2F-E1B7-40B1-AA6F-489A31E38667}"/>
    <cellStyle name="Вычисление 9 3 3" xfId="2723" xr:uid="{6B590FD4-4789-42D1-87D1-191880FAA888}"/>
    <cellStyle name="Вычисление 9 3 3 2" xfId="4969" xr:uid="{7B5BF1A4-8953-4B39-B44F-42BAD9AA33B5}"/>
    <cellStyle name="Вычисление 9 3 3 2 2" xfId="11520" xr:uid="{F7171B32-563C-4B13-8122-1CA382D54286}"/>
    <cellStyle name="Вычисление 9 3 3 2 3" xfId="17125" xr:uid="{2E03FCE7-9EF5-457D-9AB9-4E24C7CDE6E7}"/>
    <cellStyle name="Вычисление 9 3 3 2 4" xfId="22601" xr:uid="{E6B191D3-B3FC-4F60-BD26-D688FD15A9B9}"/>
    <cellStyle name="Вычисление 9 3 3 3" xfId="7035" xr:uid="{A4F4DFC9-C192-4E83-9763-3337A560BC77}"/>
    <cellStyle name="Вычисление 9 3 3 3 2" xfId="13518" xr:uid="{89AEBFFE-34A6-42D9-88D5-1913A66C949C}"/>
    <cellStyle name="Вычисление 9 3 3 3 3" xfId="19084" xr:uid="{5AF12B81-FFAB-4F9E-812B-F5AEBC4F0759}"/>
    <cellStyle name="Вычисление 9 3 3 3 4" xfId="24525" xr:uid="{32004A6A-AA88-4A1D-99DA-E5A2116583CE}"/>
    <cellStyle name="Вычисление 9 3 3 4" xfId="9332" xr:uid="{F5376690-5761-4D57-82D2-884F2AF33973}"/>
    <cellStyle name="Вычисление 9 3 3 5" xfId="14979" xr:uid="{9FB0F4E6-4107-4802-B72C-890F836C3559}"/>
    <cellStyle name="Вычисление 9 3 3 6" xfId="20499" xr:uid="{8AD4C738-8CA4-49A6-83BD-6E2FFA8E4555}"/>
    <cellStyle name="Вычисление 9 3 4" xfId="4967" xr:uid="{BDBAC49E-1657-4496-94C6-AC2E2726702E}"/>
    <cellStyle name="Вычисление 9 3 4 2" xfId="11518" xr:uid="{A1F3B499-2B2F-4BA8-8D4E-9F020D62BF39}"/>
    <cellStyle name="Вычисление 9 3 4 3" xfId="17123" xr:uid="{6BA8B81C-1961-496C-A923-677DDC055C29}"/>
    <cellStyle name="Вычисление 9 3 4 4" xfId="22599" xr:uid="{5D9AB322-8F7D-4FC8-9556-7329FA261FDA}"/>
    <cellStyle name="Вычисление 9 3 5" xfId="7033" xr:uid="{E94DBB2A-6E8A-4063-B78F-8028E0E57BFE}"/>
    <cellStyle name="Вычисление 9 3 5 2" xfId="13516" xr:uid="{3D242403-D67A-4621-9E2C-E1F36FFC5AD4}"/>
    <cellStyle name="Вычисление 9 3 5 3" xfId="19082" xr:uid="{CE189897-3BA2-4333-888D-3B368C728BB7}"/>
    <cellStyle name="Вычисление 9 3 5 4" xfId="24523" xr:uid="{A013352C-9797-42BB-A7A8-6F899FEDFD64}"/>
    <cellStyle name="Вычисление 9 3 6" xfId="9330" xr:uid="{A4EF4EDB-D678-45F9-8460-35B8B976C35E}"/>
    <cellStyle name="Вычисление 9 3 7" xfId="14977" xr:uid="{439BB031-6C77-4BF5-BFD4-18267E31C163}"/>
    <cellStyle name="Вычисление 9 3 8" xfId="20497" xr:uid="{C061BD8B-3D84-45D8-BCF2-B517BDD02F9B}"/>
    <cellStyle name="Вычисление 9 4" xfId="2724" xr:uid="{EEBB8330-9EB7-4FA3-8B8B-CBA81062D9B9}"/>
    <cellStyle name="Вычисление 9 4 2" xfId="2725" xr:uid="{A664FE76-FB89-4C92-B38B-F69B817E7A1F}"/>
    <cellStyle name="Вычисление 9 4 2 2" xfId="4971" xr:uid="{854D9EDD-1009-469B-935C-5FDA017C20BF}"/>
    <cellStyle name="Вычисление 9 4 2 2 2" xfId="11522" xr:uid="{EA7145E2-D31C-4232-AE43-505DD8419DB3}"/>
    <cellStyle name="Вычисление 9 4 2 2 3" xfId="17127" xr:uid="{201A2128-FFD1-4D69-AFA1-C824E94EA9F7}"/>
    <cellStyle name="Вычисление 9 4 2 2 4" xfId="22603" xr:uid="{85B24D8C-94C1-4C72-AE15-560B98C8C19A}"/>
    <cellStyle name="Вычисление 9 4 2 3" xfId="7037" xr:uid="{C01C0946-5AF4-4A38-BE75-89C982EA3F4F}"/>
    <cellStyle name="Вычисление 9 4 2 3 2" xfId="13520" xr:uid="{271C2307-81E5-4A21-A2ED-A5FF87402C23}"/>
    <cellStyle name="Вычисление 9 4 2 3 3" xfId="19086" xr:uid="{FF3AB3A8-BA2D-4F3C-996B-7DCDBB84FF47}"/>
    <cellStyle name="Вычисление 9 4 2 3 4" xfId="24527" xr:uid="{C28E0A3C-953C-4B99-AE9C-D32B2D01A68A}"/>
    <cellStyle name="Вычисление 9 4 2 4" xfId="9334" xr:uid="{C70A7663-DF6C-47DF-80C7-7C3F1D2E5307}"/>
    <cellStyle name="Вычисление 9 4 2 5" xfId="14981" xr:uid="{5C562E1F-1FBA-4669-BFE5-2E5DDC5B54BE}"/>
    <cellStyle name="Вычисление 9 4 2 6" xfId="20501" xr:uid="{05FCBAB7-D39F-486F-B198-A147E36C0893}"/>
    <cellStyle name="Вычисление 9 4 3" xfId="2726" xr:uid="{7B098FA9-A063-479D-A322-7D956C59DAFF}"/>
    <cellStyle name="Вычисление 9 4 3 2" xfId="4972" xr:uid="{FED5D099-54B8-4567-8B38-822CA1003503}"/>
    <cellStyle name="Вычисление 9 4 3 2 2" xfId="11523" xr:uid="{850B8C28-77D9-476E-8DCA-0E7EF5FE2891}"/>
    <cellStyle name="Вычисление 9 4 3 2 3" xfId="17128" xr:uid="{AC25C770-D2B0-4230-A270-4706BB176749}"/>
    <cellStyle name="Вычисление 9 4 3 2 4" xfId="22604" xr:uid="{509E57BA-1FC6-4CD8-999A-2EF34464C988}"/>
    <cellStyle name="Вычисление 9 4 3 3" xfId="7038" xr:uid="{07D8F078-2F0D-41A8-A74D-857DDCC22AC7}"/>
    <cellStyle name="Вычисление 9 4 3 3 2" xfId="13521" xr:uid="{1583DCDA-8BC3-4932-B545-D734E870383B}"/>
    <cellStyle name="Вычисление 9 4 3 3 3" xfId="19087" xr:uid="{163C5895-0C4F-40A9-9B30-BDBE98154842}"/>
    <cellStyle name="Вычисление 9 4 3 3 4" xfId="24528" xr:uid="{106AB16F-02B2-4476-90A7-A5306C3A9135}"/>
    <cellStyle name="Вычисление 9 4 3 4" xfId="9335" xr:uid="{90F6C652-E6B9-41A0-A929-F6507478D176}"/>
    <cellStyle name="Вычисление 9 4 3 5" xfId="14982" xr:uid="{FAA0E201-B26A-4F5C-B39A-BD6649785465}"/>
    <cellStyle name="Вычисление 9 4 3 6" xfId="20502" xr:uid="{F19A647E-DB24-40C7-A14D-B014F19CE245}"/>
    <cellStyle name="Вычисление 9 4 4" xfId="4970" xr:uid="{469ADA40-24C7-4847-923B-58676CD97ED1}"/>
    <cellStyle name="Вычисление 9 4 4 2" xfId="11521" xr:uid="{4771CA63-A739-455A-B150-0A36528C26A0}"/>
    <cellStyle name="Вычисление 9 4 4 3" xfId="17126" xr:uid="{7E867F5C-2EC2-4819-BD34-BFC53F9F495B}"/>
    <cellStyle name="Вычисление 9 4 4 4" xfId="22602" xr:uid="{7E2A655B-E858-402F-8B98-B142D529F91D}"/>
    <cellStyle name="Вычисление 9 4 5" xfId="7036" xr:uid="{982DF970-3390-436B-9CE0-E8DF2AAAD7C1}"/>
    <cellStyle name="Вычисление 9 4 5 2" xfId="13519" xr:uid="{78ECBB50-40F1-4A32-9A23-54D422D40C0E}"/>
    <cellStyle name="Вычисление 9 4 5 3" xfId="19085" xr:uid="{10E553AE-2832-4497-BA71-854E93640E7E}"/>
    <cellStyle name="Вычисление 9 4 5 4" xfId="24526" xr:uid="{FF9DDD7B-C5A0-4C0B-A347-6E665460167C}"/>
    <cellStyle name="Вычисление 9 4 6" xfId="9333" xr:uid="{7AB658A4-CE3C-4066-907A-CF557CCD93F8}"/>
    <cellStyle name="Вычисление 9 4 7" xfId="14980" xr:uid="{0D758EEE-15B4-4F16-962E-AB9708F74160}"/>
    <cellStyle name="Вычисление 9 4 8" xfId="20500" xr:uid="{60C887EC-705A-49F7-AE60-FCBA7BC90ECE}"/>
    <cellStyle name="Вычисление 9 5" xfId="2727" xr:uid="{4C171A0D-7C3C-4A37-8B99-2824A00A184F}"/>
    <cellStyle name="Вычисление 9 5 2" xfId="4973" xr:uid="{D92388F8-5C77-40AF-96C1-1D77276B6D75}"/>
    <cellStyle name="Вычисление 9 5 2 2" xfId="11524" xr:uid="{FA58B429-8BF8-475D-B218-6889434A5099}"/>
    <cellStyle name="Вычисление 9 5 2 3" xfId="17129" xr:uid="{73991911-F290-464E-B31B-445BB50F4855}"/>
    <cellStyle name="Вычисление 9 5 2 4" xfId="22605" xr:uid="{CF860EAC-75A4-45EB-B89A-02AE531EB767}"/>
    <cellStyle name="Вычисление 9 5 3" xfId="7039" xr:uid="{090EA50E-62E3-4244-99F4-E49421136D36}"/>
    <cellStyle name="Вычисление 9 5 3 2" xfId="13522" xr:uid="{FFC02069-535C-42F7-8805-BC599E7D4D37}"/>
    <cellStyle name="Вычисление 9 5 3 3" xfId="19088" xr:uid="{9C39D714-D283-4D1C-AA58-733ED52DE94D}"/>
    <cellStyle name="Вычисление 9 5 3 4" xfId="24529" xr:uid="{37C99E3D-FD2F-4087-8800-988EBDE6409D}"/>
    <cellStyle name="Вычисление 9 5 4" xfId="9336" xr:uid="{5DB19581-02D0-40DA-A299-AED55617F0BE}"/>
    <cellStyle name="Вычисление 9 5 5" xfId="14983" xr:uid="{8916A53D-2908-449A-8F57-EEB01CDEBEFF}"/>
    <cellStyle name="Вычисление 9 5 6" xfId="20503" xr:uid="{B945BF06-257F-46F2-BD10-BBF782837052}"/>
    <cellStyle name="Вычисление 9 6" xfId="2728" xr:uid="{D3A75CFF-8938-4780-84FD-1D9B3D7C85E8}"/>
    <cellStyle name="Вычисление 9 6 2" xfId="4974" xr:uid="{E3DC33D3-49E1-4AC2-8E4F-D60D92596004}"/>
    <cellStyle name="Вычисление 9 6 2 2" xfId="11525" xr:uid="{EC676597-8D5B-4F6D-BFB5-845DFE3578C5}"/>
    <cellStyle name="Вычисление 9 6 2 3" xfId="17130" xr:uid="{4E6F5E3C-132B-4527-B4F5-6C0C076419B2}"/>
    <cellStyle name="Вычисление 9 6 2 4" xfId="22606" xr:uid="{F6678E73-7E87-4199-A3C0-037D742BB4B8}"/>
    <cellStyle name="Вычисление 9 6 3" xfId="7040" xr:uid="{F8CEB23A-08BF-437F-9CA9-70FA41124C4E}"/>
    <cellStyle name="Вычисление 9 6 3 2" xfId="13523" xr:uid="{BC60204D-766F-4BB6-AC18-F6F15D132587}"/>
    <cellStyle name="Вычисление 9 6 3 3" xfId="19089" xr:uid="{BFD3528B-BD7D-494F-9D30-82B6301B2A8E}"/>
    <cellStyle name="Вычисление 9 6 3 4" xfId="24530" xr:uid="{FB5947D2-8408-4F08-A939-D9982BE1FE8D}"/>
    <cellStyle name="Вычисление 9 6 4" xfId="9337" xr:uid="{39E0B0C6-7053-4C9A-A79A-00D21614D56F}"/>
    <cellStyle name="Вычисление 9 6 5" xfId="14984" xr:uid="{EA61E038-847C-495B-8106-626AAFC2863E}"/>
    <cellStyle name="Вычисление 9 6 6" xfId="20504" xr:uid="{146E0AA8-10EE-433C-8C0D-3FFD8D9C9E68}"/>
    <cellStyle name="Вычисление 9 7" xfId="4963" xr:uid="{B22DBE5A-4768-4188-BD98-331BEF6FEF29}"/>
    <cellStyle name="Вычисление 9 7 2" xfId="11514" xr:uid="{FBA298AD-4935-4B09-B969-112706205E9F}"/>
    <cellStyle name="Вычисление 9 7 3" xfId="17119" xr:uid="{93F7F6E7-D773-4DB3-86CC-EB9DA637D9DA}"/>
    <cellStyle name="Вычисление 9 7 4" xfId="22595" xr:uid="{7C33FB3C-B671-4D64-83C2-3886DBC4777E}"/>
    <cellStyle name="Вычисление 9 8" xfId="7029" xr:uid="{E83F23DC-5308-425E-92C5-D814864948F6}"/>
    <cellStyle name="Вычисление 9 8 2" xfId="13512" xr:uid="{16146643-F2AE-4276-99C5-2040612F4F22}"/>
    <cellStyle name="Вычисление 9 8 3" xfId="19078" xr:uid="{D8EF92EF-1F3A-4F6B-845E-B643C2CC50DA}"/>
    <cellStyle name="Вычисление 9 8 4" xfId="24519" xr:uid="{FBAA178E-6B3F-4477-9032-7430353680D8}"/>
    <cellStyle name="Вычисление 9 9" xfId="9326" xr:uid="{B9A1914A-61E5-4511-91B8-4EDF17098321}"/>
    <cellStyle name="Заголовок 1" xfId="2729" xr:uid="{D48293D7-ECB9-4E45-B25D-F50E5EC13DCA}"/>
    <cellStyle name="Заголовок 2" xfId="2730" xr:uid="{BF10825A-10B2-4445-BF0B-5191D08288B0}"/>
    <cellStyle name="Заголовок 3" xfId="2731" xr:uid="{35F7024C-B914-4884-A2CF-BA460F9D1BAC}"/>
    <cellStyle name="Заголовок 4" xfId="2732" xr:uid="{EA0ABEEF-F686-4E4A-81B5-806619716AED}"/>
    <cellStyle name="Итог" xfId="2733" xr:uid="{D5920094-3D9C-488B-BA71-CC5696563AB3}"/>
    <cellStyle name="Итог 10" xfId="2734" xr:uid="{9729BFCA-362D-4D2F-81ED-37856469CB0E}"/>
    <cellStyle name="Итог 10 10" xfId="20506" xr:uid="{25C10D60-959A-4949-B6AB-0D470DFB3655}"/>
    <cellStyle name="Итог 10 2" xfId="2735" xr:uid="{B2F8BDA1-0BC9-4F28-A35C-BE17C96BDB51}"/>
    <cellStyle name="Итог 10 2 2" xfId="2736" xr:uid="{DDC7C18F-E422-4826-930D-50E461F184E6}"/>
    <cellStyle name="Итог 10 2 2 2" xfId="4978" xr:uid="{4E45AC9F-BDFA-4559-A6F3-E3AAABC68FAD}"/>
    <cellStyle name="Итог 10 2 2 2 2" xfId="11529" xr:uid="{66BBD68E-285B-413E-9F2F-CA638D3CF8A5}"/>
    <cellStyle name="Итог 10 2 2 2 3" xfId="17134" xr:uid="{DF523217-B8CE-4766-AF9D-2FFA82BEA01B}"/>
    <cellStyle name="Итог 10 2 2 2 4" xfId="22610" xr:uid="{2DF7BBBF-50A1-44AC-A62B-5253E5BE4FB9}"/>
    <cellStyle name="Итог 10 2 2 3" xfId="9343" xr:uid="{05F391B9-037E-4962-911C-0C327DD4CAD9}"/>
    <cellStyle name="Итог 10 2 2 4" xfId="14988" xr:uid="{3826D8DD-D630-4EA8-8D6D-430C2EBC2575}"/>
    <cellStyle name="Итог 10 2 2 5" xfId="20508" xr:uid="{CB896978-42D7-41BE-93D0-C42505C4229D}"/>
    <cellStyle name="Итог 10 2 3" xfId="2737" xr:uid="{8904EB62-DD59-4B02-BE57-F9CBD9E505CE}"/>
    <cellStyle name="Итог 10 2 3 2" xfId="4979" xr:uid="{FAF29055-042C-498A-AA18-A96E509C5BB9}"/>
    <cellStyle name="Итог 10 2 3 2 2" xfId="11530" xr:uid="{DC01327A-FCAE-401F-AA8E-E2CDC6FD5AF8}"/>
    <cellStyle name="Итог 10 2 3 2 3" xfId="17135" xr:uid="{3346DC57-6116-4A12-8FE7-2AAE4B4DA356}"/>
    <cellStyle name="Итог 10 2 3 2 4" xfId="22611" xr:uid="{CF184FF9-15D5-4566-AB13-AAA4BA374F70}"/>
    <cellStyle name="Итог 10 2 3 3" xfId="9344" xr:uid="{C9496DC9-E6AD-44F4-9E5D-DCF0D3809D15}"/>
    <cellStyle name="Итог 10 2 3 4" xfId="14989" xr:uid="{1C760F43-E3D4-4FF8-BE28-8B66D09D925D}"/>
    <cellStyle name="Итог 10 2 3 5" xfId="20509" xr:uid="{2A8745A3-1CBE-4BDF-9227-5B15522DCE47}"/>
    <cellStyle name="Итог 10 2 4" xfId="4977" xr:uid="{1261AB3B-CF5F-4E8F-B4C3-8D1225A5FDE5}"/>
    <cellStyle name="Итог 10 2 4 2" xfId="11528" xr:uid="{31974244-432C-443C-8314-FDE90287E082}"/>
    <cellStyle name="Итог 10 2 4 3" xfId="17133" xr:uid="{9F7EF88E-36FD-4FA9-B4AC-064A7EE7FF0C}"/>
    <cellStyle name="Итог 10 2 4 4" xfId="22609" xr:uid="{EEB5E6A8-7407-4F6E-88BB-A72BADEE1B77}"/>
    <cellStyle name="Итог 10 2 5" xfId="9342" xr:uid="{0B9220D0-3248-4ADF-BC32-7D54B338E962}"/>
    <cellStyle name="Итог 10 2 6" xfId="14987" xr:uid="{F025F548-8A04-47F7-AC08-879990003EBD}"/>
    <cellStyle name="Итог 10 2 7" xfId="20507" xr:uid="{9A283AE4-D422-4B10-B813-DC34141C0F57}"/>
    <cellStyle name="Итог 10 3" xfId="2738" xr:uid="{EC15E721-79D3-4990-9F55-BB105BD77447}"/>
    <cellStyle name="Итог 10 3 2" xfId="2739" xr:uid="{AA250A17-383F-40FA-BD72-A58FB28B9851}"/>
    <cellStyle name="Итог 10 3 2 2" xfId="4981" xr:uid="{8F2AA0CC-BBD2-4CC9-8CCC-471B9526DF35}"/>
    <cellStyle name="Итог 10 3 2 2 2" xfId="11532" xr:uid="{1971C832-9B74-4240-9A9A-A81752E7DE3C}"/>
    <cellStyle name="Итог 10 3 2 2 3" xfId="17137" xr:uid="{FF73E4D0-5B32-4365-859C-497564D3B859}"/>
    <cellStyle name="Итог 10 3 2 2 4" xfId="22613" xr:uid="{744A03FB-70C3-40B5-A2EA-BEE9C8DAFA4F}"/>
    <cellStyle name="Итог 10 3 2 3" xfId="9346" xr:uid="{5E64B99F-215F-4A1B-A16D-9EEE622240ED}"/>
    <cellStyle name="Итог 10 3 2 4" xfId="14991" xr:uid="{CE22BF33-CF6B-473E-AAEA-55D2579C3D4D}"/>
    <cellStyle name="Итог 10 3 2 5" xfId="20511" xr:uid="{0A2C8B19-0E97-47BC-9ADD-C56EFC1F74F5}"/>
    <cellStyle name="Итог 10 3 3" xfId="2740" xr:uid="{228B1FE9-CAB7-473F-B41E-2E02240F2C1B}"/>
    <cellStyle name="Итог 10 3 3 2" xfId="4982" xr:uid="{AF1362D2-51D3-4A9D-B829-32166B2EBB29}"/>
    <cellStyle name="Итог 10 3 3 2 2" xfId="11533" xr:uid="{ED2EEEF3-C238-41CA-B2D2-21D64EF1589B}"/>
    <cellStyle name="Итог 10 3 3 2 3" xfId="17138" xr:uid="{1F3187E3-ABD6-4539-97EA-DD5ACBBB08A4}"/>
    <cellStyle name="Итог 10 3 3 2 4" xfId="22614" xr:uid="{F721F6B9-825C-4C31-9510-855F53D07342}"/>
    <cellStyle name="Итог 10 3 3 3" xfId="9347" xr:uid="{E4B2AE6A-D7C2-4E81-ADE9-A8A38BED442D}"/>
    <cellStyle name="Итог 10 3 3 4" xfId="14992" xr:uid="{05EC6B78-88A0-459B-8810-D9339E158DD8}"/>
    <cellStyle name="Итог 10 3 3 5" xfId="20512" xr:uid="{B7A8B072-3CF7-48EC-90C9-2DBA6CD1162C}"/>
    <cellStyle name="Итог 10 3 4" xfId="4980" xr:uid="{4245EC4E-26A3-4C33-9FC9-4E9718C43671}"/>
    <cellStyle name="Итог 10 3 4 2" xfId="11531" xr:uid="{6F499B9E-94DE-4B76-A061-7B9CE2708A25}"/>
    <cellStyle name="Итог 10 3 4 3" xfId="17136" xr:uid="{F65FC911-6CD1-4489-89E8-911F0859DECD}"/>
    <cellStyle name="Итог 10 3 4 4" xfId="22612" xr:uid="{933D6103-F6E0-4283-8133-1212D0730F1C}"/>
    <cellStyle name="Итог 10 3 5" xfId="9345" xr:uid="{9608071B-3CA8-4D93-9BB1-0B1479117DB3}"/>
    <cellStyle name="Итог 10 3 6" xfId="14990" xr:uid="{590E271B-F04A-49FC-B9C9-D1C9B3E82081}"/>
    <cellStyle name="Итог 10 3 7" xfId="20510" xr:uid="{449DA5A1-54FA-456B-A45C-B9D730C5B250}"/>
    <cellStyle name="Итог 10 4" xfId="2741" xr:uid="{DFAC011E-45BF-4535-A36A-6891657F13E0}"/>
    <cellStyle name="Итог 10 4 2" xfId="2742" xr:uid="{625D2FA4-B06A-4762-82EB-957154213DFD}"/>
    <cellStyle name="Итог 10 4 2 2" xfId="4984" xr:uid="{F091D657-C98D-417C-B4B5-D4CD481BE110}"/>
    <cellStyle name="Итог 10 4 2 2 2" xfId="11535" xr:uid="{6D3A1004-3518-4922-9EC7-74E9A92DDBBA}"/>
    <cellStyle name="Итог 10 4 2 2 3" xfId="17140" xr:uid="{C845722A-7A4E-4EFA-B953-5A974D091F0A}"/>
    <cellStyle name="Итог 10 4 2 2 4" xfId="22616" xr:uid="{37B80203-72E6-419C-AC33-34C922F64007}"/>
    <cellStyle name="Итог 10 4 2 3" xfId="9349" xr:uid="{61A38648-FD27-46EF-93A0-C3613640F0A7}"/>
    <cellStyle name="Итог 10 4 2 4" xfId="14994" xr:uid="{62F780ED-ED59-48E3-9357-7ACDC38FBEC0}"/>
    <cellStyle name="Итог 10 4 2 5" xfId="20514" xr:uid="{5F4F8D46-C410-4661-BDD7-EB88C7F21B2B}"/>
    <cellStyle name="Итог 10 4 3" xfId="2743" xr:uid="{3A7E8C10-1D95-4298-9BBC-C6F4330F961D}"/>
    <cellStyle name="Итог 10 4 3 2" xfId="4985" xr:uid="{9A6DC723-1A39-4126-A9A0-37A91560B598}"/>
    <cellStyle name="Итог 10 4 3 2 2" xfId="11536" xr:uid="{EEC58409-3704-45A5-A2B5-4CDEDB2799A1}"/>
    <cellStyle name="Итог 10 4 3 2 3" xfId="17141" xr:uid="{80B6A37A-4F28-435A-9571-68BAAF5B6F22}"/>
    <cellStyle name="Итог 10 4 3 2 4" xfId="22617" xr:uid="{994ADEF2-B71C-4408-8335-76A035C0BCCF}"/>
    <cellStyle name="Итог 10 4 3 3" xfId="9350" xr:uid="{B17FBA09-BA32-4BCD-B0F0-2CEFC1B0A666}"/>
    <cellStyle name="Итог 10 4 3 4" xfId="14995" xr:uid="{DFF6E3AB-0148-445E-86A3-137A2600CE84}"/>
    <cellStyle name="Итог 10 4 3 5" xfId="20515" xr:uid="{5A78C223-528B-4E8F-A416-9BB5E48DB1C0}"/>
    <cellStyle name="Итог 10 4 4" xfId="4983" xr:uid="{825EEE8E-B2E8-4562-972E-519D812F1E28}"/>
    <cellStyle name="Итог 10 4 4 2" xfId="11534" xr:uid="{14599AE2-5023-463C-91DB-1A14F9EB39CF}"/>
    <cellStyle name="Итог 10 4 4 3" xfId="17139" xr:uid="{7D8DF971-CB67-4CC0-BB00-3FAF61FE1DDE}"/>
    <cellStyle name="Итог 10 4 4 4" xfId="22615" xr:uid="{8413716A-8542-4412-880E-3664B153F675}"/>
    <cellStyle name="Итог 10 4 5" xfId="9348" xr:uid="{A7D6C63A-01CB-4AE0-BAA9-E5D35A703A9E}"/>
    <cellStyle name="Итог 10 4 6" xfId="14993" xr:uid="{C0792F6B-13A6-4B3B-86A9-980E9FD3181B}"/>
    <cellStyle name="Итог 10 4 7" xfId="20513" xr:uid="{669CD3CF-8C0A-403F-870C-D27F3BAD8930}"/>
    <cellStyle name="Итог 10 5" xfId="2744" xr:uid="{2DFC99B9-7B2E-4496-A0E3-D78944DC23E1}"/>
    <cellStyle name="Итог 10 5 2" xfId="4986" xr:uid="{C0022CF1-2597-4A5F-9A1C-C0DE04E2D0B9}"/>
    <cellStyle name="Итог 10 5 2 2" xfId="11537" xr:uid="{248D6BD1-9AE7-4F12-A515-D161999DC8D2}"/>
    <cellStyle name="Итог 10 5 2 3" xfId="17142" xr:uid="{B201AB3E-5ED7-4BE5-8F2B-75D4F5FBF54D}"/>
    <cellStyle name="Итог 10 5 2 4" xfId="22618" xr:uid="{03512822-C640-4D63-BE4B-76C625EED598}"/>
    <cellStyle name="Итог 10 5 3" xfId="9351" xr:uid="{1B2B4938-56F4-4A03-B26E-0EC4C31A552B}"/>
    <cellStyle name="Итог 10 5 4" xfId="14996" xr:uid="{EDAF5101-0855-42D9-97FE-7ECF1621CFC7}"/>
    <cellStyle name="Итог 10 5 5" xfId="20516" xr:uid="{2EE326B2-C691-44DD-A892-B491EDA03252}"/>
    <cellStyle name="Итог 10 6" xfId="2745" xr:uid="{6FF5185A-972D-4CB8-A8A8-28D08AE0C069}"/>
    <cellStyle name="Итог 10 6 2" xfId="4987" xr:uid="{AD30FE8B-2BC1-48AD-8F1D-A55DE4DF8B21}"/>
    <cellStyle name="Итог 10 6 2 2" xfId="11538" xr:uid="{A50C5C45-EF06-4FEA-8DC6-21E923501ED0}"/>
    <cellStyle name="Итог 10 6 2 3" xfId="17143" xr:uid="{3008079C-CD95-4CF7-A6DF-A9CD49B2823D}"/>
    <cellStyle name="Итог 10 6 2 4" xfId="22619" xr:uid="{235F2302-0941-425D-ACB1-6D3D71CC7654}"/>
    <cellStyle name="Итог 10 6 3" xfId="9352" xr:uid="{1848E2D7-19FA-4CD3-A24C-643ECEB499B2}"/>
    <cellStyle name="Итог 10 6 4" xfId="14997" xr:uid="{4DE16ECB-B699-420B-A7F0-861ADFF2F910}"/>
    <cellStyle name="Итог 10 6 5" xfId="20517" xr:uid="{0809D4DE-F8F2-40AD-86DC-2AB3AABADA8B}"/>
    <cellStyle name="Итог 10 7" xfId="4976" xr:uid="{CC2CAA8E-4526-4CE5-ACAF-489DFF724259}"/>
    <cellStyle name="Итог 10 7 2" xfId="11527" xr:uid="{35E61EB1-8347-4118-9A16-2607632952E2}"/>
    <cellStyle name="Итог 10 7 3" xfId="17132" xr:uid="{419DE524-F9F2-4BFB-912B-81B3523470EB}"/>
    <cellStyle name="Итог 10 7 4" xfId="22608" xr:uid="{F1ACA4A8-0C2D-44AB-BF15-BC81865B641C}"/>
    <cellStyle name="Итог 10 8" xfId="9341" xr:uid="{1AA126AE-84B9-4D48-AD24-2BB4D21CA4AB}"/>
    <cellStyle name="Итог 10 9" xfId="14986" xr:uid="{034FF34D-88B9-43F6-9E6F-D071DF44F9B8}"/>
    <cellStyle name="Итог 11" xfId="2746" xr:uid="{5E5868A6-2BE7-4C34-92A2-977D8686C64C}"/>
    <cellStyle name="Итог 11 10" xfId="20518" xr:uid="{B25C1A0A-B99E-418F-9674-5C8A7A0EA555}"/>
    <cellStyle name="Итог 11 2" xfId="2747" xr:uid="{7FD61EF8-98E3-4EC6-B84D-92119B89F343}"/>
    <cellStyle name="Итог 11 2 2" xfId="2748" xr:uid="{82A8D409-4901-4D1E-A837-A287E1E7E038}"/>
    <cellStyle name="Итог 11 2 2 2" xfId="4990" xr:uid="{B7BB3250-E586-4B42-9DA9-69CBA20489CC}"/>
    <cellStyle name="Итог 11 2 2 2 2" xfId="11541" xr:uid="{9BF68CED-3F3D-44F6-93A0-B81E9AD10347}"/>
    <cellStyle name="Итог 11 2 2 2 3" xfId="17146" xr:uid="{44B23AF8-5671-46F9-9BB6-5532C280835C}"/>
    <cellStyle name="Итог 11 2 2 2 4" xfId="22622" xr:uid="{3626D2D7-8986-410F-9B7E-398EE760A535}"/>
    <cellStyle name="Итог 11 2 2 3" xfId="9355" xr:uid="{56B35B69-F704-4502-BA85-2BA6C58F3202}"/>
    <cellStyle name="Итог 11 2 2 4" xfId="15000" xr:uid="{11C0A96E-0586-47DF-A88C-081474B62396}"/>
    <cellStyle name="Итог 11 2 2 5" xfId="20520" xr:uid="{F83BCFAD-B7FA-47AF-9194-C91C14FC713C}"/>
    <cellStyle name="Итог 11 2 3" xfId="2749" xr:uid="{4C52980B-1BA8-4CEB-888F-3D5AE8590BA6}"/>
    <cellStyle name="Итог 11 2 3 2" xfId="4991" xr:uid="{CFA5651A-B8DE-4CCE-B313-58212C057988}"/>
    <cellStyle name="Итог 11 2 3 2 2" xfId="11542" xr:uid="{717026B9-D400-4BBF-AFAF-8E30EF7CAE31}"/>
    <cellStyle name="Итог 11 2 3 2 3" xfId="17147" xr:uid="{E9CF1D0F-C36C-4B5F-8D3D-73BF082FEB8F}"/>
    <cellStyle name="Итог 11 2 3 2 4" xfId="22623" xr:uid="{57E6C1BC-78D2-419C-A76E-18E200669A7F}"/>
    <cellStyle name="Итог 11 2 3 3" xfId="9356" xr:uid="{99AD6420-6DAA-4323-B4D7-175DD222AE13}"/>
    <cellStyle name="Итог 11 2 3 4" xfId="15001" xr:uid="{485352F4-D25F-4638-B7FA-28AC4E0E37B2}"/>
    <cellStyle name="Итог 11 2 3 5" xfId="20521" xr:uid="{725D2157-970F-4313-A3F2-52A3DC752EDC}"/>
    <cellStyle name="Итог 11 2 4" xfId="4989" xr:uid="{ABC03B39-1388-4AA2-BE15-A3ACF1EC61B5}"/>
    <cellStyle name="Итог 11 2 4 2" xfId="11540" xr:uid="{D620E248-1547-47F1-93AE-49DF7B0E781F}"/>
    <cellStyle name="Итог 11 2 4 3" xfId="17145" xr:uid="{6A7BD5B3-E65C-45E4-AF4F-1F79DD90C184}"/>
    <cellStyle name="Итог 11 2 4 4" xfId="22621" xr:uid="{B11F2A9F-85DC-443A-80F1-D7EA7EB5FE81}"/>
    <cellStyle name="Итог 11 2 5" xfId="9354" xr:uid="{9866549F-E894-4F8E-972B-89ABB2079F03}"/>
    <cellStyle name="Итог 11 2 6" xfId="14999" xr:uid="{C1E106F7-6771-4FAC-AB68-6DBAD8EDE6C3}"/>
    <cellStyle name="Итог 11 2 7" xfId="20519" xr:uid="{AF56D5F9-6574-402E-8C8C-D2FD315838C1}"/>
    <cellStyle name="Итог 11 3" xfId="2750" xr:uid="{751572E1-5738-46C8-B84A-9946E8BEBA97}"/>
    <cellStyle name="Итог 11 3 2" xfId="2751" xr:uid="{DF459ED9-B57C-435D-A02A-A2A76A57F1C1}"/>
    <cellStyle name="Итог 11 3 2 2" xfId="4993" xr:uid="{BF039B6E-32BA-4BA0-8E0F-4FFBB4D7C00E}"/>
    <cellStyle name="Итог 11 3 2 2 2" xfId="11544" xr:uid="{2AF1146B-D9D3-4042-A080-ED1B69F7445D}"/>
    <cellStyle name="Итог 11 3 2 2 3" xfId="17149" xr:uid="{90B0D3D9-DF8C-422D-845E-1D565D728EEC}"/>
    <cellStyle name="Итог 11 3 2 2 4" xfId="22625" xr:uid="{B0656B91-2E83-4494-AF06-44FE4C2534DB}"/>
    <cellStyle name="Итог 11 3 2 3" xfId="9358" xr:uid="{CA40C458-A94F-4ECE-8497-0889DBC68148}"/>
    <cellStyle name="Итог 11 3 2 4" xfId="15003" xr:uid="{344FB2E2-36BF-49B2-9B1C-3B40B39DBC54}"/>
    <cellStyle name="Итог 11 3 2 5" xfId="20523" xr:uid="{1995162A-6E1F-4B1E-A9DE-479FFCFC8F22}"/>
    <cellStyle name="Итог 11 3 3" xfId="2752" xr:uid="{61300793-E53C-4E55-9009-E9FCC167C89F}"/>
    <cellStyle name="Итог 11 3 3 2" xfId="4994" xr:uid="{24D125FF-3E5A-4804-BB8F-F94BC3564907}"/>
    <cellStyle name="Итог 11 3 3 2 2" xfId="11545" xr:uid="{D9ECCD96-434C-408B-ACB0-240993379DAE}"/>
    <cellStyle name="Итог 11 3 3 2 3" xfId="17150" xr:uid="{7D606A45-EA1E-4E94-9806-6E167C5EB92F}"/>
    <cellStyle name="Итог 11 3 3 2 4" xfId="22626" xr:uid="{BF39104D-3DC2-4515-8C82-CCA1C6373CB5}"/>
    <cellStyle name="Итог 11 3 3 3" xfId="9359" xr:uid="{3C129825-2CB7-4C9D-9A4B-59CA228E2F7A}"/>
    <cellStyle name="Итог 11 3 3 4" xfId="15004" xr:uid="{245D857A-485D-464B-9E3C-C90EE1EFAF5C}"/>
    <cellStyle name="Итог 11 3 3 5" xfId="20524" xr:uid="{97B62650-92F6-4273-B839-9B386AE4A2FD}"/>
    <cellStyle name="Итог 11 3 4" xfId="4992" xr:uid="{96293DA2-CC01-40DF-B877-C522216741D7}"/>
    <cellStyle name="Итог 11 3 4 2" xfId="11543" xr:uid="{07ECE21A-7062-4FF7-903B-644FC61141D5}"/>
    <cellStyle name="Итог 11 3 4 3" xfId="17148" xr:uid="{D60B3954-4E7D-41F6-9953-D4545AF0BAA7}"/>
    <cellStyle name="Итог 11 3 4 4" xfId="22624" xr:uid="{2F686EA6-9ED0-4443-9D41-12CF3A77D67E}"/>
    <cellStyle name="Итог 11 3 5" xfId="9357" xr:uid="{50E875B0-0DE9-4589-91ED-621216A7F8FD}"/>
    <cellStyle name="Итог 11 3 6" xfId="15002" xr:uid="{D15F2B90-62BD-4BC1-B556-E4DEC01105EB}"/>
    <cellStyle name="Итог 11 3 7" xfId="20522" xr:uid="{6808AAB4-6071-4B31-B8C2-612BB10D7793}"/>
    <cellStyle name="Итог 11 4" xfId="2753" xr:uid="{019FA274-EFE6-4B84-BC85-45E992460623}"/>
    <cellStyle name="Итог 11 4 2" xfId="2754" xr:uid="{35DE62E5-847A-4153-9B6B-9639ABDD4184}"/>
    <cellStyle name="Итог 11 4 2 2" xfId="4996" xr:uid="{DD4D0FAC-820A-48F8-A7B0-3AD9D25B9B7B}"/>
    <cellStyle name="Итог 11 4 2 2 2" xfId="11547" xr:uid="{8FAF8F6F-4F2A-4DC8-B524-82FFC6CEA858}"/>
    <cellStyle name="Итог 11 4 2 2 3" xfId="17152" xr:uid="{FDD73647-7654-479A-9261-F8FC8D0437CA}"/>
    <cellStyle name="Итог 11 4 2 2 4" xfId="22628" xr:uid="{B6C8E99D-16D5-471D-89E5-290BAC748F0F}"/>
    <cellStyle name="Итог 11 4 2 3" xfId="9361" xr:uid="{98D111CD-237A-4118-944B-832C44F60133}"/>
    <cellStyle name="Итог 11 4 2 4" xfId="15006" xr:uid="{2C2FC7BA-E254-4722-BADB-5955984006C3}"/>
    <cellStyle name="Итог 11 4 2 5" xfId="20526" xr:uid="{34D0AF79-B1F0-44B1-BC98-96CA81B18D9C}"/>
    <cellStyle name="Итог 11 4 3" xfId="2755" xr:uid="{547AF332-F2BC-4B76-8A7F-1F93012FABD9}"/>
    <cellStyle name="Итог 11 4 3 2" xfId="4997" xr:uid="{DA4A25B4-F18E-4EEA-BF34-52671A421001}"/>
    <cellStyle name="Итог 11 4 3 2 2" xfId="11548" xr:uid="{00828BE7-D364-46DE-A76D-F043DDA2438E}"/>
    <cellStyle name="Итог 11 4 3 2 3" xfId="17153" xr:uid="{3242BF51-F38C-4C01-8F4C-FFA1EAF0CD1B}"/>
    <cellStyle name="Итог 11 4 3 2 4" xfId="22629" xr:uid="{4DB721DE-C8A4-4780-AD01-37B04A1A5763}"/>
    <cellStyle name="Итог 11 4 3 3" xfId="9362" xr:uid="{4357CE38-73AA-4F3F-B04A-05896DE11082}"/>
    <cellStyle name="Итог 11 4 3 4" xfId="15007" xr:uid="{7F754477-8548-4955-A12F-FC0E03C7D3F9}"/>
    <cellStyle name="Итог 11 4 3 5" xfId="20527" xr:uid="{52531609-2060-49BE-91C6-2C767B1D7367}"/>
    <cellStyle name="Итог 11 4 4" xfId="4995" xr:uid="{E908960F-483A-4E32-97AA-F5EC1A8B0518}"/>
    <cellStyle name="Итог 11 4 4 2" xfId="11546" xr:uid="{987ED568-C9D4-435D-B0FF-5EAA05BCA4A2}"/>
    <cellStyle name="Итог 11 4 4 3" xfId="17151" xr:uid="{CA9E1C93-3BE0-4CCA-A93E-501877BED9E5}"/>
    <cellStyle name="Итог 11 4 4 4" xfId="22627" xr:uid="{0EAFA3D4-3479-4B46-975C-A2D68DEF6277}"/>
    <cellStyle name="Итог 11 4 5" xfId="9360" xr:uid="{7BEF876A-5C74-4610-AD9C-E4A492F88F92}"/>
    <cellStyle name="Итог 11 4 6" xfId="15005" xr:uid="{78F9E959-C953-4121-BF82-682C4E07C553}"/>
    <cellStyle name="Итог 11 4 7" xfId="20525" xr:uid="{BA04994C-B34A-4005-8094-4190AF555953}"/>
    <cellStyle name="Итог 11 5" xfId="2756" xr:uid="{42E22B44-A015-4979-9016-49ACC5125C2F}"/>
    <cellStyle name="Итог 11 5 2" xfId="4998" xr:uid="{79BA0391-5C4C-4E2D-9B7F-28CBEA437C85}"/>
    <cellStyle name="Итог 11 5 2 2" xfId="11549" xr:uid="{2AE28A82-584A-4787-B64C-0F7769EDEEE2}"/>
    <cellStyle name="Итог 11 5 2 3" xfId="17154" xr:uid="{5F01E22A-D036-40DA-A19A-D98A4BB92567}"/>
    <cellStyle name="Итог 11 5 2 4" xfId="22630" xr:uid="{13E1C98A-D7CC-47FC-A5EF-D9F9FA1A604D}"/>
    <cellStyle name="Итог 11 5 3" xfId="9363" xr:uid="{9DD94AF8-83A6-4B0B-BD68-F68645EF49BC}"/>
    <cellStyle name="Итог 11 5 4" xfId="15008" xr:uid="{0555044D-C542-492F-B507-F12CEFF59ADA}"/>
    <cellStyle name="Итог 11 5 5" xfId="20528" xr:uid="{EF89F766-C5C6-418A-AA64-AEB6C725074C}"/>
    <cellStyle name="Итог 11 6" xfId="2757" xr:uid="{5B35446F-AEB6-45BD-9490-521F8A91F6EE}"/>
    <cellStyle name="Итог 11 6 2" xfId="4999" xr:uid="{DB0FFF8A-1AC9-4030-8B38-C49A481AA644}"/>
    <cellStyle name="Итог 11 6 2 2" xfId="11550" xr:uid="{88E6F8A8-86B5-4BF8-BDEE-120CD62D2C90}"/>
    <cellStyle name="Итог 11 6 2 3" xfId="17155" xr:uid="{80C90B94-A95C-4DED-B1DB-9ADAA08A265E}"/>
    <cellStyle name="Итог 11 6 2 4" xfId="22631" xr:uid="{5C7E18A1-65DF-4E21-BA38-073E7925C1CF}"/>
    <cellStyle name="Итог 11 6 3" xfId="9364" xr:uid="{FD3BD60D-725B-46C5-8C7B-9614252E2AEC}"/>
    <cellStyle name="Итог 11 6 4" xfId="15009" xr:uid="{D6F5526B-2AB1-46FE-846A-105F2661BE9A}"/>
    <cellStyle name="Итог 11 6 5" xfId="20529" xr:uid="{EEBC8845-3A92-499B-8295-8730D7660968}"/>
    <cellStyle name="Итог 11 7" xfId="4988" xr:uid="{33A66E5A-0295-4497-A850-DF2ECB6A4377}"/>
    <cellStyle name="Итог 11 7 2" xfId="11539" xr:uid="{9421C75A-C049-438C-828C-07E4FE2E30DE}"/>
    <cellStyle name="Итог 11 7 3" xfId="17144" xr:uid="{3FC1D420-3B9B-4065-ACAC-F6814FDB94B6}"/>
    <cellStyle name="Итог 11 7 4" xfId="22620" xr:uid="{9459F0A2-18E4-4F82-B402-A6A19398E549}"/>
    <cellStyle name="Итог 11 8" xfId="9353" xr:uid="{F2EBFEBB-EA32-4B2E-833E-2AED8BACC36F}"/>
    <cellStyle name="Итог 11 9" xfId="14998" xr:uid="{319B0CA5-95A5-4EDA-AF42-B7DAEBD61713}"/>
    <cellStyle name="Итог 12" xfId="2758" xr:uid="{F77A732A-DC88-417A-9FAD-50E52BACCF5A}"/>
    <cellStyle name="Итог 12 10" xfId="20530" xr:uid="{5089FF3D-7A96-45B1-AA4E-953AF0BF54BD}"/>
    <cellStyle name="Итог 12 2" xfId="2759" xr:uid="{9AAD7C1D-566E-4FCA-A7E7-7757AF0B0951}"/>
    <cellStyle name="Итог 12 2 2" xfId="2760" xr:uid="{EBF3595A-6E0A-49BF-8CDB-0B67C78D813E}"/>
    <cellStyle name="Итог 12 2 2 2" xfId="5002" xr:uid="{1CEB52F2-1677-4D5D-A1DC-31960DE474AA}"/>
    <cellStyle name="Итог 12 2 2 2 2" xfId="11553" xr:uid="{A5BABC90-A46B-4B61-9B1B-B6B0C186A0B2}"/>
    <cellStyle name="Итог 12 2 2 2 3" xfId="17158" xr:uid="{133E8C6E-279C-4391-BFEA-FDA10BFBAA90}"/>
    <cellStyle name="Итог 12 2 2 2 4" xfId="22634" xr:uid="{CE51DE69-DF33-448C-953E-A6ECF6938D32}"/>
    <cellStyle name="Итог 12 2 2 3" xfId="9367" xr:uid="{484E590F-3602-4872-AE2F-E580CCD5B195}"/>
    <cellStyle name="Итог 12 2 2 4" xfId="15012" xr:uid="{DF7ED5B6-47BF-44B5-8DA9-9954B26F8E21}"/>
    <cellStyle name="Итог 12 2 2 5" xfId="20532" xr:uid="{27E63A00-B16D-45FD-A713-D33614B62C26}"/>
    <cellStyle name="Итог 12 2 3" xfId="2761" xr:uid="{FA390030-3859-4FD5-B13A-47A7CA1C3181}"/>
    <cellStyle name="Итог 12 2 3 2" xfId="5003" xr:uid="{D04AE706-0CDB-4DBD-8940-7FBA606E9A43}"/>
    <cellStyle name="Итог 12 2 3 2 2" xfId="11554" xr:uid="{BB737AB8-6A30-433F-8132-FAF7791B176F}"/>
    <cellStyle name="Итог 12 2 3 2 3" xfId="17159" xr:uid="{60609D14-4D07-4711-A5CD-498CBDF66D05}"/>
    <cellStyle name="Итог 12 2 3 2 4" xfId="22635" xr:uid="{91713421-C79B-46F0-8E85-6042E427C1A8}"/>
    <cellStyle name="Итог 12 2 3 3" xfId="9368" xr:uid="{5E3B30DE-843B-49CF-8FE0-1140573EE8B8}"/>
    <cellStyle name="Итог 12 2 3 4" xfId="15013" xr:uid="{81C3F355-7CA3-40CF-801B-D56005567C75}"/>
    <cellStyle name="Итог 12 2 3 5" xfId="20533" xr:uid="{32D84A08-A839-4117-801F-9241B32AF8D8}"/>
    <cellStyle name="Итог 12 2 4" xfId="5001" xr:uid="{3390555A-946D-4679-83C7-AFEE7F43F68C}"/>
    <cellStyle name="Итог 12 2 4 2" xfId="11552" xr:uid="{D4BDE971-252F-4BD5-9D50-D1E783674094}"/>
    <cellStyle name="Итог 12 2 4 3" xfId="17157" xr:uid="{DDCCBEC3-7640-4052-9627-F1424A341E3E}"/>
    <cellStyle name="Итог 12 2 4 4" xfId="22633" xr:uid="{E5FB6E07-40BE-4496-8204-6CDA0BA767ED}"/>
    <cellStyle name="Итог 12 2 5" xfId="9366" xr:uid="{7DB5E7D5-37FD-43DD-87FF-FDC55FC5B518}"/>
    <cellStyle name="Итог 12 2 6" xfId="15011" xr:uid="{78526A1C-C6C4-477D-BFC7-DA3DE0E7333C}"/>
    <cellStyle name="Итог 12 2 7" xfId="20531" xr:uid="{0FB7F17C-F08A-4660-9C1E-AB13FFA2720D}"/>
    <cellStyle name="Итог 12 3" xfId="2762" xr:uid="{31850B83-E946-4836-84EB-28207B65353C}"/>
    <cellStyle name="Итог 12 3 2" xfId="2763" xr:uid="{779600D0-120D-4E4E-9342-6FB4D21EFD85}"/>
    <cellStyle name="Итог 12 3 2 2" xfId="5005" xr:uid="{F2CC5B20-047D-45B5-8991-BA80E448F31F}"/>
    <cellStyle name="Итог 12 3 2 2 2" xfId="11556" xr:uid="{54CDD5AA-C170-4F04-BF4C-B44BF51451F7}"/>
    <cellStyle name="Итог 12 3 2 2 3" xfId="17161" xr:uid="{61BA9AB1-76EE-4A1C-B5B4-F8C1C5E5B5BB}"/>
    <cellStyle name="Итог 12 3 2 2 4" xfId="22637" xr:uid="{18CC9780-3EF6-45A1-A133-24225F586433}"/>
    <cellStyle name="Итог 12 3 2 3" xfId="9370" xr:uid="{744547A9-1C62-4430-AA3F-793E7472D2A7}"/>
    <cellStyle name="Итог 12 3 2 4" xfId="15015" xr:uid="{0D843C45-4B21-4333-99D7-75C48C5F2AE2}"/>
    <cellStyle name="Итог 12 3 2 5" xfId="20535" xr:uid="{26A2D7F4-BC71-4AB1-A29B-79CD3E6F4AE5}"/>
    <cellStyle name="Итог 12 3 3" xfId="2764" xr:uid="{8B8DFB16-2832-43FD-84F3-075ACE80FBDE}"/>
    <cellStyle name="Итог 12 3 3 2" xfId="5006" xr:uid="{4BFF32D8-E431-4659-A1AA-6A9E70D51FF8}"/>
    <cellStyle name="Итог 12 3 3 2 2" xfId="11557" xr:uid="{55644C01-3432-4C23-B0F0-1C41C6312BC4}"/>
    <cellStyle name="Итог 12 3 3 2 3" xfId="17162" xr:uid="{E6AC2F2B-3AE1-4426-8436-87D75EED90CB}"/>
    <cellStyle name="Итог 12 3 3 2 4" xfId="22638" xr:uid="{C0ED8B40-64A3-4AA8-BC13-CF02E2741EF6}"/>
    <cellStyle name="Итог 12 3 3 3" xfId="9371" xr:uid="{15D81F36-EA35-4C9F-BB70-9A60E4B34E4A}"/>
    <cellStyle name="Итог 12 3 3 4" xfId="15016" xr:uid="{165B5E9F-0F12-4A7D-A8B7-E3058A6C97EF}"/>
    <cellStyle name="Итог 12 3 3 5" xfId="20536" xr:uid="{0C06DBF8-BA32-4779-981F-09198D094C59}"/>
    <cellStyle name="Итог 12 3 4" xfId="5004" xr:uid="{CE17A92E-4247-45C3-AD80-D7074685A759}"/>
    <cellStyle name="Итог 12 3 4 2" xfId="11555" xr:uid="{81EBF006-5D7E-4EE9-A25D-CD1A0D5F4F94}"/>
    <cellStyle name="Итог 12 3 4 3" xfId="17160" xr:uid="{61C470BE-5A5B-4901-A6B8-7B24E1517178}"/>
    <cellStyle name="Итог 12 3 4 4" xfId="22636" xr:uid="{27012BF3-5A06-4EB9-93EC-05E4B78DC252}"/>
    <cellStyle name="Итог 12 3 5" xfId="9369" xr:uid="{51F058B7-315C-4CD3-B828-E342AF8E3109}"/>
    <cellStyle name="Итог 12 3 6" xfId="15014" xr:uid="{CAE4FD46-0B09-4E61-82DE-BB4FE4B69F8B}"/>
    <cellStyle name="Итог 12 3 7" xfId="20534" xr:uid="{A6F96666-4A20-46F3-8FEB-BAEEE591135B}"/>
    <cellStyle name="Итог 12 4" xfId="2765" xr:uid="{1F21BDD4-A813-4655-B6CA-D4E0E3FAF7D3}"/>
    <cellStyle name="Итог 12 4 2" xfId="2766" xr:uid="{D5A920CD-4ED5-42B6-BF61-D7BAE3DD3754}"/>
    <cellStyle name="Итог 12 4 2 2" xfId="5008" xr:uid="{9FC0AE39-C240-482A-87A6-1A0A34841F6F}"/>
    <cellStyle name="Итог 12 4 2 2 2" xfId="11559" xr:uid="{D45AE96E-9518-4F48-942F-4268A1887280}"/>
    <cellStyle name="Итог 12 4 2 2 3" xfId="17164" xr:uid="{8926A237-BE1F-49DD-A8EC-3B3C9E7C237C}"/>
    <cellStyle name="Итог 12 4 2 2 4" xfId="22640" xr:uid="{A23E8C43-399A-4E1E-9699-F987BA28B99A}"/>
    <cellStyle name="Итог 12 4 2 3" xfId="9373" xr:uid="{C0050058-4B79-45A5-BC71-F9B8B83439DC}"/>
    <cellStyle name="Итог 12 4 2 4" xfId="15018" xr:uid="{14B84FB8-CDCE-45A8-980B-66A862B1EB65}"/>
    <cellStyle name="Итог 12 4 2 5" xfId="20538" xr:uid="{752F74AA-45FC-4B99-A0BF-CAE54C25E536}"/>
    <cellStyle name="Итог 12 4 3" xfId="2767" xr:uid="{7B3C00F7-4575-44D2-9AA5-4B9D28175E80}"/>
    <cellStyle name="Итог 12 4 3 2" xfId="5009" xr:uid="{D7F71C4B-496C-4456-B769-9E1EA46EB233}"/>
    <cellStyle name="Итог 12 4 3 2 2" xfId="11560" xr:uid="{A7773ACF-76BE-47A5-88D7-D4EA4488F2E8}"/>
    <cellStyle name="Итог 12 4 3 2 3" xfId="17165" xr:uid="{6181ECAE-40E3-4AB3-B75A-72B1857B1A0E}"/>
    <cellStyle name="Итог 12 4 3 2 4" xfId="22641" xr:uid="{A45C573D-4501-48D2-9747-4237BDE4F27C}"/>
    <cellStyle name="Итог 12 4 3 3" xfId="9374" xr:uid="{9CEE3624-D015-434F-BD33-568C6AF89BAE}"/>
    <cellStyle name="Итог 12 4 3 4" xfId="15019" xr:uid="{F7B93328-CCC0-45D3-B10B-01A9C1DB8CD0}"/>
    <cellStyle name="Итог 12 4 3 5" xfId="20539" xr:uid="{D05A13D4-D678-4D05-86FC-4756F7A8DAFD}"/>
    <cellStyle name="Итог 12 4 4" xfId="5007" xr:uid="{24F499F8-D41B-44FC-B741-291CB2C64179}"/>
    <cellStyle name="Итог 12 4 4 2" xfId="11558" xr:uid="{669FC774-92CC-49A8-84EE-18874211A2F1}"/>
    <cellStyle name="Итог 12 4 4 3" xfId="17163" xr:uid="{2E0F553F-6B9B-497D-BAAE-415BA576369D}"/>
    <cellStyle name="Итог 12 4 4 4" xfId="22639" xr:uid="{142731CF-001C-45B1-BA65-553EA99A01AC}"/>
    <cellStyle name="Итог 12 4 5" xfId="9372" xr:uid="{F205BCA3-9769-48B3-A2A5-8537DF54DD2D}"/>
    <cellStyle name="Итог 12 4 6" xfId="15017" xr:uid="{7F31BD63-656F-4472-A8E8-46E5983CCD9E}"/>
    <cellStyle name="Итог 12 4 7" xfId="20537" xr:uid="{B47E96C5-2750-41B2-9FAF-869EDC2D15C4}"/>
    <cellStyle name="Итог 12 5" xfId="2768" xr:uid="{C83D7154-0315-4F23-81A4-7E60A148DDA8}"/>
    <cellStyle name="Итог 12 5 2" xfId="5010" xr:uid="{229CC76F-34FA-4050-BA54-E05D32DE45C5}"/>
    <cellStyle name="Итог 12 5 2 2" xfId="11561" xr:uid="{75B91BC0-BE56-412D-88B5-C06F321D8A49}"/>
    <cellStyle name="Итог 12 5 2 3" xfId="17166" xr:uid="{477E4426-53CC-4BDA-A1FE-06A823CCD1B1}"/>
    <cellStyle name="Итог 12 5 2 4" xfId="22642" xr:uid="{48C76EFE-BD81-469C-8B38-39262731A2B6}"/>
    <cellStyle name="Итог 12 5 3" xfId="9375" xr:uid="{F0F2B394-8E6A-4AE2-9A28-7573A9FE3036}"/>
    <cellStyle name="Итог 12 5 4" xfId="15020" xr:uid="{F3229576-CF38-4170-B0E3-0328751AE45C}"/>
    <cellStyle name="Итог 12 5 5" xfId="20540" xr:uid="{D7806DF5-2397-42AD-8536-530CED0652C4}"/>
    <cellStyle name="Итог 12 6" xfId="2769" xr:uid="{D81D7C27-949A-4991-8AAC-1F85758134C2}"/>
    <cellStyle name="Итог 12 6 2" xfId="5011" xr:uid="{AFE5736A-59F7-4651-BAF2-587A6CC9D14B}"/>
    <cellStyle name="Итог 12 6 2 2" xfId="11562" xr:uid="{5C47DE72-9A57-4756-B510-3440B29B0B41}"/>
    <cellStyle name="Итог 12 6 2 3" xfId="17167" xr:uid="{BCAD7DDD-59FD-4EFA-B939-3F4D851D47D6}"/>
    <cellStyle name="Итог 12 6 2 4" xfId="22643" xr:uid="{36940A0E-1B83-4645-88C6-AD80D2D074D3}"/>
    <cellStyle name="Итог 12 6 3" xfId="9376" xr:uid="{FAAB13C6-7148-4C7E-9099-316A7911D86F}"/>
    <cellStyle name="Итог 12 6 4" xfId="15021" xr:uid="{991B1E53-3D1A-4A24-8E60-4D0C93CA3F33}"/>
    <cellStyle name="Итог 12 6 5" xfId="20541" xr:uid="{49F55E47-0465-464F-9475-5D790A051C1B}"/>
    <cellStyle name="Итог 12 7" xfId="5000" xr:uid="{9FF7453B-AF8E-40E6-AF19-EAB5287708EF}"/>
    <cellStyle name="Итог 12 7 2" xfId="11551" xr:uid="{5D6B5CC2-18B3-448E-A537-06617534F5F9}"/>
    <cellStyle name="Итог 12 7 3" xfId="17156" xr:uid="{E674FFD8-3B13-48C5-936F-E10710984622}"/>
    <cellStyle name="Итог 12 7 4" xfId="22632" xr:uid="{C714D99B-32C9-486D-AC37-2D09AF67FA14}"/>
    <cellStyle name="Итог 12 8" xfId="9365" xr:uid="{0A4E9C81-C17F-4845-9624-57FF75205FAD}"/>
    <cellStyle name="Итог 12 9" xfId="15010" xr:uid="{F34FC954-46E8-4F66-9FE5-FB6071AEF7D8}"/>
    <cellStyle name="Итог 13" xfId="2770" xr:uid="{3E6421FE-795D-44E3-9E00-4EE19E4C8CA1}"/>
    <cellStyle name="Итог 13 10" xfId="20542" xr:uid="{DBF3C625-B2BA-4085-9664-D57D12306E73}"/>
    <cellStyle name="Итог 13 2" xfId="2771" xr:uid="{BB400328-F136-4E87-A235-FD3D0EEFBBE8}"/>
    <cellStyle name="Итог 13 2 2" xfId="2772" xr:uid="{5C85302A-67F2-4DEE-A1D5-ECC04DAF10E2}"/>
    <cellStyle name="Итог 13 2 2 2" xfId="5014" xr:uid="{62CCD05A-B062-47AE-B138-3C7081751060}"/>
    <cellStyle name="Итог 13 2 2 2 2" xfId="11565" xr:uid="{531E4189-4992-4E19-942A-B33ABD63D905}"/>
    <cellStyle name="Итог 13 2 2 2 3" xfId="17170" xr:uid="{FB9E479E-4572-418B-840E-D5F0155806FE}"/>
    <cellStyle name="Итог 13 2 2 2 4" xfId="22646" xr:uid="{BEE8D095-8676-4537-A92E-71E6316339C7}"/>
    <cellStyle name="Итог 13 2 2 3" xfId="9379" xr:uid="{A19CF212-232F-4CB8-B44B-62328A07B023}"/>
    <cellStyle name="Итог 13 2 2 4" xfId="15024" xr:uid="{9EEFF125-77F1-4D0E-987E-A7B9E2B65404}"/>
    <cellStyle name="Итог 13 2 2 5" xfId="20544" xr:uid="{03AF1E95-C034-4E44-AF1C-B8F5AC309A54}"/>
    <cellStyle name="Итог 13 2 3" xfId="2773" xr:uid="{7335F4D6-902A-4958-9646-16B09DDC680B}"/>
    <cellStyle name="Итог 13 2 3 2" xfId="5015" xr:uid="{8657992F-63DF-4088-80C4-80BCEDB7787A}"/>
    <cellStyle name="Итог 13 2 3 2 2" xfId="11566" xr:uid="{3DABC74B-D3B1-4ABA-B0FA-55CA5AD52853}"/>
    <cellStyle name="Итог 13 2 3 2 3" xfId="17171" xr:uid="{8828BD2D-7B3D-4F9F-9CFC-B58E91247139}"/>
    <cellStyle name="Итог 13 2 3 2 4" xfId="22647" xr:uid="{8B0F972B-03B7-4401-B588-D7CE5C54028B}"/>
    <cellStyle name="Итог 13 2 3 3" xfId="9380" xr:uid="{86AF4470-ADC9-4D1B-8874-8E76031B1167}"/>
    <cellStyle name="Итог 13 2 3 4" xfId="15025" xr:uid="{3DCA8C07-CAB3-4087-A045-69211C8675A1}"/>
    <cellStyle name="Итог 13 2 3 5" xfId="20545" xr:uid="{E50728A4-69C4-48C1-A8AB-73022ED191F0}"/>
    <cellStyle name="Итог 13 2 4" xfId="5013" xr:uid="{1FDC7669-FCCD-4A1C-9071-F5692C1702EB}"/>
    <cellStyle name="Итог 13 2 4 2" xfId="11564" xr:uid="{A9705FBC-D608-49B1-A788-2BE795892AE2}"/>
    <cellStyle name="Итог 13 2 4 3" xfId="17169" xr:uid="{1E28E8FF-EF0B-48B8-98E8-80D5A4656BBB}"/>
    <cellStyle name="Итог 13 2 4 4" xfId="22645" xr:uid="{4E1F15CE-64B6-4A46-A13A-635684FCF62A}"/>
    <cellStyle name="Итог 13 2 5" xfId="9378" xr:uid="{C474F2C9-1241-47AF-A4F8-348400B16D6F}"/>
    <cellStyle name="Итог 13 2 6" xfId="15023" xr:uid="{83D683C8-43D0-486E-9BC1-335ABBA366EB}"/>
    <cellStyle name="Итог 13 2 7" xfId="20543" xr:uid="{402E4671-11CB-4373-9925-FADE2A1190B5}"/>
    <cellStyle name="Итог 13 3" xfId="2774" xr:uid="{13F93579-46BE-4330-8A9F-1B693BDA9BCD}"/>
    <cellStyle name="Итог 13 3 2" xfId="2775" xr:uid="{BF3C6C6F-BE4F-4BBA-AD9C-6792B2DDAE51}"/>
    <cellStyle name="Итог 13 3 2 2" xfId="5017" xr:uid="{1F8F529F-A3FA-4F2C-9B44-30802464CA47}"/>
    <cellStyle name="Итог 13 3 2 2 2" xfId="11568" xr:uid="{7210FA98-E44F-40E4-9053-93AEED03EC9B}"/>
    <cellStyle name="Итог 13 3 2 2 3" xfId="17173" xr:uid="{EE49CC2A-8CAF-4CBC-B733-60F98A2A30B0}"/>
    <cellStyle name="Итог 13 3 2 2 4" xfId="22649" xr:uid="{5A78B908-F50B-483B-BB5B-FF736066E30B}"/>
    <cellStyle name="Итог 13 3 2 3" xfId="9382" xr:uid="{281F10BA-D842-4C3D-BDA7-16907EE3ED71}"/>
    <cellStyle name="Итог 13 3 2 4" xfId="15027" xr:uid="{ADE00811-AC5D-48CD-A370-E4D096980765}"/>
    <cellStyle name="Итог 13 3 2 5" xfId="20547" xr:uid="{1895EE0D-729D-4227-B1DE-41149D8E0A1E}"/>
    <cellStyle name="Итог 13 3 3" xfId="2776" xr:uid="{6542A7E2-EB66-4350-9FBE-66D7D03B2F76}"/>
    <cellStyle name="Итог 13 3 3 2" xfId="5018" xr:uid="{8A714810-7EB4-4DF2-B884-DD886531D6F5}"/>
    <cellStyle name="Итог 13 3 3 2 2" xfId="11569" xr:uid="{A2B5B901-8566-474A-A478-203F6DF9AA07}"/>
    <cellStyle name="Итог 13 3 3 2 3" xfId="17174" xr:uid="{5D748B9C-2C1C-4473-B318-BE7B425FB2E4}"/>
    <cellStyle name="Итог 13 3 3 2 4" xfId="22650" xr:uid="{0E1F6448-85A0-4AE4-9477-96DADAEF1EA4}"/>
    <cellStyle name="Итог 13 3 3 3" xfId="9383" xr:uid="{36455A1B-A1AB-4D8A-B837-69315CF6A41F}"/>
    <cellStyle name="Итог 13 3 3 4" xfId="15028" xr:uid="{63E66CBA-8202-4540-A0C8-217691D6792C}"/>
    <cellStyle name="Итог 13 3 3 5" xfId="20548" xr:uid="{6F53A666-D84A-4B1A-80E6-FA554920EEF4}"/>
    <cellStyle name="Итог 13 3 4" xfId="5016" xr:uid="{2722C48A-2ACB-4A04-9D1F-2F7E8E30D5E2}"/>
    <cellStyle name="Итог 13 3 4 2" xfId="11567" xr:uid="{73DD54F7-9FC4-4229-A112-FCA79758E4B1}"/>
    <cellStyle name="Итог 13 3 4 3" xfId="17172" xr:uid="{8855D8CB-4BFC-4830-8BA4-07DAF0C29345}"/>
    <cellStyle name="Итог 13 3 4 4" xfId="22648" xr:uid="{063CB26E-AA87-4506-AEC5-349FDC8103A1}"/>
    <cellStyle name="Итог 13 3 5" xfId="9381" xr:uid="{174C7722-CB8B-43DB-B242-9801C21F3242}"/>
    <cellStyle name="Итог 13 3 6" xfId="15026" xr:uid="{CFB2E6F7-7A71-44AA-8B34-AD69C9A8C616}"/>
    <cellStyle name="Итог 13 3 7" xfId="20546" xr:uid="{0FAEC997-0160-41AC-AD1F-6EA6CFA3625B}"/>
    <cellStyle name="Итог 13 4" xfId="2777" xr:uid="{A40E059A-6602-4AF7-95F9-94E2BF417913}"/>
    <cellStyle name="Итог 13 4 2" xfId="2778" xr:uid="{791B63D1-8388-4A47-BE3B-C51163535CC5}"/>
    <cellStyle name="Итог 13 4 2 2" xfId="5020" xr:uid="{3F91B25B-7F03-41ED-8114-83842F8E9C7A}"/>
    <cellStyle name="Итог 13 4 2 2 2" xfId="11571" xr:uid="{7B2C3CFB-24DD-47A1-A5D5-26CBE5925D7C}"/>
    <cellStyle name="Итог 13 4 2 2 3" xfId="17176" xr:uid="{A1C3BBE5-4BC1-4B53-8285-EA953EA2173F}"/>
    <cellStyle name="Итог 13 4 2 2 4" xfId="22652" xr:uid="{78D69763-8D76-4132-9AF4-2D531EB381A6}"/>
    <cellStyle name="Итог 13 4 2 3" xfId="9385" xr:uid="{2E1D4933-6BA2-4267-841C-FBC52D68EA69}"/>
    <cellStyle name="Итог 13 4 2 4" xfId="15030" xr:uid="{4FBC791A-93D8-478F-A701-2A0F3B7BEF19}"/>
    <cellStyle name="Итог 13 4 2 5" xfId="20550" xr:uid="{8E898D2A-B4B2-41C5-966D-57A7051FB5EC}"/>
    <cellStyle name="Итог 13 4 3" xfId="2779" xr:uid="{B3B7624C-8D24-41A9-9B06-06FE106EAC2B}"/>
    <cellStyle name="Итог 13 4 3 2" xfId="5021" xr:uid="{DCEBE623-0159-4654-A049-18D08001AF9C}"/>
    <cellStyle name="Итог 13 4 3 2 2" xfId="11572" xr:uid="{1613E3B2-44A3-41F1-B1AC-A4B6AE0D0D92}"/>
    <cellStyle name="Итог 13 4 3 2 3" xfId="17177" xr:uid="{B7D66A9C-EDBA-4927-95D0-5019CE3EFC73}"/>
    <cellStyle name="Итог 13 4 3 2 4" xfId="22653" xr:uid="{9DAD0FD1-2B3A-46D6-9868-43203ADA0899}"/>
    <cellStyle name="Итог 13 4 3 3" xfId="9386" xr:uid="{C6DBC720-B4F6-4323-A722-C90B640155AF}"/>
    <cellStyle name="Итог 13 4 3 4" xfId="15031" xr:uid="{DA75F819-DF3C-4B80-83B6-9AEA9BBC420C}"/>
    <cellStyle name="Итог 13 4 3 5" xfId="20551" xr:uid="{E6BA9070-EB20-451F-B9F0-59162C37DE58}"/>
    <cellStyle name="Итог 13 4 4" xfId="5019" xr:uid="{6709745D-4696-4566-A4EA-C81B601D17D4}"/>
    <cellStyle name="Итог 13 4 4 2" xfId="11570" xr:uid="{0B150163-9083-47F1-878A-0E754F9405BB}"/>
    <cellStyle name="Итог 13 4 4 3" xfId="17175" xr:uid="{881DB596-190A-4F40-A0E0-8828AFC6095C}"/>
    <cellStyle name="Итог 13 4 4 4" xfId="22651" xr:uid="{C3E9AB16-D684-4E5B-9FD7-6F1C1872613C}"/>
    <cellStyle name="Итог 13 4 5" xfId="9384" xr:uid="{C0E8A455-48C0-4CF4-B48F-E08417506040}"/>
    <cellStyle name="Итог 13 4 6" xfId="15029" xr:uid="{7830C2A8-598A-44AC-9CE0-AF6E260B7156}"/>
    <cellStyle name="Итог 13 4 7" xfId="20549" xr:uid="{4C23A66C-A4F3-4E4C-8E5A-F98A3F7BEB1D}"/>
    <cellStyle name="Итог 13 5" xfId="2780" xr:uid="{6A12FDC7-2327-45C4-A748-7C5AC3B32DE9}"/>
    <cellStyle name="Итог 13 5 2" xfId="5022" xr:uid="{5D07906D-CBE5-479C-BF64-F40120960EE8}"/>
    <cellStyle name="Итог 13 5 2 2" xfId="11573" xr:uid="{99FA4082-1599-44E3-A637-3553EA85AC9A}"/>
    <cellStyle name="Итог 13 5 2 3" xfId="17178" xr:uid="{AAB925B2-8143-40CB-BA44-0730FCAC8743}"/>
    <cellStyle name="Итог 13 5 2 4" xfId="22654" xr:uid="{B884AC36-CEC0-4FEB-9FE1-6C77C18F6F09}"/>
    <cellStyle name="Итог 13 5 3" xfId="9387" xr:uid="{FADFEA1E-1B44-41B9-9C6F-491EFD32FF2F}"/>
    <cellStyle name="Итог 13 5 4" xfId="15032" xr:uid="{E69C8C38-028C-4A51-BC73-58CB9385E31C}"/>
    <cellStyle name="Итог 13 5 5" xfId="20552" xr:uid="{59F819B2-FFCE-4B37-816E-631E0ADD9E50}"/>
    <cellStyle name="Итог 13 6" xfId="2781" xr:uid="{69FB74B8-6242-4611-8972-CC63DDD29EAC}"/>
    <cellStyle name="Итог 13 6 2" xfId="5023" xr:uid="{72E72B6D-C65A-4EDB-A6A3-EE9A9C51C146}"/>
    <cellStyle name="Итог 13 6 2 2" xfId="11574" xr:uid="{66FF094B-77A5-449E-8FEA-2252E6D5B20F}"/>
    <cellStyle name="Итог 13 6 2 3" xfId="17179" xr:uid="{E2F337D5-532D-4DEE-A5A6-38EED1639278}"/>
    <cellStyle name="Итог 13 6 2 4" xfId="22655" xr:uid="{2DCFA99D-3C33-4B97-9785-022D43AF1186}"/>
    <cellStyle name="Итог 13 6 3" xfId="9388" xr:uid="{B82E7667-67FE-4F1C-ADD6-34BC8162CC38}"/>
    <cellStyle name="Итог 13 6 4" xfId="15033" xr:uid="{D5B41566-5DB7-4EC3-AE6B-19F2944E160A}"/>
    <cellStyle name="Итог 13 6 5" xfId="20553" xr:uid="{114EEBED-57A9-4B8B-BE8A-9F160967B6AD}"/>
    <cellStyle name="Итог 13 7" xfId="5012" xr:uid="{C0952E0D-3F2F-4984-B895-1374245E1AC9}"/>
    <cellStyle name="Итог 13 7 2" xfId="11563" xr:uid="{60ABA4CD-B7B3-43C6-8264-AF18102BE8FA}"/>
    <cellStyle name="Итог 13 7 3" xfId="17168" xr:uid="{7DFF8A1E-5E8F-4183-B0BD-677FF555F403}"/>
    <cellStyle name="Итог 13 7 4" xfId="22644" xr:uid="{8F754C58-9752-460B-9FA4-F8C601A0EF78}"/>
    <cellStyle name="Итог 13 8" xfId="9377" xr:uid="{CFD72155-AC1D-47CC-8D08-36C354D900D5}"/>
    <cellStyle name="Итог 13 9" xfId="15022" xr:uid="{E266C654-F30D-4D70-8B49-4393920A3FB0}"/>
    <cellStyle name="Итог 14" xfId="2782" xr:uid="{AA8737C9-CCAE-4864-BDA1-CB0AF6460EF4}"/>
    <cellStyle name="Итог 14 10" xfId="20554" xr:uid="{BDB2F6AE-8190-43D5-8308-4EE1796B5F30}"/>
    <cellStyle name="Итог 14 2" xfId="2783" xr:uid="{4EDD3AD1-91C0-4E99-A7EA-DD15BB4DBA77}"/>
    <cellStyle name="Итог 14 2 2" xfId="2784" xr:uid="{8B7E8009-FD71-4CC5-B93A-4C514EE5D7C4}"/>
    <cellStyle name="Итог 14 2 2 2" xfId="5026" xr:uid="{349013D8-2215-4871-9722-EC62D799B8BB}"/>
    <cellStyle name="Итог 14 2 2 2 2" xfId="11577" xr:uid="{12C51049-4439-48A5-971F-213E9B1A0326}"/>
    <cellStyle name="Итог 14 2 2 2 3" xfId="17182" xr:uid="{24B29DC4-B3BC-4224-8D71-2D181B203F89}"/>
    <cellStyle name="Итог 14 2 2 2 4" xfId="22658" xr:uid="{C6B8AC54-F06C-484D-958D-F99982F5B6AF}"/>
    <cellStyle name="Итог 14 2 2 3" xfId="9391" xr:uid="{957D729E-ED3A-4CDB-8271-BA1D600D8469}"/>
    <cellStyle name="Итог 14 2 2 4" xfId="15036" xr:uid="{1CC3D283-0996-4327-ADC2-E4C901A3A4B1}"/>
    <cellStyle name="Итог 14 2 2 5" xfId="20556" xr:uid="{DFEB2952-5674-47C2-B07C-EBF2D76817EE}"/>
    <cellStyle name="Итог 14 2 3" xfId="2785" xr:uid="{DF17DD49-A48C-4567-8B6A-6FDFEBDA0AD0}"/>
    <cellStyle name="Итог 14 2 3 2" xfId="5027" xr:uid="{53C46283-4989-43D1-8EC9-D8C7281DCB57}"/>
    <cellStyle name="Итог 14 2 3 2 2" xfId="11578" xr:uid="{6598E2BD-3BE4-45A5-92C8-A9A28AF70529}"/>
    <cellStyle name="Итог 14 2 3 2 3" xfId="17183" xr:uid="{DC23BB42-C633-48BD-BF12-1DF8464D1B0B}"/>
    <cellStyle name="Итог 14 2 3 2 4" xfId="22659" xr:uid="{45759729-E19C-4579-AEEE-02FD18110B36}"/>
    <cellStyle name="Итог 14 2 3 3" xfId="9392" xr:uid="{E024E3D5-FCAC-40C2-A733-F71D26F16B43}"/>
    <cellStyle name="Итог 14 2 3 4" xfId="15037" xr:uid="{879AC69A-A1E0-449D-8937-EFA5E6A7BB65}"/>
    <cellStyle name="Итог 14 2 3 5" xfId="20557" xr:uid="{6F99D3D6-CE21-432C-976B-D120291C61DC}"/>
    <cellStyle name="Итог 14 2 4" xfId="5025" xr:uid="{66A8D012-B550-4716-AF98-F15AE0E7E257}"/>
    <cellStyle name="Итог 14 2 4 2" xfId="11576" xr:uid="{604EB580-1AC0-4302-AFA4-E126F1101F9B}"/>
    <cellStyle name="Итог 14 2 4 3" xfId="17181" xr:uid="{74B758C9-410F-42D1-9240-70E1B146B964}"/>
    <cellStyle name="Итог 14 2 4 4" xfId="22657" xr:uid="{FD5EEA7C-F3D2-4BDC-89BB-9FE63F40A616}"/>
    <cellStyle name="Итог 14 2 5" xfId="9390" xr:uid="{F1767566-59CA-41BD-88AF-A523600A127F}"/>
    <cellStyle name="Итог 14 2 6" xfId="15035" xr:uid="{362BDA03-C080-4F12-99AF-146B2F30DEAF}"/>
    <cellStyle name="Итог 14 2 7" xfId="20555" xr:uid="{365F426A-8F40-48B7-AB18-C59DA1CD3418}"/>
    <cellStyle name="Итог 14 3" xfId="2786" xr:uid="{E52153E8-54D5-4B63-9DB5-898D135BF4E7}"/>
    <cellStyle name="Итог 14 3 2" xfId="2787" xr:uid="{6727F314-DC63-4952-9931-29CC1750C350}"/>
    <cellStyle name="Итог 14 3 2 2" xfId="5029" xr:uid="{70AE4EA4-BD80-47BC-9A42-5E1A04CC280B}"/>
    <cellStyle name="Итог 14 3 2 2 2" xfId="11580" xr:uid="{49930D58-B623-43BC-8F54-29E44FDE2470}"/>
    <cellStyle name="Итог 14 3 2 2 3" xfId="17185" xr:uid="{89FB7A70-859D-4F82-9687-D90DC3EBE309}"/>
    <cellStyle name="Итог 14 3 2 2 4" xfId="22661" xr:uid="{48D271A0-002C-4A39-BEFF-E6533D6E7D95}"/>
    <cellStyle name="Итог 14 3 2 3" xfId="9394" xr:uid="{535616FD-E200-4524-A081-CA932D787635}"/>
    <cellStyle name="Итог 14 3 2 4" xfId="15039" xr:uid="{1FB85B06-9511-490B-993C-9D572FF196C5}"/>
    <cellStyle name="Итог 14 3 2 5" xfId="20559" xr:uid="{BC1FEF32-2E4F-4852-BACA-F0637729747B}"/>
    <cellStyle name="Итог 14 3 3" xfId="2788" xr:uid="{BCCA9723-3641-438D-926F-8C5EA85734EA}"/>
    <cellStyle name="Итог 14 3 3 2" xfId="5030" xr:uid="{C4128CF4-1BB2-4BAE-92C6-E81DB72018AD}"/>
    <cellStyle name="Итог 14 3 3 2 2" xfId="11581" xr:uid="{F528FB47-2DF1-443D-9A49-847F9F7F63AD}"/>
    <cellStyle name="Итог 14 3 3 2 3" xfId="17186" xr:uid="{1BEBFAB9-2C7B-4F6E-9846-FCB79893A8F2}"/>
    <cellStyle name="Итог 14 3 3 2 4" xfId="22662" xr:uid="{9FD2BF81-E563-4950-992C-81B3A92F8705}"/>
    <cellStyle name="Итог 14 3 3 3" xfId="9395" xr:uid="{0EDB0395-E2D3-4FF0-8690-6EF1386BF4F6}"/>
    <cellStyle name="Итог 14 3 3 4" xfId="15040" xr:uid="{883044E9-92E8-48C8-83EA-57BE427347E8}"/>
    <cellStyle name="Итог 14 3 3 5" xfId="20560" xr:uid="{AC03368A-35C4-481A-A8C6-6F6DC4FDFA0C}"/>
    <cellStyle name="Итог 14 3 4" xfId="5028" xr:uid="{2B53C091-132E-4BB6-885B-9C3984B8808D}"/>
    <cellStyle name="Итог 14 3 4 2" xfId="11579" xr:uid="{80D3DF3D-A92B-4DD8-99A7-E5CE4ED7597A}"/>
    <cellStyle name="Итог 14 3 4 3" xfId="17184" xr:uid="{E5E4C428-EB40-4E86-B276-5ED83224DF7E}"/>
    <cellStyle name="Итог 14 3 4 4" xfId="22660" xr:uid="{63457A2D-142D-4421-9D50-FDA71B966AC1}"/>
    <cellStyle name="Итог 14 3 5" xfId="9393" xr:uid="{4943AE61-920A-4DA6-97E3-075DD7B0622F}"/>
    <cellStyle name="Итог 14 3 6" xfId="15038" xr:uid="{B9D3B980-D59C-47F2-B1E4-DA40BF029D60}"/>
    <cellStyle name="Итог 14 3 7" xfId="20558" xr:uid="{2FFB75B4-37D8-465E-B309-E86926041648}"/>
    <cellStyle name="Итог 14 4" xfId="2789" xr:uid="{2D09582D-7F4A-43E7-A740-0811140E120A}"/>
    <cellStyle name="Итог 14 4 2" xfId="2790" xr:uid="{A004EBFC-B56C-4D47-963A-242791F8B129}"/>
    <cellStyle name="Итог 14 4 2 2" xfId="5032" xr:uid="{C38AA5F3-032F-48DA-9170-79E718ADCAB4}"/>
    <cellStyle name="Итог 14 4 2 2 2" xfId="11583" xr:uid="{4A47278A-818F-4506-B109-A305AB976618}"/>
    <cellStyle name="Итог 14 4 2 2 3" xfId="17188" xr:uid="{AE8D9EBB-C8E6-4FDF-B71D-C9FC452438EB}"/>
    <cellStyle name="Итог 14 4 2 2 4" xfId="22664" xr:uid="{56285619-D452-44EB-AEA1-00F471FDAAC3}"/>
    <cellStyle name="Итог 14 4 2 3" xfId="9397" xr:uid="{EFC2D237-522D-4DBE-8921-04D2FB2E8C51}"/>
    <cellStyle name="Итог 14 4 2 4" xfId="15042" xr:uid="{E4CCD6AF-1799-4A3D-9CA4-F06C8DDC30CE}"/>
    <cellStyle name="Итог 14 4 2 5" xfId="20562" xr:uid="{0FEDA2D3-F1BD-4098-B33D-8E72323C9C98}"/>
    <cellStyle name="Итог 14 4 3" xfId="2791" xr:uid="{7B1892C3-7218-4CCE-8292-E6531FC4B9BF}"/>
    <cellStyle name="Итог 14 4 3 2" xfId="5033" xr:uid="{F776A79A-FF9C-4639-8C70-A466A791977E}"/>
    <cellStyle name="Итог 14 4 3 2 2" xfId="11584" xr:uid="{2C72F8F0-C224-4FC8-AD7C-19864150755C}"/>
    <cellStyle name="Итог 14 4 3 2 3" xfId="17189" xr:uid="{034F2D14-D075-45A3-83CD-25F69F7CFD7F}"/>
    <cellStyle name="Итог 14 4 3 2 4" xfId="22665" xr:uid="{32BFBF8C-AC6F-4AD1-BDCB-5569D4F23A86}"/>
    <cellStyle name="Итог 14 4 3 3" xfId="9398" xr:uid="{84C53230-3846-43D8-A0CF-964C7371CFEF}"/>
    <cellStyle name="Итог 14 4 3 4" xfId="15043" xr:uid="{611F34E5-EAD2-4BBE-8EA5-C5CB134C53F7}"/>
    <cellStyle name="Итог 14 4 3 5" xfId="20563" xr:uid="{D1D5F111-D700-41E2-A787-93C4D87E97A3}"/>
    <cellStyle name="Итог 14 4 4" xfId="5031" xr:uid="{F29412B3-3D88-49B4-BAB1-C0B3FBB7199F}"/>
    <cellStyle name="Итог 14 4 4 2" xfId="11582" xr:uid="{894ABBAF-7725-4114-9B44-8698938060B6}"/>
    <cellStyle name="Итог 14 4 4 3" xfId="17187" xr:uid="{E3D67FA8-7895-4DB0-84B5-9783215B9754}"/>
    <cellStyle name="Итог 14 4 4 4" xfId="22663" xr:uid="{AE2F5948-3F84-4553-B4A1-682CB3A7D3AE}"/>
    <cellStyle name="Итог 14 4 5" xfId="9396" xr:uid="{8CB4DCAA-911C-431A-B890-BB8224A63B83}"/>
    <cellStyle name="Итог 14 4 6" xfId="15041" xr:uid="{48129E5E-A699-47C8-9867-5BE7132B3EB5}"/>
    <cellStyle name="Итог 14 4 7" xfId="20561" xr:uid="{70448D3E-7A4B-4B44-8730-470768DF9653}"/>
    <cellStyle name="Итог 14 5" xfId="2792" xr:uid="{1C0E029B-88CC-418F-861A-B674879EB47F}"/>
    <cellStyle name="Итог 14 5 2" xfId="5034" xr:uid="{02124C27-E15A-4361-8E81-1D409AD0209A}"/>
    <cellStyle name="Итог 14 5 2 2" xfId="11585" xr:uid="{9E369750-EE67-4F0D-B043-5D59350A05C4}"/>
    <cellStyle name="Итог 14 5 2 3" xfId="17190" xr:uid="{8E3E8BDC-3F50-4DBF-8D5A-E77F0B95B146}"/>
    <cellStyle name="Итог 14 5 2 4" xfId="22666" xr:uid="{C1F6A47E-7FDE-49A6-A2EE-7BDBB2F89C30}"/>
    <cellStyle name="Итог 14 5 3" xfId="9399" xr:uid="{B564B3DC-6C20-47F6-9AD5-8C688FB8704A}"/>
    <cellStyle name="Итог 14 5 4" xfId="15044" xr:uid="{ED61F58C-AEAD-4896-8225-CC32832E8D46}"/>
    <cellStyle name="Итог 14 5 5" xfId="20564" xr:uid="{C005D57E-7D45-4171-9966-9C00C8D7401C}"/>
    <cellStyle name="Итог 14 6" xfId="2793" xr:uid="{C5E8F6EE-51A6-4A30-B2C6-AFB4B41121A3}"/>
    <cellStyle name="Итог 14 6 2" xfId="5035" xr:uid="{B5198867-F21B-4770-A4CD-F0FED0EE08ED}"/>
    <cellStyle name="Итог 14 6 2 2" xfId="11586" xr:uid="{5BC90C4C-41AD-492C-964B-ED75801C26DB}"/>
    <cellStyle name="Итог 14 6 2 3" xfId="17191" xr:uid="{C0DCE434-9571-45D8-AE8E-30DB78DED8D3}"/>
    <cellStyle name="Итог 14 6 2 4" xfId="22667" xr:uid="{78FD497D-B951-4B99-8915-BD9ACD78F555}"/>
    <cellStyle name="Итог 14 6 3" xfId="9400" xr:uid="{8F46FA01-77FE-4904-A1F3-75802098161F}"/>
    <cellStyle name="Итог 14 6 4" xfId="15045" xr:uid="{9A62C10F-EA0C-4DA8-9BE7-4E706B66AE17}"/>
    <cellStyle name="Итог 14 6 5" xfId="20565" xr:uid="{7F81F60F-4704-4C6C-B030-A74D6C133296}"/>
    <cellStyle name="Итог 14 7" xfId="5024" xr:uid="{3CB43C2D-D8B3-49D2-9C4D-BC3FB56CAC25}"/>
    <cellStyle name="Итог 14 7 2" xfId="11575" xr:uid="{690710EE-4E20-42FE-A46D-D7C48E2C80F7}"/>
    <cellStyle name="Итог 14 7 3" xfId="17180" xr:uid="{C91E99DD-6E98-466D-B4F4-12387ECDB03E}"/>
    <cellStyle name="Итог 14 7 4" xfId="22656" xr:uid="{90B18BA6-871D-4070-AA62-7CADF748F1F8}"/>
    <cellStyle name="Итог 14 8" xfId="9389" xr:uid="{524A09E8-23F2-4DAC-92F0-D55353E31271}"/>
    <cellStyle name="Итог 14 9" xfId="15034" xr:uid="{B9689467-0402-4477-AD7B-EFB4E617F8B9}"/>
    <cellStyle name="Итог 15" xfId="2794" xr:uid="{BB4D8321-FD0A-400F-B3C1-237267404D58}"/>
    <cellStyle name="Итог 15 2" xfId="2795" xr:uid="{4E461F8E-705F-48B5-B4D5-5C4DA3DAB7A2}"/>
    <cellStyle name="Итог 15 2 2" xfId="5037" xr:uid="{CEFA3A92-CE3B-4073-9306-7A85141A1067}"/>
    <cellStyle name="Итог 15 2 2 2" xfId="11588" xr:uid="{E4E521E9-271C-46C4-A27E-AF4AE89D680F}"/>
    <cellStyle name="Итог 15 2 2 3" xfId="17193" xr:uid="{B27AE63A-9868-412C-B57D-A62BBCE78152}"/>
    <cellStyle name="Итог 15 2 2 4" xfId="22669" xr:uid="{F9244064-79DB-4C89-B31B-3AC7C0C6E95D}"/>
    <cellStyle name="Итог 15 2 3" xfId="9402" xr:uid="{D72D2208-2AA9-4994-B373-0E2D96A2006F}"/>
    <cellStyle name="Итог 15 2 4" xfId="15047" xr:uid="{C9DE345F-2F3C-4772-A127-A306C2C0B8D5}"/>
    <cellStyle name="Итог 15 2 5" xfId="20567" xr:uid="{0E7C4D9A-6F2B-4C88-9ABC-8806DF398848}"/>
    <cellStyle name="Итог 15 3" xfId="2796" xr:uid="{B02B3B0D-0E54-4B3E-A7FE-2AFB702B3D19}"/>
    <cellStyle name="Итог 15 3 2" xfId="5038" xr:uid="{0737DB26-9C7D-441D-AA5D-E4FA1BDCC002}"/>
    <cellStyle name="Итог 15 3 2 2" xfId="11589" xr:uid="{B4BFDAAD-5937-45E4-9C97-AB292219A27A}"/>
    <cellStyle name="Итог 15 3 2 3" xfId="17194" xr:uid="{9A3985DD-1787-49C5-A5DD-53730AB254C4}"/>
    <cellStyle name="Итог 15 3 2 4" xfId="22670" xr:uid="{34AF0C87-F15F-467D-B338-D1B71D428608}"/>
    <cellStyle name="Итог 15 3 3" xfId="9403" xr:uid="{AC17A3CC-4044-4485-B28E-A4A003D73AAC}"/>
    <cellStyle name="Итог 15 3 4" xfId="15048" xr:uid="{5BCE968D-77B1-4F93-AB42-B2DC244CAB6B}"/>
    <cellStyle name="Итог 15 3 5" xfId="20568" xr:uid="{167D2AD5-68E0-4799-8F6B-7E3EF11F4D16}"/>
    <cellStyle name="Итог 15 4" xfId="5036" xr:uid="{0C1D8D39-8298-461F-9D53-29469480705D}"/>
    <cellStyle name="Итог 15 4 2" xfId="11587" xr:uid="{48E56EB4-D05F-49BC-906C-80474CDC1236}"/>
    <cellStyle name="Итог 15 4 3" xfId="17192" xr:uid="{25457A14-7F5F-48EA-AC35-47797A922352}"/>
    <cellStyle name="Итог 15 4 4" xfId="22668" xr:uid="{A7E93846-0D51-4C99-8E30-C85F865F5EC1}"/>
    <cellStyle name="Итог 15 5" xfId="9401" xr:uid="{ACAA48A6-75DF-401B-BB6D-BB5B46F03C23}"/>
    <cellStyle name="Итог 15 6" xfId="15046" xr:uid="{779AA928-4545-4CFE-9B6D-AE63F7605BB3}"/>
    <cellStyle name="Итог 15 7" xfId="20566" xr:uid="{EF895690-7540-4201-8180-4A7DFA84F51C}"/>
    <cellStyle name="Итог 16" xfId="2797" xr:uid="{302BF688-1C1D-484C-8581-E204DB9E4D44}"/>
    <cellStyle name="Итог 16 2" xfId="2798" xr:uid="{2B99A58E-EC21-4A17-9271-D9D58C21A59C}"/>
    <cellStyle name="Итог 16 2 2" xfId="5040" xr:uid="{E1A79F68-864A-47CE-8373-6935CCC0DA85}"/>
    <cellStyle name="Итог 16 2 2 2" xfId="11591" xr:uid="{EF8FB1EB-60C2-405B-BAF2-5BD7634AE9BF}"/>
    <cellStyle name="Итог 16 2 2 3" xfId="17196" xr:uid="{E7F2C62A-239D-4E56-BADE-63ADF5566538}"/>
    <cellStyle name="Итог 16 2 2 4" xfId="22672" xr:uid="{EBFB4257-A233-4F5F-B55A-889352E01C0A}"/>
    <cellStyle name="Итог 16 2 3" xfId="9405" xr:uid="{98B82C22-1D5F-45E8-8B9F-2EFE46672BA1}"/>
    <cellStyle name="Итог 16 2 4" xfId="15050" xr:uid="{5E3F1C3E-22C2-433F-B784-77C8120E18B2}"/>
    <cellStyle name="Итог 16 2 5" xfId="20570" xr:uid="{FF1B000D-49C5-4648-AEB3-EFCED3580CB1}"/>
    <cellStyle name="Итог 16 3" xfId="2799" xr:uid="{3BD138F1-50DE-4977-867C-09057ECE5BCD}"/>
    <cellStyle name="Итог 16 3 2" xfId="5041" xr:uid="{D030F869-5D8C-49A9-8061-184755552E2F}"/>
    <cellStyle name="Итог 16 3 2 2" xfId="11592" xr:uid="{6760DEFE-48CE-40F4-85C5-5565CBC4899F}"/>
    <cellStyle name="Итог 16 3 2 3" xfId="17197" xr:uid="{B7F98C90-AB84-419C-8F40-332056774022}"/>
    <cellStyle name="Итог 16 3 2 4" xfId="22673" xr:uid="{C640B3EC-FE1C-432F-8794-BD3DEFD57725}"/>
    <cellStyle name="Итог 16 3 3" xfId="9406" xr:uid="{6DBAC208-1A70-4348-B41D-385CB28969CA}"/>
    <cellStyle name="Итог 16 3 4" xfId="15051" xr:uid="{0DE05A6D-D68C-497B-837A-9B795FCDABD7}"/>
    <cellStyle name="Итог 16 3 5" xfId="20571" xr:uid="{FBBCC377-DB45-47BC-8451-25971084089E}"/>
    <cellStyle name="Итог 16 4" xfId="5039" xr:uid="{0A841445-9E1A-482E-9553-8D36F451279B}"/>
    <cellStyle name="Итог 16 4 2" xfId="11590" xr:uid="{80456677-2977-4C8F-B64C-BD776D4B837D}"/>
    <cellStyle name="Итог 16 4 3" xfId="17195" xr:uid="{DE253AD6-5B66-4BE7-BB2E-FB58C684B995}"/>
    <cellStyle name="Итог 16 4 4" xfId="22671" xr:uid="{F95F968B-64F9-4585-B521-AFDED935EB93}"/>
    <cellStyle name="Итог 16 5" xfId="9404" xr:uid="{7B14C083-7D61-41B6-BC99-B0F8DF747C1F}"/>
    <cellStyle name="Итог 16 6" xfId="15049" xr:uid="{3BBCF7F9-8BD1-4463-8BD3-911A63EE41C9}"/>
    <cellStyle name="Итог 16 7" xfId="20569" xr:uid="{1C7099A8-8BCF-44E0-B773-65C519709533}"/>
    <cellStyle name="Итог 17" xfId="2800" xr:uid="{CEA019CF-1F29-4052-97E6-96CD286E2640}"/>
    <cellStyle name="Итог 17 2" xfId="5042" xr:uid="{4E7D0D60-0C87-49F1-AA89-BDE676FEE681}"/>
    <cellStyle name="Итог 17 2 2" xfId="11593" xr:uid="{7BAE5F40-AD7E-4DC3-A343-2139FEA6E8D2}"/>
    <cellStyle name="Итог 17 2 3" xfId="17198" xr:uid="{47213D45-D44E-43D0-A3AD-5D5F23681EFB}"/>
    <cellStyle name="Итог 17 2 4" xfId="22674" xr:uid="{8151AE49-1093-4949-8501-A1A17D651FFB}"/>
    <cellStyle name="Итог 17 3" xfId="9407" xr:uid="{8A0D4963-5273-413B-A712-F0466E2F7B4F}"/>
    <cellStyle name="Итог 17 4" xfId="15052" xr:uid="{36A8F644-1B6B-4364-B79F-49200394A945}"/>
    <cellStyle name="Итог 17 5" xfId="20572" xr:uid="{F3FDD251-7DD1-46B5-AC9F-699EBB4CFDA7}"/>
    <cellStyle name="Итог 18" xfId="2801" xr:uid="{5DDA1824-B12B-4208-8D82-4859443DEF0E}"/>
    <cellStyle name="Итог 18 2" xfId="5043" xr:uid="{7A729971-EA7F-44C0-B3D0-BBDD4E91C4EB}"/>
    <cellStyle name="Итог 18 2 2" xfId="11594" xr:uid="{90B6BE12-04DD-400B-99E1-A5F3C272489F}"/>
    <cellStyle name="Итог 18 2 3" xfId="17199" xr:uid="{A749E482-E28B-4FC4-BE3E-CAA22F5D537A}"/>
    <cellStyle name="Итог 18 2 4" xfId="22675" xr:uid="{6DBF9390-72DC-48D4-8F9B-5333CC2C408F}"/>
    <cellStyle name="Итог 18 3" xfId="9408" xr:uid="{AA2D9C20-C8B7-4DE7-ABA4-68C1856D752F}"/>
    <cellStyle name="Итог 18 4" xfId="15053" xr:uid="{756FCC73-7B18-46FB-BCF9-8C1889F29FEF}"/>
    <cellStyle name="Итог 18 5" xfId="20573" xr:uid="{98588DD9-A08C-45B7-9D95-9EAB6A482D0D}"/>
    <cellStyle name="Итог 19" xfId="4975" xr:uid="{BBAD5390-14CB-422A-82B8-67FBDE63135E}"/>
    <cellStyle name="Итог 19 2" xfId="11526" xr:uid="{CB80E165-715A-4769-B8CC-A7A315A07D5A}"/>
    <cellStyle name="Итог 19 3" xfId="17131" xr:uid="{B6C5CA04-C059-42D7-9B5C-54A7698DA827}"/>
    <cellStyle name="Итог 19 4" xfId="22607" xr:uid="{F997880B-DCF0-4A5D-97C7-8211A3CE0C17}"/>
    <cellStyle name="Итог 2" xfId="2802" xr:uid="{CF71F486-F163-4A61-82A7-55D61FB49677}"/>
    <cellStyle name="Итог 2 10" xfId="20574" xr:uid="{1F99BD4D-19B9-468E-AFC0-267D7433057B}"/>
    <cellStyle name="Итог 2 2" xfId="2803" xr:uid="{1EF1D72E-7B9F-49FC-919C-D61F65F763A0}"/>
    <cellStyle name="Итог 2 2 2" xfId="2804" xr:uid="{E91D27FD-C2DF-4972-925D-45D53D75B548}"/>
    <cellStyle name="Итог 2 2 2 2" xfId="2805" xr:uid="{E7F07C2A-8B3B-483E-A5FA-3ACCE41EB430}"/>
    <cellStyle name="Итог 2 2 2 2 2" xfId="5047" xr:uid="{774FABE2-B813-4186-8E01-18C870B3EC34}"/>
    <cellStyle name="Итог 2 2 2 2 2 2" xfId="11598" xr:uid="{D6AE7F7D-BCC3-492F-970A-B860A25947CA}"/>
    <cellStyle name="Итог 2 2 2 2 2 3" xfId="17203" xr:uid="{402405CF-011F-42CA-A702-EF389B96303B}"/>
    <cellStyle name="Итог 2 2 2 2 2 4" xfId="22679" xr:uid="{8EBD34D5-F20C-4D51-A516-1CADDD912AF3}"/>
    <cellStyle name="Итог 2 2 2 2 3" xfId="9412" xr:uid="{4532D856-EEED-4BF9-A44B-F98F1C998F8E}"/>
    <cellStyle name="Итог 2 2 2 2 4" xfId="15057" xr:uid="{50FBAE55-DEF9-491D-9CFE-4BAE605E1704}"/>
    <cellStyle name="Итог 2 2 2 2 5" xfId="20577" xr:uid="{A353132D-59A2-402E-97C2-4D81F25BC7B7}"/>
    <cellStyle name="Итог 2 2 2 3" xfId="2806" xr:uid="{9C93B74C-2654-44B4-8581-B212A68940DA}"/>
    <cellStyle name="Итог 2 2 2 3 2" xfId="5048" xr:uid="{28CBD31C-26E5-4D18-81C7-8FBCCE7562D8}"/>
    <cellStyle name="Итог 2 2 2 3 2 2" xfId="11599" xr:uid="{19CDAB0C-BA25-4B83-903D-5E2F4CF1B38D}"/>
    <cellStyle name="Итог 2 2 2 3 2 3" xfId="17204" xr:uid="{760A4DE2-D8A4-4DD4-90A6-824AF70B6882}"/>
    <cellStyle name="Итог 2 2 2 3 2 4" xfId="22680" xr:uid="{546F9234-34F3-4129-A651-C669486B590D}"/>
    <cellStyle name="Итог 2 2 2 3 3" xfId="9413" xr:uid="{4E3A4C67-76AE-432E-8E54-20950C96EE54}"/>
    <cellStyle name="Итог 2 2 2 3 4" xfId="15058" xr:uid="{C367949E-D43D-4D7D-992D-BB0085CA19FA}"/>
    <cellStyle name="Итог 2 2 2 3 5" xfId="20578" xr:uid="{B74C524D-9D98-418A-8E15-C8050406657E}"/>
    <cellStyle name="Итог 2 2 2 4" xfId="5046" xr:uid="{C5640C9D-0A04-4482-8DE0-D9849EB69740}"/>
    <cellStyle name="Итог 2 2 2 4 2" xfId="11597" xr:uid="{7E457ECC-5B25-4ECC-83B0-0E5D4AE099BD}"/>
    <cellStyle name="Итог 2 2 2 4 3" xfId="17202" xr:uid="{1CDD09FA-1B3A-4458-AC54-C11EE354DD35}"/>
    <cellStyle name="Итог 2 2 2 4 4" xfId="22678" xr:uid="{8881FB57-FDBD-4B1F-89AD-1481BB96180C}"/>
    <cellStyle name="Итог 2 2 2 5" xfId="9411" xr:uid="{985AF451-F11D-42B9-B147-84ED6A88666A}"/>
    <cellStyle name="Итог 2 2 2 6" xfId="15056" xr:uid="{555B974D-68AA-4DA4-AC62-7F60D79333B6}"/>
    <cellStyle name="Итог 2 2 2 7" xfId="20576" xr:uid="{18BAAF22-343B-4E5C-8A74-8046AE3CD2B9}"/>
    <cellStyle name="Итог 2 2 3" xfId="2807" xr:uid="{62D097F5-3429-4A4D-8E9A-8398A69F5776}"/>
    <cellStyle name="Итог 2 2 3 2" xfId="2808" xr:uid="{BEA7926C-E58C-4E73-A017-E987726E3C14}"/>
    <cellStyle name="Итог 2 2 3 2 2" xfId="5050" xr:uid="{C0ED400D-A302-4379-8583-64A135A5E84E}"/>
    <cellStyle name="Итог 2 2 3 2 2 2" xfId="11601" xr:uid="{5B3D6D2C-3530-49A2-A4CB-E0E88D8D6622}"/>
    <cellStyle name="Итог 2 2 3 2 2 3" xfId="17206" xr:uid="{108BC31E-4488-4E8D-A1DF-B87B1BF6DE43}"/>
    <cellStyle name="Итог 2 2 3 2 2 4" xfId="22682" xr:uid="{4C3824BF-FE1A-405D-880B-11607312A1DA}"/>
    <cellStyle name="Итог 2 2 3 2 3" xfId="9415" xr:uid="{48F1208D-C26E-4A81-A591-0B09F79A1DB8}"/>
    <cellStyle name="Итог 2 2 3 2 4" xfId="15060" xr:uid="{806365E7-1C50-4F4A-9B8F-17CF2D814EFC}"/>
    <cellStyle name="Итог 2 2 3 2 5" xfId="20580" xr:uid="{7C83B855-64F1-4258-AD82-78CE3B3A52A2}"/>
    <cellStyle name="Итог 2 2 3 3" xfId="2809" xr:uid="{F1612FE1-E147-45B9-807F-955EDECADAED}"/>
    <cellStyle name="Итог 2 2 3 3 2" xfId="5051" xr:uid="{F5EE6170-C47F-4648-9227-DDD41E9D2AEE}"/>
    <cellStyle name="Итог 2 2 3 3 2 2" xfId="11602" xr:uid="{324FF1AE-24A9-4A23-B4E0-F55EEAFCCD17}"/>
    <cellStyle name="Итог 2 2 3 3 2 3" xfId="17207" xr:uid="{B083ED24-3925-4553-A1F1-05D35F70CDF0}"/>
    <cellStyle name="Итог 2 2 3 3 2 4" xfId="22683" xr:uid="{F93E2D1B-D0F1-4534-B60C-E5C08638A011}"/>
    <cellStyle name="Итог 2 2 3 3 3" xfId="9416" xr:uid="{7A445765-E35C-4D6B-9430-510AB8E4179E}"/>
    <cellStyle name="Итог 2 2 3 3 4" xfId="15061" xr:uid="{E66C86C9-6E39-4EF6-B1BB-C716EFDEDF9B}"/>
    <cellStyle name="Итог 2 2 3 3 5" xfId="20581" xr:uid="{3365F5DD-B701-4047-9D7A-A7D95DF562D1}"/>
    <cellStyle name="Итог 2 2 3 4" xfId="5049" xr:uid="{26032CA7-9A4C-44A0-B58B-F0D33F038531}"/>
    <cellStyle name="Итог 2 2 3 4 2" xfId="11600" xr:uid="{E209AE3F-13B7-440A-B6B2-074D13FE25E0}"/>
    <cellStyle name="Итог 2 2 3 4 3" xfId="17205" xr:uid="{E2E6F3F9-A875-4A21-9B75-38511988E8D7}"/>
    <cellStyle name="Итог 2 2 3 4 4" xfId="22681" xr:uid="{1784BFBF-EBCC-4E46-A644-BEFD1FCE5BEB}"/>
    <cellStyle name="Итог 2 2 3 5" xfId="9414" xr:uid="{FE9F5731-B102-4A9D-B569-2CB17B40D768}"/>
    <cellStyle name="Итог 2 2 3 6" xfId="15059" xr:uid="{CB6BF441-1347-401F-8279-D24B0977BFDD}"/>
    <cellStyle name="Итог 2 2 3 7" xfId="20579" xr:uid="{1771B6B0-B08F-4402-ABB3-7D0CE3F814FD}"/>
    <cellStyle name="Итог 2 2 4" xfId="2810" xr:uid="{50ABAE91-3CE7-411D-98C7-FABC8B174702}"/>
    <cellStyle name="Итог 2 2 4 2" xfId="5052" xr:uid="{B887B4B3-BFDD-4061-BC91-2C490974E75C}"/>
    <cellStyle name="Итог 2 2 4 2 2" xfId="11603" xr:uid="{D8699699-13E0-49B5-8672-250B608ED64E}"/>
    <cellStyle name="Итог 2 2 4 2 3" xfId="17208" xr:uid="{216DB871-A931-4F9A-A605-405A1542B541}"/>
    <cellStyle name="Итог 2 2 4 2 4" xfId="22684" xr:uid="{D80B7D41-95EE-4208-AE03-BFCC91464878}"/>
    <cellStyle name="Итог 2 2 4 3" xfId="9417" xr:uid="{03B2ADD3-BA91-4573-821E-6A2E7360DF51}"/>
    <cellStyle name="Итог 2 2 4 4" xfId="15062" xr:uid="{BAD83B66-52B3-4E97-9CFB-3EBEE9998244}"/>
    <cellStyle name="Итог 2 2 4 5" xfId="20582" xr:uid="{EA42E400-F34B-4374-BE4A-72DF30FECCE8}"/>
    <cellStyle name="Итог 2 2 5" xfId="2811" xr:uid="{910B56A5-E08B-43F9-84DB-9BA4E3E104BE}"/>
    <cellStyle name="Итог 2 2 5 2" xfId="5053" xr:uid="{72970532-FDAC-437C-A831-FD427369CD82}"/>
    <cellStyle name="Итог 2 2 5 2 2" xfId="11604" xr:uid="{A7784CA7-5AED-4D3B-A709-B5BFD3CB6301}"/>
    <cellStyle name="Итог 2 2 5 2 3" xfId="17209" xr:uid="{F3A026A6-5CEF-48AC-8D2C-66E40599240F}"/>
    <cellStyle name="Итог 2 2 5 2 4" xfId="22685" xr:uid="{C3C11884-BC3E-497C-B2DE-6DFBB5F128B3}"/>
    <cellStyle name="Итог 2 2 5 3" xfId="9418" xr:uid="{57A649B5-4812-4A05-A19E-88356A19980F}"/>
    <cellStyle name="Итог 2 2 5 4" xfId="15063" xr:uid="{B2A71552-6B1D-47FD-8C67-B9B31F322B9C}"/>
    <cellStyle name="Итог 2 2 5 5" xfId="20583" xr:uid="{F83FE7CA-7DC8-433C-B644-71989788BA75}"/>
    <cellStyle name="Итог 2 2 6" xfId="5045" xr:uid="{3ADB5E13-7B93-4AA7-BCDC-87432F84F58D}"/>
    <cellStyle name="Итог 2 2 6 2" xfId="11596" xr:uid="{AE9A4FC0-6A04-4AB0-8499-D50E19AC2539}"/>
    <cellStyle name="Итог 2 2 6 3" xfId="17201" xr:uid="{1E0878C5-A799-425D-8731-194E1E36B309}"/>
    <cellStyle name="Итог 2 2 6 4" xfId="22677" xr:uid="{3B76B37A-D42F-4E63-83F2-27AD3E246F98}"/>
    <cellStyle name="Итог 2 2 7" xfId="9410" xr:uid="{C628B387-DA86-4D26-9371-74B8C97944DA}"/>
    <cellStyle name="Итог 2 2 8" xfId="15055" xr:uid="{2BEF8A63-5531-4EC2-A37A-4B2C4E5A2E4C}"/>
    <cellStyle name="Итог 2 2 9" xfId="20575" xr:uid="{499E2E3D-FC74-466F-80B6-2B8FF8D437D1}"/>
    <cellStyle name="Итог 2 3" xfId="2812" xr:uid="{F81A271D-CE3C-40A5-9C45-59E8B180DA4E}"/>
    <cellStyle name="Итог 2 3 2" xfId="2813" xr:uid="{5085328E-D0D1-497A-B1F6-ED2951388CE1}"/>
    <cellStyle name="Итог 2 3 2 2" xfId="5055" xr:uid="{E1729406-0963-427D-9ABF-638B1E401457}"/>
    <cellStyle name="Итог 2 3 2 2 2" xfId="11606" xr:uid="{392390C5-7746-462A-82EF-C5C7AC96B227}"/>
    <cellStyle name="Итог 2 3 2 2 3" xfId="17211" xr:uid="{86033308-7B98-46B2-A1BC-B25888811272}"/>
    <cellStyle name="Итог 2 3 2 2 4" xfId="22687" xr:uid="{7310D50B-34F8-4A7E-9132-6940D899D97A}"/>
    <cellStyle name="Итог 2 3 2 3" xfId="9420" xr:uid="{1E1C50FA-9DF9-46AA-9A86-3CC1FC9769DC}"/>
    <cellStyle name="Итог 2 3 2 4" xfId="15065" xr:uid="{A4E284E0-FA1F-4897-B6AB-08B5096107B9}"/>
    <cellStyle name="Итог 2 3 2 5" xfId="20585" xr:uid="{1131996F-2C68-44AE-BE7F-6BD36FD17D19}"/>
    <cellStyle name="Итог 2 3 3" xfId="2814" xr:uid="{28F0BA3A-534E-4678-AE08-6A88AD725A3E}"/>
    <cellStyle name="Итог 2 3 3 2" xfId="5056" xr:uid="{73AE80D4-43C1-4F63-B00F-4EA605D59E84}"/>
    <cellStyle name="Итог 2 3 3 2 2" xfId="11607" xr:uid="{1E38575B-C550-45A8-A97B-9A16534E24B9}"/>
    <cellStyle name="Итог 2 3 3 2 3" xfId="17212" xr:uid="{8CD48990-9FF5-4C4B-B423-212A819680C2}"/>
    <cellStyle name="Итог 2 3 3 2 4" xfId="22688" xr:uid="{39BD41C6-BDFD-430F-9FD6-705C4C26AD6D}"/>
    <cellStyle name="Итог 2 3 3 3" xfId="9421" xr:uid="{CC342895-3FA1-4B66-B18F-BEAE9AF5DADD}"/>
    <cellStyle name="Итог 2 3 3 4" xfId="15066" xr:uid="{3A2DF2C6-696B-44E2-B85C-B4E1148B05E8}"/>
    <cellStyle name="Итог 2 3 3 5" xfId="20586" xr:uid="{36F246AF-F193-438F-8DAE-6DF9567E96BF}"/>
    <cellStyle name="Итог 2 3 4" xfId="5054" xr:uid="{5C87D486-D757-4BEB-866C-3C2D1C235D59}"/>
    <cellStyle name="Итог 2 3 4 2" xfId="11605" xr:uid="{08B7D77E-497F-4896-8188-639B5C3BE904}"/>
    <cellStyle name="Итог 2 3 4 3" xfId="17210" xr:uid="{B64D0A78-AC69-45C1-BEFF-B340597F50DC}"/>
    <cellStyle name="Итог 2 3 4 4" xfId="22686" xr:uid="{EAF501E4-8AE8-4F2F-98B9-2BA8B14CC5BD}"/>
    <cellStyle name="Итог 2 3 5" xfId="9419" xr:uid="{874174E5-3658-4F38-A87C-FDFB9E953297}"/>
    <cellStyle name="Итог 2 3 6" xfId="15064" xr:uid="{2C772DFC-57FF-4200-BBEF-022ABCB2BE90}"/>
    <cellStyle name="Итог 2 3 7" xfId="20584" xr:uid="{C23D0F24-AB70-4D39-AC0F-82F565A27791}"/>
    <cellStyle name="Итог 2 4" xfId="2815" xr:uid="{B19D42BD-248D-4CD5-9F56-801735A57467}"/>
    <cellStyle name="Итог 2 4 2" xfId="2816" xr:uid="{F8ADC2DD-3C79-4078-BC8C-7951768A2ACD}"/>
    <cellStyle name="Итог 2 4 2 2" xfId="5058" xr:uid="{DB3EAD94-0DDE-4820-9C1C-D624D132E70D}"/>
    <cellStyle name="Итог 2 4 2 2 2" xfId="11609" xr:uid="{13EDF282-40D1-458F-932E-5FE79EF871E3}"/>
    <cellStyle name="Итог 2 4 2 2 3" xfId="17214" xr:uid="{7F30206F-824A-4D93-8EFB-E42845E9C2A0}"/>
    <cellStyle name="Итог 2 4 2 2 4" xfId="22690" xr:uid="{F2EB9464-94D2-46FC-A531-31742E85986D}"/>
    <cellStyle name="Итог 2 4 2 3" xfId="9423" xr:uid="{387976FD-6183-45D2-9411-23D59D449A44}"/>
    <cellStyle name="Итог 2 4 2 4" xfId="15068" xr:uid="{95C7CA2F-9ECA-4701-A9DA-C02B76CD28F3}"/>
    <cellStyle name="Итог 2 4 2 5" xfId="20588" xr:uid="{1ECB41EB-BB20-47AD-AC3D-B97D819426F2}"/>
    <cellStyle name="Итог 2 4 3" xfId="2817" xr:uid="{58F7028C-3586-47E7-8B9D-D28C14F79238}"/>
    <cellStyle name="Итог 2 4 3 2" xfId="5059" xr:uid="{E7D268BA-2976-46B5-A38B-00491CC2F41D}"/>
    <cellStyle name="Итог 2 4 3 2 2" xfId="11610" xr:uid="{52AB9D29-D620-42D0-99BD-B751176946C6}"/>
    <cellStyle name="Итог 2 4 3 2 3" xfId="17215" xr:uid="{8363EB3A-3684-446F-BDD5-040C2282D909}"/>
    <cellStyle name="Итог 2 4 3 2 4" xfId="22691" xr:uid="{CFDD7824-F1A2-4E73-9B5D-DD837F657B12}"/>
    <cellStyle name="Итог 2 4 3 3" xfId="9424" xr:uid="{0BCB24D4-D055-4A7B-A9E0-29A4AEBA6EA0}"/>
    <cellStyle name="Итог 2 4 3 4" xfId="15069" xr:uid="{25E4CE50-55A9-4AAD-89AD-7610C7227A41}"/>
    <cellStyle name="Итог 2 4 3 5" xfId="20589" xr:uid="{18A9B962-FBB4-4561-BA59-F2C7D38BD366}"/>
    <cellStyle name="Итог 2 4 4" xfId="5057" xr:uid="{95171367-E837-4602-960E-2993CF72E6C1}"/>
    <cellStyle name="Итог 2 4 4 2" xfId="11608" xr:uid="{C4633F98-1980-4473-A06A-BCD3CB42761A}"/>
    <cellStyle name="Итог 2 4 4 3" xfId="17213" xr:uid="{A5DED23E-9099-4FEE-B081-697CE6DC6911}"/>
    <cellStyle name="Итог 2 4 4 4" xfId="22689" xr:uid="{BC35C77E-A2C1-4BE0-9F81-AF787FF39B82}"/>
    <cellStyle name="Итог 2 4 5" xfId="9422" xr:uid="{45DD9B8A-BFC9-4685-ADEF-A87C220740D6}"/>
    <cellStyle name="Итог 2 4 6" xfId="15067" xr:uid="{29FBD4C5-6249-4C86-BBBE-E18A8FC53EB2}"/>
    <cellStyle name="Итог 2 4 7" xfId="20587" xr:uid="{5A8E5219-B4BA-4AF7-908E-C50E21801326}"/>
    <cellStyle name="Итог 2 5" xfId="2818" xr:uid="{A7FF995B-052F-4E8F-BEAA-AF97A0675F7D}"/>
    <cellStyle name="Итог 2 5 2" xfId="5060" xr:uid="{0552BAF9-B8D5-43D5-8810-913E4BF01697}"/>
    <cellStyle name="Итог 2 5 2 2" xfId="11611" xr:uid="{F7A2E20D-66EA-461A-9EDA-124C40756348}"/>
    <cellStyle name="Итог 2 5 2 3" xfId="17216" xr:uid="{2E7FF67C-7437-4CD7-A602-7F173B4EB2C7}"/>
    <cellStyle name="Итог 2 5 2 4" xfId="22692" xr:uid="{AD3F5A70-646A-4574-879F-4E52AA534CEC}"/>
    <cellStyle name="Итог 2 5 3" xfId="9425" xr:uid="{0EFAB6C0-1960-4F42-980C-2116B3935222}"/>
    <cellStyle name="Итог 2 5 4" xfId="15070" xr:uid="{5425C7E5-7136-4509-8DFB-4C0E785C7754}"/>
    <cellStyle name="Итог 2 5 5" xfId="20590" xr:uid="{B3021071-37B3-4DF3-95B6-D1B80C6F9946}"/>
    <cellStyle name="Итог 2 6" xfId="2819" xr:uid="{E76C20D4-3B7C-4297-A625-C3B9B3950588}"/>
    <cellStyle name="Итог 2 6 2" xfId="5061" xr:uid="{25A68110-648E-4BE9-B0C9-1B64F1DD7865}"/>
    <cellStyle name="Итог 2 6 2 2" xfId="11612" xr:uid="{83866F64-7F48-4C19-9A87-C27F68EA35F9}"/>
    <cellStyle name="Итог 2 6 2 3" xfId="17217" xr:uid="{D9B45E66-C45B-4FBD-9CAB-5F2C9190625E}"/>
    <cellStyle name="Итог 2 6 2 4" xfId="22693" xr:uid="{46309A73-ED59-4E56-AC81-1619F4E6778F}"/>
    <cellStyle name="Итог 2 6 3" xfId="9426" xr:uid="{8CE3E8C9-C06D-42B1-8A0E-4871957C1CC2}"/>
    <cellStyle name="Итог 2 6 4" xfId="15071" xr:uid="{7E213BC1-839A-4286-AECF-EBD3902AF579}"/>
    <cellStyle name="Итог 2 6 5" xfId="20591" xr:uid="{9A9EE816-A311-46EB-8098-F748C7E30DE6}"/>
    <cellStyle name="Итог 2 7" xfId="5044" xr:uid="{B76062A3-092D-4AD3-8532-A57A6751CD66}"/>
    <cellStyle name="Итог 2 7 2" xfId="11595" xr:uid="{A0892505-4030-4E8E-A724-1BF004A2AD57}"/>
    <cellStyle name="Итог 2 7 3" xfId="17200" xr:uid="{9A33F072-A0E9-4148-BAF8-327A779E8342}"/>
    <cellStyle name="Итог 2 7 4" xfId="22676" xr:uid="{DD9C79D7-F087-45B0-96D8-EC497E123089}"/>
    <cellStyle name="Итог 2 8" xfId="9409" xr:uid="{40F961CE-5769-4289-AF6F-74C7D70CE3D5}"/>
    <cellStyle name="Итог 2 9" xfId="15054" xr:uid="{106B2E2A-4F5C-4581-A1B8-96C51059AD6E}"/>
    <cellStyle name="Итог 20" xfId="9340" xr:uid="{CAEF1F1B-6E72-489F-AD2C-3A916EBD1799}"/>
    <cellStyle name="Итог 21" xfId="14985" xr:uid="{0214BB00-CE89-4174-984B-5FDD61319098}"/>
    <cellStyle name="Итог 22" xfId="20505" xr:uid="{CFBF902F-011B-49B4-81EC-A66B8C592767}"/>
    <cellStyle name="Итог 3" xfId="2820" xr:uid="{D04A4DB1-C7F2-4D74-8D46-C6691FFF0E63}"/>
    <cellStyle name="Итог 3 2" xfId="2821" xr:uid="{A2DE1655-2194-4BB0-9B9E-1E1B99D1FA9B}"/>
    <cellStyle name="Итог 3 2 2" xfId="2822" xr:uid="{B3C4E073-60BC-4549-901A-0CF60981BB72}"/>
    <cellStyle name="Итог 3 2 2 2" xfId="5064" xr:uid="{3A9930F5-8612-42AF-8290-EAFC77F726DC}"/>
    <cellStyle name="Итог 3 2 2 2 2" xfId="11615" xr:uid="{CF636FFA-243F-4A34-A5B2-B1667523E055}"/>
    <cellStyle name="Итог 3 2 2 2 3" xfId="17220" xr:uid="{FE74775B-521E-4816-A528-71AE63103503}"/>
    <cellStyle name="Итог 3 2 2 2 4" xfId="22696" xr:uid="{22BB516E-00AD-4CD6-B7A8-7EF14E4C0264}"/>
    <cellStyle name="Итог 3 2 2 3" xfId="9429" xr:uid="{CF23C28E-CBC2-4B11-A4BD-17219F5F14E3}"/>
    <cellStyle name="Итог 3 2 2 4" xfId="15074" xr:uid="{E6C0B17D-F097-4F16-8E7C-1C72EC95F68A}"/>
    <cellStyle name="Итог 3 2 2 5" xfId="20594" xr:uid="{16533DEA-B9C4-49A5-9BBF-BA4CA26DE12C}"/>
    <cellStyle name="Итог 3 2 3" xfId="2823" xr:uid="{CF24A7D8-1895-40BD-A14C-D2CA3A2183D9}"/>
    <cellStyle name="Итог 3 2 3 2" xfId="5065" xr:uid="{13C8F680-6D5C-4731-A363-FBCF9277D834}"/>
    <cellStyle name="Итог 3 2 3 2 2" xfId="11616" xr:uid="{F2982BEB-EACE-4413-9A57-49CFDD8385BD}"/>
    <cellStyle name="Итог 3 2 3 2 3" xfId="17221" xr:uid="{E3511E33-C420-42DC-BA6D-9EBFD00E36B7}"/>
    <cellStyle name="Итог 3 2 3 2 4" xfId="22697" xr:uid="{C3719A4E-5D8F-4DD4-8B40-947060763E20}"/>
    <cellStyle name="Итог 3 2 3 3" xfId="9430" xr:uid="{B59828CB-E980-4103-B7F9-19F300130DD9}"/>
    <cellStyle name="Итог 3 2 3 4" xfId="15075" xr:uid="{A3700DD1-9CB0-4F3B-87DF-60884D907F7D}"/>
    <cellStyle name="Итог 3 2 3 5" xfId="20595" xr:uid="{203F187F-58A0-4F5B-B40F-837CAE8CB638}"/>
    <cellStyle name="Итог 3 2 4" xfId="5063" xr:uid="{FCA1B040-7D59-4810-9DE5-775D65F87651}"/>
    <cellStyle name="Итог 3 2 4 2" xfId="11614" xr:uid="{DBC0573F-5F59-4C1E-89CA-2BDC29B24123}"/>
    <cellStyle name="Итог 3 2 4 3" xfId="17219" xr:uid="{BEEA0C18-BD79-4CE5-B78D-164DC5096EA4}"/>
    <cellStyle name="Итог 3 2 4 4" xfId="22695" xr:uid="{78D832AD-8B08-4E96-84EF-BCE5F9829189}"/>
    <cellStyle name="Итог 3 2 5" xfId="9428" xr:uid="{A547F383-FC29-41B5-98A9-55C7516E41DB}"/>
    <cellStyle name="Итог 3 2 6" xfId="15073" xr:uid="{CEB85EC6-B44F-48EA-A500-D6AB96000628}"/>
    <cellStyle name="Итог 3 2 7" xfId="20593" xr:uid="{3935825E-6C2B-4510-9877-A3BEB782568D}"/>
    <cellStyle name="Итог 3 3" xfId="2824" xr:uid="{FB902855-3454-4CEC-951B-B1930656DB68}"/>
    <cellStyle name="Итог 3 3 2" xfId="2825" xr:uid="{187F9311-968A-480A-B837-CF8FC05BB83E}"/>
    <cellStyle name="Итог 3 3 2 2" xfId="5067" xr:uid="{A6398CC5-1610-4ECD-9B1B-898BB66AA51E}"/>
    <cellStyle name="Итог 3 3 2 2 2" xfId="11618" xr:uid="{E738B9D0-10CB-4958-97D1-97C5C05FB13C}"/>
    <cellStyle name="Итог 3 3 2 2 3" xfId="17223" xr:uid="{0FFD2C46-CBB9-4DC3-B8D4-58A111CF637F}"/>
    <cellStyle name="Итог 3 3 2 2 4" xfId="22699" xr:uid="{689EBC8E-5769-40EB-A639-6D8D62D7E797}"/>
    <cellStyle name="Итог 3 3 2 3" xfId="9432" xr:uid="{D30183B9-90F2-4FB9-A695-B98D978AEF6D}"/>
    <cellStyle name="Итог 3 3 2 4" xfId="15077" xr:uid="{BBB59493-A216-4726-B2CD-2C79D95DB50E}"/>
    <cellStyle name="Итог 3 3 2 5" xfId="20597" xr:uid="{7CC86346-EF3E-48F5-924B-6CFE0CE9091A}"/>
    <cellStyle name="Итог 3 3 3" xfId="2826" xr:uid="{27110E2C-206B-4710-AD2D-2F6A9EF9597C}"/>
    <cellStyle name="Итог 3 3 3 2" xfId="5068" xr:uid="{602DFF84-0839-4CCB-B13C-3DC987E6DB3B}"/>
    <cellStyle name="Итог 3 3 3 2 2" xfId="11619" xr:uid="{3F66C906-3072-4F43-BD35-F179B2F4B693}"/>
    <cellStyle name="Итог 3 3 3 2 3" xfId="17224" xr:uid="{983B713E-C684-4DE9-AE4C-FC245BBA853C}"/>
    <cellStyle name="Итог 3 3 3 2 4" xfId="22700" xr:uid="{0EEAFEB9-0C16-4BC7-9BCF-EF27155596EA}"/>
    <cellStyle name="Итог 3 3 3 3" xfId="9433" xr:uid="{31565283-E811-4AAD-B955-BAC5D469EE40}"/>
    <cellStyle name="Итог 3 3 3 4" xfId="15078" xr:uid="{7CD5E5A8-B83E-4483-A5F8-8DC2211264CE}"/>
    <cellStyle name="Итог 3 3 3 5" xfId="20598" xr:uid="{CEFF1346-94C6-4342-9513-8C47E98DA902}"/>
    <cellStyle name="Итог 3 3 4" xfId="5066" xr:uid="{1E7B5D59-3F88-4F01-BC28-EA4FB490B962}"/>
    <cellStyle name="Итог 3 3 4 2" xfId="11617" xr:uid="{1FF3CF72-BDE6-4CD3-A5D8-5EDCB87E4786}"/>
    <cellStyle name="Итог 3 3 4 3" xfId="17222" xr:uid="{17E165C3-B807-4816-9820-EEC012EFDBDF}"/>
    <cellStyle name="Итог 3 3 4 4" xfId="22698" xr:uid="{043170AF-0811-42D2-89FD-9AA2BE83CEE1}"/>
    <cellStyle name="Итог 3 3 5" xfId="9431" xr:uid="{12EDDB14-53C0-4A22-8B43-A27D07F503F2}"/>
    <cellStyle name="Итог 3 3 6" xfId="15076" xr:uid="{09024C3B-E262-4592-AC77-721E42B79E81}"/>
    <cellStyle name="Итог 3 3 7" xfId="20596" xr:uid="{DCE228CB-345B-4DEF-BF60-D3AB03A142D2}"/>
    <cellStyle name="Итог 3 4" xfId="2827" xr:uid="{4CCA09CB-0797-49D2-AD99-6536200FD45F}"/>
    <cellStyle name="Итог 3 4 2" xfId="5069" xr:uid="{FD7907ED-779E-4D2C-8DF3-D314E80FD1C1}"/>
    <cellStyle name="Итог 3 4 2 2" xfId="11620" xr:uid="{242E3591-C570-40F2-836E-77415FC8C241}"/>
    <cellStyle name="Итог 3 4 2 3" xfId="17225" xr:uid="{F1B9B633-5D1E-4CBA-8913-5CA25743B6BB}"/>
    <cellStyle name="Итог 3 4 2 4" xfId="22701" xr:uid="{92747459-D8D2-44FA-883E-2C40958D70D7}"/>
    <cellStyle name="Итог 3 4 3" xfId="9434" xr:uid="{CD10BAD4-791F-4729-97F9-1CEBCC36437E}"/>
    <cellStyle name="Итог 3 4 4" xfId="15079" xr:uid="{EAB368C3-92B7-4B74-8E17-6C2C9870B062}"/>
    <cellStyle name="Итог 3 4 5" xfId="20599" xr:uid="{9D841263-9A5B-42A0-BB2F-F574674445C9}"/>
    <cellStyle name="Итог 3 5" xfId="2828" xr:uid="{7EC23753-1EB1-4C29-AF31-C71CB5B347D6}"/>
    <cellStyle name="Итог 3 5 2" xfId="5070" xr:uid="{E9510A9C-2A15-43E0-8159-FBEE9C958EE2}"/>
    <cellStyle name="Итог 3 5 2 2" xfId="11621" xr:uid="{03D3FC5A-8E46-4B3D-81EB-35955D2FC686}"/>
    <cellStyle name="Итог 3 5 2 3" xfId="17226" xr:uid="{F7238593-8F88-49F7-9D2E-B3D8A08B1D4C}"/>
    <cellStyle name="Итог 3 5 2 4" xfId="22702" xr:uid="{A8EFB12F-807D-4E25-AAE2-92A22A2600D0}"/>
    <cellStyle name="Итог 3 5 3" xfId="9435" xr:uid="{EE8E850A-DB0F-4928-8894-D08C1459BD7D}"/>
    <cellStyle name="Итог 3 5 4" xfId="15080" xr:uid="{59EAE891-CEE9-4E8D-82B8-C78DEA089B77}"/>
    <cellStyle name="Итог 3 5 5" xfId="20600" xr:uid="{B5F95D92-28B4-413E-B4C6-E6A06A3463F0}"/>
    <cellStyle name="Итог 3 6" xfId="5062" xr:uid="{DC9E81BA-31C1-41E4-AE27-31A7DC4FDE34}"/>
    <cellStyle name="Итог 3 6 2" xfId="11613" xr:uid="{7B499226-339A-43BE-BF5F-6938879505DC}"/>
    <cellStyle name="Итог 3 6 3" xfId="17218" xr:uid="{38D82D6A-3C0E-45D8-BEA8-4EFCCB84F1E1}"/>
    <cellStyle name="Итог 3 6 4" xfId="22694" xr:uid="{24999485-1403-49A1-94C3-8797A56B6A92}"/>
    <cellStyle name="Итог 3 7" xfId="9427" xr:uid="{628C6B51-3234-4B70-88C4-404DDE58C798}"/>
    <cellStyle name="Итог 3 8" xfId="15072" xr:uid="{D18A320A-F976-4EDB-9B84-03D386F27617}"/>
    <cellStyle name="Итог 3 9" xfId="20592" xr:uid="{785A2F0F-331F-4E4B-9A4C-274E47374566}"/>
    <cellStyle name="Итог 4" xfId="2829" xr:uid="{9294BF0A-EBBA-4C1B-960F-917FF2B71282}"/>
    <cellStyle name="Итог 4 10" xfId="20601" xr:uid="{E5699286-97E0-4AF8-8280-4381CCFAEDCF}"/>
    <cellStyle name="Итог 4 2" xfId="2830" xr:uid="{F3BACEF9-E987-4C3A-BC9F-3F210B7A8482}"/>
    <cellStyle name="Итог 4 2 2" xfId="2831" xr:uid="{2DED1E2E-B7EE-422F-9BA8-7E78F4E0CA75}"/>
    <cellStyle name="Итог 4 2 2 2" xfId="5073" xr:uid="{083FBE3B-A7C6-4C50-A4F9-F588BE104984}"/>
    <cellStyle name="Итог 4 2 2 2 2" xfId="11624" xr:uid="{2BCCF8DA-2522-40BF-8AC7-4BB94DC2B8C2}"/>
    <cellStyle name="Итог 4 2 2 2 3" xfId="17229" xr:uid="{AAF1920A-35A6-4979-B9D4-E2DE1A29319E}"/>
    <cellStyle name="Итог 4 2 2 2 4" xfId="22705" xr:uid="{CC11760F-EAF1-435A-971A-95869001E855}"/>
    <cellStyle name="Итог 4 2 2 3" xfId="9438" xr:uid="{4BBA73B2-B98E-479A-9E36-435BFD769BC0}"/>
    <cellStyle name="Итог 4 2 2 4" xfId="15083" xr:uid="{812D3A84-89A2-4133-8BB8-E589752E6CE2}"/>
    <cellStyle name="Итог 4 2 2 5" xfId="20603" xr:uid="{B0F6CCE8-CC14-4F7C-A85E-A4D4D410ED7B}"/>
    <cellStyle name="Итог 4 2 3" xfId="2832" xr:uid="{656B70CB-586D-471B-8F78-CE6F4D96EF38}"/>
    <cellStyle name="Итог 4 2 3 2" xfId="5074" xr:uid="{B658E135-5063-4031-A8BC-BE287AE2456A}"/>
    <cellStyle name="Итог 4 2 3 2 2" xfId="11625" xr:uid="{C54AE633-492A-4B15-AA62-E706006FDA35}"/>
    <cellStyle name="Итог 4 2 3 2 3" xfId="17230" xr:uid="{D53868D3-DDD0-4672-A53B-CB7FDDF202C8}"/>
    <cellStyle name="Итог 4 2 3 2 4" xfId="22706" xr:uid="{E6DE7AE6-E2D6-43A4-B8E2-AA9A644304D0}"/>
    <cellStyle name="Итог 4 2 3 3" xfId="9439" xr:uid="{433D1CE4-82FA-4589-8397-04754C33A993}"/>
    <cellStyle name="Итог 4 2 3 4" xfId="15084" xr:uid="{2B7D78A0-DD13-433D-8AA0-AA1CDC1A09D0}"/>
    <cellStyle name="Итог 4 2 3 5" xfId="20604" xr:uid="{4DAB9DD0-9AB6-4A86-9F6A-B0B3B4867524}"/>
    <cellStyle name="Итог 4 2 4" xfId="5072" xr:uid="{EA7620EA-D702-4CA0-A96C-1665153F9686}"/>
    <cellStyle name="Итог 4 2 4 2" xfId="11623" xr:uid="{9EB3142D-38B1-49EA-A363-B63CD3B22C2B}"/>
    <cellStyle name="Итог 4 2 4 3" xfId="17228" xr:uid="{7BD536C0-795D-4139-8F2B-721B2A2E1B14}"/>
    <cellStyle name="Итог 4 2 4 4" xfId="22704" xr:uid="{B56FF94D-E376-4036-AC8E-5F8D0AAC6CC0}"/>
    <cellStyle name="Итог 4 2 5" xfId="9437" xr:uid="{FC236FF6-0587-4140-A25B-0408EA39D8CC}"/>
    <cellStyle name="Итог 4 2 6" xfId="15082" xr:uid="{99001988-7624-44E9-8159-6915B01D75D1}"/>
    <cellStyle name="Итог 4 2 7" xfId="20602" xr:uid="{562DBA7D-26E6-4DF2-9FF5-B4F6B4CE45FF}"/>
    <cellStyle name="Итог 4 3" xfId="2833" xr:uid="{29667A40-FE3F-4720-A5D7-1984C3125A18}"/>
    <cellStyle name="Итог 4 3 2" xfId="2834" xr:uid="{E3B9B61E-F20B-4934-9BD0-ACB6F4466495}"/>
    <cellStyle name="Итог 4 3 2 2" xfId="5076" xr:uid="{9D9C3BA9-6289-46BD-86CF-6AF21FE94FF9}"/>
    <cellStyle name="Итог 4 3 2 2 2" xfId="11627" xr:uid="{1DC2E312-2AE6-48A4-A67D-82D7256612CD}"/>
    <cellStyle name="Итог 4 3 2 2 3" xfId="17232" xr:uid="{17E46A4E-BE3A-4867-ADB1-9EE420E11DBC}"/>
    <cellStyle name="Итог 4 3 2 2 4" xfId="22708" xr:uid="{E7914781-F660-4147-9F18-E8272BBC222F}"/>
    <cellStyle name="Итог 4 3 2 3" xfId="9441" xr:uid="{7F5E9978-031D-4737-B6F1-1B8EABCB9BF4}"/>
    <cellStyle name="Итог 4 3 2 4" xfId="15086" xr:uid="{16FCCC34-0740-45F3-B6F9-856A30C32BE9}"/>
    <cellStyle name="Итог 4 3 2 5" xfId="20606" xr:uid="{C731A113-7CB9-44E7-91AF-191A168EDDBF}"/>
    <cellStyle name="Итог 4 3 3" xfId="2835" xr:uid="{928A7223-E369-427A-99EC-050DF4DE22DF}"/>
    <cellStyle name="Итог 4 3 3 2" xfId="5077" xr:uid="{D579AE6C-9DEE-45B0-B8DC-A492C0700FA9}"/>
    <cellStyle name="Итог 4 3 3 2 2" xfId="11628" xr:uid="{A49FDC9D-038F-4560-9272-4216CE8DE173}"/>
    <cellStyle name="Итог 4 3 3 2 3" xfId="17233" xr:uid="{E99DCB79-8122-4989-8499-F142BC2E0D33}"/>
    <cellStyle name="Итог 4 3 3 2 4" xfId="22709" xr:uid="{72C850D8-4D57-4171-8A82-2A8546814E00}"/>
    <cellStyle name="Итог 4 3 3 3" xfId="9442" xr:uid="{1B0A52BB-2345-447B-A710-FA0D3A28989B}"/>
    <cellStyle name="Итог 4 3 3 4" xfId="15087" xr:uid="{705AAAF3-507D-414C-9446-2E071B125399}"/>
    <cellStyle name="Итог 4 3 3 5" xfId="20607" xr:uid="{73BED6A8-E046-404C-A6EC-7B21B3741BF7}"/>
    <cellStyle name="Итог 4 3 4" xfId="5075" xr:uid="{A54C7D90-CD86-45AE-B905-687F81EBCD1E}"/>
    <cellStyle name="Итог 4 3 4 2" xfId="11626" xr:uid="{2628EBE1-32B7-423D-B643-57946B9D54F7}"/>
    <cellStyle name="Итог 4 3 4 3" xfId="17231" xr:uid="{334A3537-EB47-4A49-87A3-197E1F304EE6}"/>
    <cellStyle name="Итог 4 3 4 4" xfId="22707" xr:uid="{82A33BDA-9FA4-4204-93EA-72D0A7B1DB5D}"/>
    <cellStyle name="Итог 4 3 5" xfId="9440" xr:uid="{2357B4C2-B0C0-4B6F-95A3-00883DC54D3C}"/>
    <cellStyle name="Итог 4 3 6" xfId="15085" xr:uid="{142FC824-54AD-42E0-9395-7D7BEB3B7DF4}"/>
    <cellStyle name="Итог 4 3 7" xfId="20605" xr:uid="{4931F7ED-EB0B-4083-AFF0-E42C9FC3CF52}"/>
    <cellStyle name="Итог 4 4" xfId="2836" xr:uid="{B86154FF-D512-4C00-B61B-EAAA736FA68C}"/>
    <cellStyle name="Итог 4 4 2" xfId="2837" xr:uid="{FE1B74A1-F42D-4831-882F-4270BC5F46D6}"/>
    <cellStyle name="Итог 4 4 2 2" xfId="5079" xr:uid="{D4A9599B-B6F0-4845-96E4-7A22093AB2B4}"/>
    <cellStyle name="Итог 4 4 2 2 2" xfId="11630" xr:uid="{99055E7C-EFF6-4FAC-B5B8-52B042399841}"/>
    <cellStyle name="Итог 4 4 2 2 3" xfId="17235" xr:uid="{A169C41E-5AF2-48D0-B23D-2700B474747E}"/>
    <cellStyle name="Итог 4 4 2 2 4" xfId="22711" xr:uid="{E8C970B7-49F4-4D33-9226-1A2E3F4BC303}"/>
    <cellStyle name="Итог 4 4 2 3" xfId="9444" xr:uid="{13625645-595E-4633-B2C5-6B0645628F3E}"/>
    <cellStyle name="Итог 4 4 2 4" xfId="15089" xr:uid="{13ED0940-9CDC-4713-B016-1D42317A354F}"/>
    <cellStyle name="Итог 4 4 2 5" xfId="20609" xr:uid="{443DFD2B-AD70-478E-8483-95138588B2D1}"/>
    <cellStyle name="Итог 4 4 3" xfId="2838" xr:uid="{F51A9149-41B6-4657-B71F-4BD2B1F14191}"/>
    <cellStyle name="Итог 4 4 3 2" xfId="5080" xr:uid="{7294155F-D1A0-4CFF-9210-DBA39394A781}"/>
    <cellStyle name="Итог 4 4 3 2 2" xfId="11631" xr:uid="{B3F23915-4902-4365-BF3C-8D29D4787120}"/>
    <cellStyle name="Итог 4 4 3 2 3" xfId="17236" xr:uid="{D11B46B3-63F5-423B-BFBD-EDF34A529C47}"/>
    <cellStyle name="Итог 4 4 3 2 4" xfId="22712" xr:uid="{E02B0A58-86E4-4E02-A18A-CE1C31247AF6}"/>
    <cellStyle name="Итог 4 4 3 3" xfId="9445" xr:uid="{7C042E8A-23F2-4113-BB86-90C9FDB3E3F1}"/>
    <cellStyle name="Итог 4 4 3 4" xfId="15090" xr:uid="{9E123084-6551-4988-A730-1D2D8A140C2B}"/>
    <cellStyle name="Итог 4 4 3 5" xfId="20610" xr:uid="{52904467-A92C-4003-ACB9-6045B141F977}"/>
    <cellStyle name="Итог 4 4 4" xfId="5078" xr:uid="{4249FB50-9CE0-45B3-AF75-67C17D50E4BA}"/>
    <cellStyle name="Итог 4 4 4 2" xfId="11629" xr:uid="{9ABB46B8-29BD-426C-B0D7-2235362E7CF6}"/>
    <cellStyle name="Итог 4 4 4 3" xfId="17234" xr:uid="{32C50F3C-A207-4441-B08C-22F48C9361A5}"/>
    <cellStyle name="Итог 4 4 4 4" xfId="22710" xr:uid="{4A0A0BFC-9818-49D8-BC8C-26CD0928ABC2}"/>
    <cellStyle name="Итог 4 4 5" xfId="9443" xr:uid="{6A3F1921-B5CD-45A3-AAE7-B95B31E506F7}"/>
    <cellStyle name="Итог 4 4 6" xfId="15088" xr:uid="{832E4521-E932-4A2A-AEF8-085C34F73D87}"/>
    <cellStyle name="Итог 4 4 7" xfId="20608" xr:uid="{4B7D9E8F-B0AA-445B-B817-FB26DD28F44F}"/>
    <cellStyle name="Итог 4 5" xfId="2839" xr:uid="{572C9807-A649-4924-AC44-7D82A5C69EC9}"/>
    <cellStyle name="Итог 4 5 2" xfId="5081" xr:uid="{A1A68805-FAC3-4E74-9BC5-4B7AAB1ABFD2}"/>
    <cellStyle name="Итог 4 5 2 2" xfId="11632" xr:uid="{225A12C7-A46E-41C1-B001-C3BBF70C097C}"/>
    <cellStyle name="Итог 4 5 2 3" xfId="17237" xr:uid="{9AFC113F-ACED-4503-9A7E-1A7F65523FB7}"/>
    <cellStyle name="Итог 4 5 2 4" xfId="22713" xr:uid="{7877C015-BF8A-4866-BE09-7961AF965C8C}"/>
    <cellStyle name="Итог 4 5 3" xfId="9446" xr:uid="{23E5A115-9B99-416E-ACE2-E9C0A426A7C0}"/>
    <cellStyle name="Итог 4 5 4" xfId="15091" xr:uid="{A6904972-1DDB-4AED-B624-F1BECDA5BFF4}"/>
    <cellStyle name="Итог 4 5 5" xfId="20611" xr:uid="{207F1D4D-CD76-4E6D-A9E4-F9BA429C3D4F}"/>
    <cellStyle name="Итог 4 6" xfId="2840" xr:uid="{E70F1F3F-C084-40E2-AD44-43AEFAC73625}"/>
    <cellStyle name="Итог 4 6 2" xfId="5082" xr:uid="{E3A7AB27-F01F-4E83-AE7C-2C81505DA49C}"/>
    <cellStyle name="Итог 4 6 2 2" xfId="11633" xr:uid="{1AD92704-964F-4102-8C33-4D18A09CE70F}"/>
    <cellStyle name="Итог 4 6 2 3" xfId="17238" xr:uid="{F3E50B8D-A6F5-488D-B372-BC04F5EFD09E}"/>
    <cellStyle name="Итог 4 6 2 4" xfId="22714" xr:uid="{530C3D0A-0123-4883-9788-DB4D536CBF29}"/>
    <cellStyle name="Итог 4 6 3" xfId="9447" xr:uid="{014A93D6-E982-4F9D-AB42-08F9D97FC393}"/>
    <cellStyle name="Итог 4 6 4" xfId="15092" xr:uid="{E8CCF6D5-DB36-477D-BD6D-2F3B60D291B7}"/>
    <cellStyle name="Итог 4 6 5" xfId="20612" xr:uid="{709A9D40-91AB-4F7F-BB93-8A1B07CB4E74}"/>
    <cellStyle name="Итог 4 7" xfId="5071" xr:uid="{E4CD17A0-8758-4D69-90AC-676A90962010}"/>
    <cellStyle name="Итог 4 7 2" xfId="11622" xr:uid="{EA7DE682-D452-4EE2-80A2-C4335E143D46}"/>
    <cellStyle name="Итог 4 7 3" xfId="17227" xr:uid="{D92AB292-D627-4525-8069-6D40CD07DCAF}"/>
    <cellStyle name="Итог 4 7 4" xfId="22703" xr:uid="{3E347DB6-F04B-4EBC-81D5-22CEA2DD1AC6}"/>
    <cellStyle name="Итог 4 8" xfId="9436" xr:uid="{589BDE51-5E95-44B2-9F9A-2B3CFB38C170}"/>
    <cellStyle name="Итог 4 9" xfId="15081" xr:uid="{5DC7E4BD-533B-4C06-806A-E088B2D22830}"/>
    <cellStyle name="Итог 5" xfId="2841" xr:uid="{C9F12B41-1AA2-44D9-98BD-9384400ACD82}"/>
    <cellStyle name="Итог 5 10" xfId="20613" xr:uid="{2728FA4F-10A7-4F2F-8C91-B1C775F60FF5}"/>
    <cellStyle name="Итог 5 2" xfId="2842" xr:uid="{06AE776D-9C8A-4192-B5D6-884D563CD181}"/>
    <cellStyle name="Итог 5 2 2" xfId="2843" xr:uid="{36655550-3103-40CE-B6F9-B86CB019513B}"/>
    <cellStyle name="Итог 5 2 2 2" xfId="5085" xr:uid="{7F5D5864-0105-4C3F-B59A-8EC8C10D3563}"/>
    <cellStyle name="Итог 5 2 2 2 2" xfId="11636" xr:uid="{789747F2-9BCD-42D2-B107-AA4944B45A27}"/>
    <cellStyle name="Итог 5 2 2 2 3" xfId="17241" xr:uid="{644127B6-8595-42DB-9708-A588F9632D34}"/>
    <cellStyle name="Итог 5 2 2 2 4" xfId="22717" xr:uid="{79634FD3-66F1-4A90-A2C7-7F0E8B7F927A}"/>
    <cellStyle name="Итог 5 2 2 3" xfId="9450" xr:uid="{ECCBA2EE-C9F2-4C1D-A088-77C321267D00}"/>
    <cellStyle name="Итог 5 2 2 4" xfId="15095" xr:uid="{DEE849D5-A260-4632-B28F-B890390FFB46}"/>
    <cellStyle name="Итог 5 2 2 5" xfId="20615" xr:uid="{A19F6009-32DF-41A2-A664-5F727EBCF5D3}"/>
    <cellStyle name="Итог 5 2 3" xfId="2844" xr:uid="{01C046EE-70B3-4BF6-A981-EA964331F866}"/>
    <cellStyle name="Итог 5 2 3 2" xfId="5086" xr:uid="{6F8E24E7-54A5-47EC-8FE0-7F9A3350E276}"/>
    <cellStyle name="Итог 5 2 3 2 2" xfId="11637" xr:uid="{7D38CF6A-3B18-4332-BF1C-C79264380EFE}"/>
    <cellStyle name="Итог 5 2 3 2 3" xfId="17242" xr:uid="{46068E31-4A51-469B-9012-E4CE3B126A48}"/>
    <cellStyle name="Итог 5 2 3 2 4" xfId="22718" xr:uid="{32698D1F-1B35-4ABF-B9C6-E1BDF4369473}"/>
    <cellStyle name="Итог 5 2 3 3" xfId="9451" xr:uid="{720E1FF5-7758-452D-85D6-42FCEE3EC1EF}"/>
    <cellStyle name="Итог 5 2 3 4" xfId="15096" xr:uid="{9A9A51BF-D0F6-4B66-8A03-150D34844DD6}"/>
    <cellStyle name="Итог 5 2 3 5" xfId="20616" xr:uid="{F98FD924-5428-47D4-9E5F-37C1006105F6}"/>
    <cellStyle name="Итог 5 2 4" xfId="5084" xr:uid="{E3DDB56A-054D-4222-83F9-EFE83E2E8150}"/>
    <cellStyle name="Итог 5 2 4 2" xfId="11635" xr:uid="{92620782-821F-44FD-BDFC-D62C421ABC98}"/>
    <cellStyle name="Итог 5 2 4 3" xfId="17240" xr:uid="{09D2BC35-F061-4C7F-96B4-B0A7549F9D79}"/>
    <cellStyle name="Итог 5 2 4 4" xfId="22716" xr:uid="{0F13A0B7-33B1-4AF2-BF1E-98CF9F117F09}"/>
    <cellStyle name="Итог 5 2 5" xfId="9449" xr:uid="{36C542B4-8069-492F-A90C-FE0442F7E6CE}"/>
    <cellStyle name="Итог 5 2 6" xfId="15094" xr:uid="{20798FB7-424B-40E3-A661-FBCF193734F9}"/>
    <cellStyle name="Итог 5 2 7" xfId="20614" xr:uid="{FDA3CA30-35BA-4403-A5BE-CDBFE25A64FE}"/>
    <cellStyle name="Итог 5 3" xfId="2845" xr:uid="{B15FFE90-F7EA-4587-9A83-90F567BE4135}"/>
    <cellStyle name="Итог 5 3 2" xfId="2846" xr:uid="{B6EA3343-E8C5-4900-A7CD-F72E2F442141}"/>
    <cellStyle name="Итог 5 3 2 2" xfId="5088" xr:uid="{3FA51D05-7DB6-4C4A-847E-555B2B22EFD4}"/>
    <cellStyle name="Итог 5 3 2 2 2" xfId="11639" xr:uid="{10EA7CEE-0CA6-4844-BE26-4961130AD0F3}"/>
    <cellStyle name="Итог 5 3 2 2 3" xfId="17244" xr:uid="{C99ADB9C-9EB4-4AFD-B613-AE741E0292FF}"/>
    <cellStyle name="Итог 5 3 2 2 4" xfId="22720" xr:uid="{3DFA16E6-DEA3-48BC-9391-606639D5F8CB}"/>
    <cellStyle name="Итог 5 3 2 3" xfId="9453" xr:uid="{553BF551-1805-40FA-9838-67DF21D4CA94}"/>
    <cellStyle name="Итог 5 3 2 4" xfId="15098" xr:uid="{3E1A450A-3B5C-45BD-BAFD-E8B1818F45FA}"/>
    <cellStyle name="Итог 5 3 2 5" xfId="20618" xr:uid="{FBE755D7-99E6-46A5-8170-B961BF575909}"/>
    <cellStyle name="Итог 5 3 3" xfId="2847" xr:uid="{CC850563-F5B2-44B5-9DF8-F23EBEFCD9E8}"/>
    <cellStyle name="Итог 5 3 3 2" xfId="5089" xr:uid="{090E0C09-5D52-4CCD-AE4B-745DE428CD00}"/>
    <cellStyle name="Итог 5 3 3 2 2" xfId="11640" xr:uid="{A6FDB2BE-CD62-4EA8-BF76-62B226DF697E}"/>
    <cellStyle name="Итог 5 3 3 2 3" xfId="17245" xr:uid="{F789DECD-FB9B-435B-BF7B-EE6C8CE23935}"/>
    <cellStyle name="Итог 5 3 3 2 4" xfId="22721" xr:uid="{07630493-2177-42F0-81FF-200D5A49E53B}"/>
    <cellStyle name="Итог 5 3 3 3" xfId="9454" xr:uid="{163E1310-37CB-4F2E-9718-79C45C4AC644}"/>
    <cellStyle name="Итог 5 3 3 4" xfId="15099" xr:uid="{379656CB-4BBA-4473-9FCA-0521D420FE94}"/>
    <cellStyle name="Итог 5 3 3 5" xfId="20619" xr:uid="{B5C95B64-6CDE-45C5-9929-0EC9F6021A1D}"/>
    <cellStyle name="Итог 5 3 4" xfId="5087" xr:uid="{C76EEF16-1F6D-4012-A2EE-1B884CA8C33D}"/>
    <cellStyle name="Итог 5 3 4 2" xfId="11638" xr:uid="{D9A04281-1F31-42A0-98FA-511F1B42C86E}"/>
    <cellStyle name="Итог 5 3 4 3" xfId="17243" xr:uid="{EAB50C03-AF4C-49EC-B2B0-53E3C1AED99F}"/>
    <cellStyle name="Итог 5 3 4 4" xfId="22719" xr:uid="{A4B3123B-91CE-4C47-89C2-7ECB2A743D0D}"/>
    <cellStyle name="Итог 5 3 5" xfId="9452" xr:uid="{A8E05201-5E51-463A-9EFD-3EEA83132956}"/>
    <cellStyle name="Итог 5 3 6" xfId="15097" xr:uid="{FB69EED5-2CF9-4F8B-ABC9-FC2659998E17}"/>
    <cellStyle name="Итог 5 3 7" xfId="20617" xr:uid="{35CFA92C-43DD-4AF3-8A6B-B508589CA4DD}"/>
    <cellStyle name="Итог 5 4" xfId="2848" xr:uid="{FC7CFACD-0136-425D-91BB-FAFB95D90416}"/>
    <cellStyle name="Итог 5 4 2" xfId="2849" xr:uid="{1ACB9E65-E658-4CDD-9D6A-1899F8C4F1B6}"/>
    <cellStyle name="Итог 5 4 2 2" xfId="5091" xr:uid="{D939458B-5873-4BF8-B9B7-A59B41A63700}"/>
    <cellStyle name="Итог 5 4 2 2 2" xfId="11642" xr:uid="{41954319-D4E0-491C-BC5A-CC64DD829F5A}"/>
    <cellStyle name="Итог 5 4 2 2 3" xfId="17247" xr:uid="{63488F1E-550D-4832-A1CE-E214D8FCEF14}"/>
    <cellStyle name="Итог 5 4 2 2 4" xfId="22723" xr:uid="{43185902-7965-4B74-8999-8E20201A2894}"/>
    <cellStyle name="Итог 5 4 2 3" xfId="9456" xr:uid="{2260B4E9-E547-470E-A361-C62299BC279F}"/>
    <cellStyle name="Итог 5 4 2 4" xfId="15101" xr:uid="{7469669F-3C2D-400E-873E-7D204BF996BE}"/>
    <cellStyle name="Итог 5 4 2 5" xfId="20621" xr:uid="{AF3EAAC3-06D4-4D1E-8792-A25E1CA6DC11}"/>
    <cellStyle name="Итог 5 4 3" xfId="2850" xr:uid="{980F26C9-75B2-411F-8652-112BE9F63AE9}"/>
    <cellStyle name="Итог 5 4 3 2" xfId="5092" xr:uid="{8778F6AD-A8DC-40FB-9A33-235986ECDD2E}"/>
    <cellStyle name="Итог 5 4 3 2 2" xfId="11643" xr:uid="{137F5355-7F5F-485A-BF36-801DA043C32E}"/>
    <cellStyle name="Итог 5 4 3 2 3" xfId="17248" xr:uid="{AD7B040B-76DD-4F24-8C5C-BC1C5B629F4F}"/>
    <cellStyle name="Итог 5 4 3 2 4" xfId="22724" xr:uid="{5470B630-A03E-441F-9780-37E46C4D21E2}"/>
    <cellStyle name="Итог 5 4 3 3" xfId="9457" xr:uid="{37A5BC89-AEBB-4271-8634-F68CBBBB8A1B}"/>
    <cellStyle name="Итог 5 4 3 4" xfId="15102" xr:uid="{1A86E468-4F4C-47A7-8C32-94C8138AB465}"/>
    <cellStyle name="Итог 5 4 3 5" xfId="20622" xr:uid="{0719B7D2-7AD2-4027-BD8F-75CF3CD3821A}"/>
    <cellStyle name="Итог 5 4 4" xfId="5090" xr:uid="{621BA0CC-40B3-42D2-8EDA-75F9AA21388D}"/>
    <cellStyle name="Итог 5 4 4 2" xfId="11641" xr:uid="{C73134A0-428C-4F1F-B8A5-887822030EE0}"/>
    <cellStyle name="Итог 5 4 4 3" xfId="17246" xr:uid="{E2B658F3-9BD0-48A9-8CC3-414A00653F71}"/>
    <cellStyle name="Итог 5 4 4 4" xfId="22722" xr:uid="{BCD0ACD8-2D52-4C73-9DD0-F525F8AA4452}"/>
    <cellStyle name="Итог 5 4 5" xfId="9455" xr:uid="{41C71754-9D47-437E-88F2-B50F382341A3}"/>
    <cellStyle name="Итог 5 4 6" xfId="15100" xr:uid="{36146B44-9641-4466-82FA-9E3BACEB3ED2}"/>
    <cellStyle name="Итог 5 4 7" xfId="20620" xr:uid="{10D12697-8C6F-488C-89BC-90BF64DBDB6C}"/>
    <cellStyle name="Итог 5 5" xfId="2851" xr:uid="{FC7FA749-33AD-4149-9CB6-BE58D66DE42B}"/>
    <cellStyle name="Итог 5 5 2" xfId="5093" xr:uid="{54E91D95-B861-4924-AB2B-AFB4014192E6}"/>
    <cellStyle name="Итог 5 5 2 2" xfId="11644" xr:uid="{58FD5FB8-E5E1-4705-B60D-99F14732930E}"/>
    <cellStyle name="Итог 5 5 2 3" xfId="17249" xr:uid="{B6403C00-0D54-4B85-8AA9-B9BB7C393557}"/>
    <cellStyle name="Итог 5 5 2 4" xfId="22725" xr:uid="{F9BFDAA6-CB8B-4BF9-86A2-E1E11613F7B5}"/>
    <cellStyle name="Итог 5 5 3" xfId="9458" xr:uid="{C61896F1-692D-4392-B4C2-97245BF61DB2}"/>
    <cellStyle name="Итог 5 5 4" xfId="15103" xr:uid="{0ACDFAE2-B35F-4D17-9578-3312AA180CBC}"/>
    <cellStyle name="Итог 5 5 5" xfId="20623" xr:uid="{4C0467E7-F8B4-4B6A-9720-E8F2D6BDC7B9}"/>
    <cellStyle name="Итог 5 6" xfId="2852" xr:uid="{F5EFE82C-4D2D-464A-A2DE-4F7E2B1FE9B9}"/>
    <cellStyle name="Итог 5 6 2" xfId="5094" xr:uid="{A11E8648-1C6A-4F39-A434-261B4F5EF42B}"/>
    <cellStyle name="Итог 5 6 2 2" xfId="11645" xr:uid="{85D238A7-23E1-43C0-B6DC-E1DC80C4BFEA}"/>
    <cellStyle name="Итог 5 6 2 3" xfId="17250" xr:uid="{BD342826-A4E3-439F-B1CD-5760E1226DF9}"/>
    <cellStyle name="Итог 5 6 2 4" xfId="22726" xr:uid="{A39592F4-A82A-4D35-B548-693BD85AD2FD}"/>
    <cellStyle name="Итог 5 6 3" xfId="9459" xr:uid="{F32B9304-37B4-4213-B642-D36407F75379}"/>
    <cellStyle name="Итог 5 6 4" xfId="15104" xr:uid="{2BDC7CD6-BC5F-48F8-BE16-76394FBDE9E2}"/>
    <cellStyle name="Итог 5 6 5" xfId="20624" xr:uid="{139EFBD0-6036-4D88-B465-0620421D6ED1}"/>
    <cellStyle name="Итог 5 7" xfId="5083" xr:uid="{22101348-0269-4E91-889E-0C84FB2C18C5}"/>
    <cellStyle name="Итог 5 7 2" xfId="11634" xr:uid="{FFF29DF3-F076-4364-ABC7-6AAF5CC04FB8}"/>
    <cellStyle name="Итог 5 7 3" xfId="17239" xr:uid="{52BB97AE-D247-4ED2-B668-F1C91DCE1FC1}"/>
    <cellStyle name="Итог 5 7 4" xfId="22715" xr:uid="{3DEA2509-6D71-40DB-86FE-1A3561350CDF}"/>
    <cellStyle name="Итог 5 8" xfId="9448" xr:uid="{26BE1F05-35B6-4AB5-9AED-12AC243375DD}"/>
    <cellStyle name="Итог 5 9" xfId="15093" xr:uid="{10EDA43A-1E64-4AF5-AC51-229995FFC558}"/>
    <cellStyle name="Итог 6" xfId="2853" xr:uid="{DED00F41-8142-4F06-B5F7-813795B90029}"/>
    <cellStyle name="Итог 6 10" xfId="20625" xr:uid="{694EA450-EB2D-4248-AECB-F5DACBBC052E}"/>
    <cellStyle name="Итог 6 2" xfId="2854" xr:uid="{72ADAAE8-3879-4CA8-BD52-9A335D23ACD4}"/>
    <cellStyle name="Итог 6 2 2" xfId="2855" xr:uid="{4DE1F8D4-0606-4A7F-B6AE-48023F0E4E6D}"/>
    <cellStyle name="Итог 6 2 2 2" xfId="5097" xr:uid="{D41BB18D-E984-4FBE-A61E-17F85F17BB00}"/>
    <cellStyle name="Итог 6 2 2 2 2" xfId="11648" xr:uid="{2CD5B120-5879-4373-9E04-A11C856DC247}"/>
    <cellStyle name="Итог 6 2 2 2 3" xfId="17253" xr:uid="{2FCB94E0-F0E4-43F9-888E-A9F45970DCFE}"/>
    <cellStyle name="Итог 6 2 2 2 4" xfId="22729" xr:uid="{D2C61B27-DD86-4494-A690-09EF5DD32995}"/>
    <cellStyle name="Итог 6 2 2 3" xfId="9462" xr:uid="{CEE01F29-9EB3-422C-BD61-1A83E9AC0DDC}"/>
    <cellStyle name="Итог 6 2 2 4" xfId="15107" xr:uid="{8C436A6D-331F-4754-A096-B90AE45FE04F}"/>
    <cellStyle name="Итог 6 2 2 5" xfId="20627" xr:uid="{5CB11060-3069-42A6-8925-55FC5E3A00A9}"/>
    <cellStyle name="Итог 6 2 3" xfId="2856" xr:uid="{18713C69-6F6E-49E0-BD0A-2877AEDD9295}"/>
    <cellStyle name="Итог 6 2 3 2" xfId="5098" xr:uid="{7A16710D-6751-42AF-91C8-56548066945B}"/>
    <cellStyle name="Итог 6 2 3 2 2" xfId="11649" xr:uid="{85FE1473-F6AD-40E1-A139-FEA8E0CBCB30}"/>
    <cellStyle name="Итог 6 2 3 2 3" xfId="17254" xr:uid="{2A233F03-DBB1-4DEA-9E68-160F7102FFD5}"/>
    <cellStyle name="Итог 6 2 3 2 4" xfId="22730" xr:uid="{D1EB39BD-3ED4-4904-A0D3-F7E9B833E51B}"/>
    <cellStyle name="Итог 6 2 3 3" xfId="9463" xr:uid="{89D8896C-8361-4758-B0CA-42E67F70A504}"/>
    <cellStyle name="Итог 6 2 3 4" xfId="15108" xr:uid="{827DBC09-BAD1-4D39-948B-C3A3C556DDF9}"/>
    <cellStyle name="Итог 6 2 3 5" xfId="20628" xr:uid="{07A0FF7A-8F73-445D-8496-4BDE76A7F5CC}"/>
    <cellStyle name="Итог 6 2 4" xfId="5096" xr:uid="{66243253-D87B-4DEC-907A-E24870353B2B}"/>
    <cellStyle name="Итог 6 2 4 2" xfId="11647" xr:uid="{F5A120FF-83D5-4291-83D2-23AC7970A74E}"/>
    <cellStyle name="Итог 6 2 4 3" xfId="17252" xr:uid="{7517B258-1981-48F6-B08E-47E2370E83D7}"/>
    <cellStyle name="Итог 6 2 4 4" xfId="22728" xr:uid="{ECE96AC1-69D4-4753-8A9E-7BE809A2D708}"/>
    <cellStyle name="Итог 6 2 5" xfId="9461" xr:uid="{B5657B5C-FC82-46A7-B048-11A7B1F9D786}"/>
    <cellStyle name="Итог 6 2 6" xfId="15106" xr:uid="{AB1B808C-AB58-4375-83A0-6988F333CAD7}"/>
    <cellStyle name="Итог 6 2 7" xfId="20626" xr:uid="{3CEC9376-38B0-42C9-9172-1C867D47101C}"/>
    <cellStyle name="Итог 6 3" xfId="2857" xr:uid="{7BA7B43C-7645-4218-AF52-9579057868A0}"/>
    <cellStyle name="Итог 6 3 2" xfId="2858" xr:uid="{D1AFED4F-1CDE-4252-808A-0FD51623A498}"/>
    <cellStyle name="Итог 6 3 2 2" xfId="5100" xr:uid="{D28B3A7A-72C8-49CF-B145-7A1502293500}"/>
    <cellStyle name="Итог 6 3 2 2 2" xfId="11651" xr:uid="{CCB5B623-AC72-480C-862C-AB984622666B}"/>
    <cellStyle name="Итог 6 3 2 2 3" xfId="17256" xr:uid="{56BBAEAE-6870-4E4C-A9D0-AAADD96A534B}"/>
    <cellStyle name="Итог 6 3 2 2 4" xfId="22732" xr:uid="{F353A12C-B3A2-4085-AF4A-9FA1F1705366}"/>
    <cellStyle name="Итог 6 3 2 3" xfId="9465" xr:uid="{940783DD-34DB-4B8E-8A40-FE2575829808}"/>
    <cellStyle name="Итог 6 3 2 4" xfId="15110" xr:uid="{3DDC309F-9374-433B-911D-62D8B1A65D49}"/>
    <cellStyle name="Итог 6 3 2 5" xfId="20630" xr:uid="{62B52F33-BFBA-445D-99F3-E25FA7FF38F6}"/>
    <cellStyle name="Итог 6 3 3" xfId="2859" xr:uid="{36197578-D103-456F-BF4F-72DDD1FCA869}"/>
    <cellStyle name="Итог 6 3 3 2" xfId="5101" xr:uid="{1B1364C1-222D-4BA2-9BED-3CB6CFE491B6}"/>
    <cellStyle name="Итог 6 3 3 2 2" xfId="11652" xr:uid="{01032442-24C8-4DD7-8AFF-3DB9A8306666}"/>
    <cellStyle name="Итог 6 3 3 2 3" xfId="17257" xr:uid="{03B7478F-1EEB-432C-9CF5-89E925686EE6}"/>
    <cellStyle name="Итог 6 3 3 2 4" xfId="22733" xr:uid="{DC1F2438-69FC-4A2A-BCA0-7270D4F42171}"/>
    <cellStyle name="Итог 6 3 3 3" xfId="9466" xr:uid="{57BB7DEA-F755-4EBC-B615-391F5770955F}"/>
    <cellStyle name="Итог 6 3 3 4" xfId="15111" xr:uid="{657EAC41-2054-4707-BD03-271EC0D006DB}"/>
    <cellStyle name="Итог 6 3 3 5" xfId="20631" xr:uid="{282D51D6-6497-4D2B-959B-E32E20166DF4}"/>
    <cellStyle name="Итог 6 3 4" xfId="5099" xr:uid="{655EABF7-AB80-4429-B5A8-C6D233D896A0}"/>
    <cellStyle name="Итог 6 3 4 2" xfId="11650" xr:uid="{831B187C-B4EE-4A95-9E6C-EFF86B673F0C}"/>
    <cellStyle name="Итог 6 3 4 3" xfId="17255" xr:uid="{4810B526-02BE-4BFA-B3CF-332A45688879}"/>
    <cellStyle name="Итог 6 3 4 4" xfId="22731" xr:uid="{81B59C12-33CA-4957-B887-6421E076B84D}"/>
    <cellStyle name="Итог 6 3 5" xfId="9464" xr:uid="{C307189E-0782-4A93-9F19-943795227812}"/>
    <cellStyle name="Итог 6 3 6" xfId="15109" xr:uid="{95D42037-7DCA-40B9-B9F0-AF80CC5BB3D4}"/>
    <cellStyle name="Итог 6 3 7" xfId="20629" xr:uid="{79552E4B-FCA8-4576-B609-B8450A8D4A75}"/>
    <cellStyle name="Итог 6 4" xfId="2860" xr:uid="{3A4910A2-B233-43F0-9E82-EEAB1BE40FD8}"/>
    <cellStyle name="Итог 6 4 2" xfId="2861" xr:uid="{122154D8-56BD-4D31-9027-4013C2C958F1}"/>
    <cellStyle name="Итог 6 4 2 2" xfId="5103" xr:uid="{992D05F0-9EDD-42A3-83D2-8736666E6437}"/>
    <cellStyle name="Итог 6 4 2 2 2" xfId="11654" xr:uid="{32E90B6B-32BD-4C9B-B042-C985A44B3D30}"/>
    <cellStyle name="Итог 6 4 2 2 3" xfId="17259" xr:uid="{21CA0799-2095-4FAE-BD4E-ED2A51792622}"/>
    <cellStyle name="Итог 6 4 2 2 4" xfId="22735" xr:uid="{159C8E94-0776-4643-862A-8D45DE0C7819}"/>
    <cellStyle name="Итог 6 4 2 3" xfId="9468" xr:uid="{8952E7C9-910B-4BEE-ADDD-70AB3579C947}"/>
    <cellStyle name="Итог 6 4 2 4" xfId="15113" xr:uid="{21BAB19A-9E25-4110-9D1B-C87E0A2695E3}"/>
    <cellStyle name="Итог 6 4 2 5" xfId="20633" xr:uid="{FF536699-B33B-41B4-A99D-590F9E152358}"/>
    <cellStyle name="Итог 6 4 3" xfId="2862" xr:uid="{98E31DC0-D7E4-4962-A363-4E60BF181415}"/>
    <cellStyle name="Итог 6 4 3 2" xfId="5104" xr:uid="{E69A75BD-0BA3-4001-A261-FAD7537D81EB}"/>
    <cellStyle name="Итог 6 4 3 2 2" xfId="11655" xr:uid="{52A8248B-8F23-4B79-BC91-E458128ACADF}"/>
    <cellStyle name="Итог 6 4 3 2 3" xfId="17260" xr:uid="{ECD98485-7021-42C4-B469-933AD10E8087}"/>
    <cellStyle name="Итог 6 4 3 2 4" xfId="22736" xr:uid="{F7747409-85F5-4AD5-9629-A4C443D2C952}"/>
    <cellStyle name="Итог 6 4 3 3" xfId="9469" xr:uid="{775B90F3-2D5C-44F1-BC59-6F155FFFBB36}"/>
    <cellStyle name="Итог 6 4 3 4" xfId="15114" xr:uid="{77EB8ECF-0F4E-47FD-9A85-2DDB3FF1D3F9}"/>
    <cellStyle name="Итог 6 4 3 5" xfId="20634" xr:uid="{32711F64-387C-4CB8-9979-168F0AC6251E}"/>
    <cellStyle name="Итог 6 4 4" xfId="5102" xr:uid="{29A6E8BF-C630-48A0-9597-DFF46D081040}"/>
    <cellStyle name="Итог 6 4 4 2" xfId="11653" xr:uid="{35189746-C212-4F6F-9A2C-E2B5DBB2D737}"/>
    <cellStyle name="Итог 6 4 4 3" xfId="17258" xr:uid="{E688F5EF-1A89-46DE-B5E9-311D8CF523EA}"/>
    <cellStyle name="Итог 6 4 4 4" xfId="22734" xr:uid="{ADAC6C48-BE78-4B2D-B0D0-5C8DB8A2CB3C}"/>
    <cellStyle name="Итог 6 4 5" xfId="9467" xr:uid="{9086020B-FF06-46F4-B0CA-220D30E629D2}"/>
    <cellStyle name="Итог 6 4 6" xfId="15112" xr:uid="{86761995-F482-4B22-B060-5C17A7B3A24B}"/>
    <cellStyle name="Итог 6 4 7" xfId="20632" xr:uid="{A9AD8BB1-3770-4AB4-839D-60436BF2BD15}"/>
    <cellStyle name="Итог 6 5" xfId="2863" xr:uid="{36625CA4-F5F7-4582-8F5B-7C41B225F261}"/>
    <cellStyle name="Итог 6 5 2" xfId="5105" xr:uid="{5AD398D6-8C9E-4471-8A1A-CF4C18B57836}"/>
    <cellStyle name="Итог 6 5 2 2" xfId="11656" xr:uid="{09D74C7B-F655-4E2F-A960-2CB3B5D2E1D0}"/>
    <cellStyle name="Итог 6 5 2 3" xfId="17261" xr:uid="{0CFC59FB-16E6-4144-9AC9-85EB99B5009C}"/>
    <cellStyle name="Итог 6 5 2 4" xfId="22737" xr:uid="{29DB71FC-8051-41AD-BE28-61D486858A68}"/>
    <cellStyle name="Итог 6 5 3" xfId="9470" xr:uid="{DD18E3AC-BE8F-4D20-9315-9809763B77EF}"/>
    <cellStyle name="Итог 6 5 4" xfId="15115" xr:uid="{A9FE855F-4D02-4526-BDB6-D456BC7F5B97}"/>
    <cellStyle name="Итог 6 5 5" xfId="20635" xr:uid="{49250991-897E-4C28-84CB-2078156AF3AD}"/>
    <cellStyle name="Итог 6 6" xfId="2864" xr:uid="{75345CD0-6365-4D90-8806-EF147DA39FD0}"/>
    <cellStyle name="Итог 6 6 2" xfId="5106" xr:uid="{27FFD9CF-FDD3-4FC0-B50E-F47AF49C8AF8}"/>
    <cellStyle name="Итог 6 6 2 2" xfId="11657" xr:uid="{8C8D712D-C89B-481A-8905-D104FCE4FFD0}"/>
    <cellStyle name="Итог 6 6 2 3" xfId="17262" xr:uid="{54835819-99ED-4ACE-84AE-8C4F37B5497D}"/>
    <cellStyle name="Итог 6 6 2 4" xfId="22738" xr:uid="{1FD305B9-FD32-46B5-96FA-2B3CEE73B4ED}"/>
    <cellStyle name="Итог 6 6 3" xfId="9471" xr:uid="{AE040D51-FF6D-4F14-AB7A-F32B7CA45393}"/>
    <cellStyle name="Итог 6 6 4" xfId="15116" xr:uid="{E6912FFC-6F2B-4979-B1C9-ABE0F5D4C191}"/>
    <cellStyle name="Итог 6 6 5" xfId="20636" xr:uid="{FDE459FE-6ECA-46CB-BCD8-556B57E9A35B}"/>
    <cellStyle name="Итог 6 7" xfId="5095" xr:uid="{82DCDCEC-2076-44A6-99F7-E67B1215564A}"/>
    <cellStyle name="Итог 6 7 2" xfId="11646" xr:uid="{81F542FD-76B8-4141-9BCA-505DA610657E}"/>
    <cellStyle name="Итог 6 7 3" xfId="17251" xr:uid="{31AFBC1B-0BE9-4D01-ACF9-7D9B45B482E0}"/>
    <cellStyle name="Итог 6 7 4" xfId="22727" xr:uid="{E6370BB1-0A24-4797-92CF-F82FBBB68EBE}"/>
    <cellStyle name="Итог 6 8" xfId="9460" xr:uid="{C56278A8-90A3-4354-A853-E024345BBB80}"/>
    <cellStyle name="Итог 6 9" xfId="15105" xr:uid="{F5F46D5F-E302-4C20-AA7D-98BB8A9957C0}"/>
    <cellStyle name="Итог 7" xfId="2865" xr:uid="{440C6C57-A273-44CF-94DB-3EC796A175E0}"/>
    <cellStyle name="Итог 7 10" xfId="20637" xr:uid="{1148F458-6016-4187-A46C-40A8AC7B5E79}"/>
    <cellStyle name="Итог 7 2" xfId="2866" xr:uid="{4FFEF497-BA9C-4E5F-AC36-4697A3E13A4E}"/>
    <cellStyle name="Итог 7 2 2" xfId="2867" xr:uid="{4A13CEB1-DBC0-417E-8B5C-8177E0C1BE8A}"/>
    <cellStyle name="Итог 7 2 2 2" xfId="5109" xr:uid="{348387CA-9DF8-459C-BEEB-779CBE1D045A}"/>
    <cellStyle name="Итог 7 2 2 2 2" xfId="11660" xr:uid="{A31C5097-33E3-4C6E-B776-E375AB735E2F}"/>
    <cellStyle name="Итог 7 2 2 2 3" xfId="17265" xr:uid="{0613BFBF-9CD8-4E69-9606-1A45E1EE6D7C}"/>
    <cellStyle name="Итог 7 2 2 2 4" xfId="22741" xr:uid="{643A450B-E5E9-4C5A-B6A4-DEA9C4CE3BBC}"/>
    <cellStyle name="Итог 7 2 2 3" xfId="9474" xr:uid="{C3CA0ECE-7A8F-4C67-997F-06D7CC2D34A7}"/>
    <cellStyle name="Итог 7 2 2 4" xfId="15119" xr:uid="{34777D1C-FBCE-4D0B-B227-FFC0C3C942F5}"/>
    <cellStyle name="Итог 7 2 2 5" xfId="20639" xr:uid="{9F4925B4-D40B-42DA-87EA-7C8C52FAA3D6}"/>
    <cellStyle name="Итог 7 2 3" xfId="2868" xr:uid="{94E56F2A-1FF7-46BF-AF48-CCD23D6ED2B1}"/>
    <cellStyle name="Итог 7 2 3 2" xfId="5110" xr:uid="{58B58501-B6FF-42E6-88F0-30DA61A4DC25}"/>
    <cellStyle name="Итог 7 2 3 2 2" xfId="11661" xr:uid="{0DB08AD5-7E8A-4525-905C-E4E717A94571}"/>
    <cellStyle name="Итог 7 2 3 2 3" xfId="17266" xr:uid="{EE312A8B-0FB8-4844-8633-5F0C00DBBBB9}"/>
    <cellStyle name="Итог 7 2 3 2 4" xfId="22742" xr:uid="{2240079B-F708-4308-85A4-A22E1D1E1622}"/>
    <cellStyle name="Итог 7 2 3 3" xfId="9475" xr:uid="{862DF653-D66C-45C4-AF91-2FFDC9B54B66}"/>
    <cellStyle name="Итог 7 2 3 4" xfId="15120" xr:uid="{35D7ABFE-137A-4CF5-9C43-A86BC7B476D8}"/>
    <cellStyle name="Итог 7 2 3 5" xfId="20640" xr:uid="{7C6A2D79-9893-4A71-9F83-78D5D95AE8D5}"/>
    <cellStyle name="Итог 7 2 4" xfId="5108" xr:uid="{5FE32DB9-C5AF-4EDA-BEA6-C6317D765745}"/>
    <cellStyle name="Итог 7 2 4 2" xfId="11659" xr:uid="{89F30766-4877-42BE-95AC-240ABD72CCFE}"/>
    <cellStyle name="Итог 7 2 4 3" xfId="17264" xr:uid="{D80934AD-4F00-4FF3-9E40-AE19A783E684}"/>
    <cellStyle name="Итог 7 2 4 4" xfId="22740" xr:uid="{43029E14-A7E0-47EF-9A39-60B0159A83CE}"/>
    <cellStyle name="Итог 7 2 5" xfId="9473" xr:uid="{57013FB8-EE17-4BFB-B7C0-E9CCB0DCF7BB}"/>
    <cellStyle name="Итог 7 2 6" xfId="15118" xr:uid="{C1795CC6-E0D7-48D4-B112-3F9CE917DB80}"/>
    <cellStyle name="Итог 7 2 7" xfId="20638" xr:uid="{88CA0F3B-44E9-44DE-995E-E671ACC23F91}"/>
    <cellStyle name="Итог 7 3" xfId="2869" xr:uid="{ECF3133E-169E-47DA-85E0-461C4C58D74E}"/>
    <cellStyle name="Итог 7 3 2" xfId="2870" xr:uid="{E4321CE8-3B5E-4175-8D8F-4F9876152A0F}"/>
    <cellStyle name="Итог 7 3 2 2" xfId="5112" xr:uid="{6088851B-B8DD-4571-B0F0-DEDBEB95DD0B}"/>
    <cellStyle name="Итог 7 3 2 2 2" xfId="11663" xr:uid="{DDF95726-639E-4E8F-A1A3-59FCE4056B15}"/>
    <cellStyle name="Итог 7 3 2 2 3" xfId="17268" xr:uid="{E1639139-9E8E-4F6D-8A50-D94275F3A951}"/>
    <cellStyle name="Итог 7 3 2 2 4" xfId="22744" xr:uid="{671BD08F-6B50-41BE-B6FE-90B856FABD9B}"/>
    <cellStyle name="Итог 7 3 2 3" xfId="9477" xr:uid="{8414BC41-B968-4087-9BD8-21349F43E3FB}"/>
    <cellStyle name="Итог 7 3 2 4" xfId="15122" xr:uid="{D704543F-92BA-46FB-B9D3-B98AA986818F}"/>
    <cellStyle name="Итог 7 3 2 5" xfId="20642" xr:uid="{CEE8063F-06D9-40C6-B7AA-287DF8873017}"/>
    <cellStyle name="Итог 7 3 3" xfId="2871" xr:uid="{FEB435DC-2260-4B4A-AEB2-AB35BA9345B6}"/>
    <cellStyle name="Итог 7 3 3 2" xfId="5113" xr:uid="{6FC93205-33C5-4201-A178-66361D8C9BA6}"/>
    <cellStyle name="Итог 7 3 3 2 2" xfId="11664" xr:uid="{525A55B4-ED61-45E1-8E7E-1DAA9742A7A8}"/>
    <cellStyle name="Итог 7 3 3 2 3" xfId="17269" xr:uid="{0FAC244A-1BBB-49CA-948B-506DC9A0A69C}"/>
    <cellStyle name="Итог 7 3 3 2 4" xfId="22745" xr:uid="{EBFC1769-DE04-4B91-9F25-1AF1AFC3DA61}"/>
    <cellStyle name="Итог 7 3 3 3" xfId="9478" xr:uid="{A78EE730-B4D1-493D-AAE5-EC46FD04171A}"/>
    <cellStyle name="Итог 7 3 3 4" xfId="15123" xr:uid="{9F002A9E-22E9-4977-8A58-55363EE8DB71}"/>
    <cellStyle name="Итог 7 3 3 5" xfId="20643" xr:uid="{5E9BC809-C0C4-40DA-BA07-911FB15F2108}"/>
    <cellStyle name="Итог 7 3 4" xfId="5111" xr:uid="{67BE20CB-FC36-4C71-B5A2-9F0FFEB867FF}"/>
    <cellStyle name="Итог 7 3 4 2" xfId="11662" xr:uid="{86B69A95-5999-44D5-8C18-6E18E2F2F6F2}"/>
    <cellStyle name="Итог 7 3 4 3" xfId="17267" xr:uid="{AE31505D-C9C4-4727-91BF-7902B23821A7}"/>
    <cellStyle name="Итог 7 3 4 4" xfId="22743" xr:uid="{5C3DADEA-87D9-4BB1-9A24-40301635E7AF}"/>
    <cellStyle name="Итог 7 3 5" xfId="9476" xr:uid="{6960B79B-EFCD-4532-A15A-E9796E15DD7A}"/>
    <cellStyle name="Итог 7 3 6" xfId="15121" xr:uid="{BACE882E-BC8C-4BC5-9F16-65B03649CA89}"/>
    <cellStyle name="Итог 7 3 7" xfId="20641" xr:uid="{CE6A4B26-73EF-4B27-AC5A-4D1EEED90039}"/>
    <cellStyle name="Итог 7 4" xfId="2872" xr:uid="{739ACFD4-ED61-4685-935A-F3BE060D37A9}"/>
    <cellStyle name="Итог 7 4 2" xfId="2873" xr:uid="{2B193B4C-1C2E-48BA-948B-58FF7D5FCAC6}"/>
    <cellStyle name="Итог 7 4 2 2" xfId="5115" xr:uid="{44183EC3-CFF4-4836-86B8-0A65574CA733}"/>
    <cellStyle name="Итог 7 4 2 2 2" xfId="11666" xr:uid="{297E76E3-325A-4F8E-AA85-65E55F3D2A00}"/>
    <cellStyle name="Итог 7 4 2 2 3" xfId="17271" xr:uid="{7716D8AC-0B92-4522-BB9C-E631E6F53685}"/>
    <cellStyle name="Итог 7 4 2 2 4" xfId="22747" xr:uid="{3B388923-E7F4-4CDD-93E9-1C253AEA16A6}"/>
    <cellStyle name="Итог 7 4 2 3" xfId="9480" xr:uid="{543FB1D9-2FCA-4C05-B8B4-7CB81447AC4B}"/>
    <cellStyle name="Итог 7 4 2 4" xfId="15125" xr:uid="{4ACE07BF-A107-4DC7-96B9-BB41AF400020}"/>
    <cellStyle name="Итог 7 4 2 5" xfId="20645" xr:uid="{F01A9132-298A-48F6-B5EF-58175FC8C510}"/>
    <cellStyle name="Итог 7 4 3" xfId="2874" xr:uid="{277F568D-7B61-4F86-949A-A19C906108A4}"/>
    <cellStyle name="Итог 7 4 3 2" xfId="5116" xr:uid="{578801B4-7FB6-48AD-8893-7907B1588D72}"/>
    <cellStyle name="Итог 7 4 3 2 2" xfId="11667" xr:uid="{FCB67D12-AAF9-4F50-B53F-18263D85F0F9}"/>
    <cellStyle name="Итог 7 4 3 2 3" xfId="17272" xr:uid="{55486BCB-B6BF-4B0F-9973-5AF7D048D6AE}"/>
    <cellStyle name="Итог 7 4 3 2 4" xfId="22748" xr:uid="{890D10C1-9BD4-4DA8-AF24-514D8AD678FD}"/>
    <cellStyle name="Итог 7 4 3 3" xfId="9481" xr:uid="{925C5F3D-8CB3-4CD6-A445-1DB6B935A310}"/>
    <cellStyle name="Итог 7 4 3 4" xfId="15126" xr:uid="{7A483C31-FCA1-440B-B720-C839E3A8BC3E}"/>
    <cellStyle name="Итог 7 4 3 5" xfId="20646" xr:uid="{7D106B4F-8783-4EDD-9A5A-D5A975F7007D}"/>
    <cellStyle name="Итог 7 4 4" xfId="5114" xr:uid="{BFB7E1E4-CD77-4054-BCA3-3956FCC2457E}"/>
    <cellStyle name="Итог 7 4 4 2" xfId="11665" xr:uid="{67B92879-B451-408E-8093-EA8DADAC7780}"/>
    <cellStyle name="Итог 7 4 4 3" xfId="17270" xr:uid="{23B33AC0-3427-487C-9119-DE141E9460ED}"/>
    <cellStyle name="Итог 7 4 4 4" xfId="22746" xr:uid="{0C8B1790-1088-4DA9-B1A8-806853803DD1}"/>
    <cellStyle name="Итог 7 4 5" xfId="9479" xr:uid="{6B5DEA74-75B2-4F20-8AE9-011F3A49215A}"/>
    <cellStyle name="Итог 7 4 6" xfId="15124" xr:uid="{75F48F62-7423-4242-832A-C921D6600A64}"/>
    <cellStyle name="Итог 7 4 7" xfId="20644" xr:uid="{61F23E90-56FF-4D2F-BB3F-11F89D7C9992}"/>
    <cellStyle name="Итог 7 5" xfId="2875" xr:uid="{88B23DAE-9DCF-4E90-B0F7-B230B42AD73B}"/>
    <cellStyle name="Итог 7 5 2" xfId="5117" xr:uid="{DE78414B-AAB7-4F03-9209-06BF29044EE9}"/>
    <cellStyle name="Итог 7 5 2 2" xfId="11668" xr:uid="{237040BE-BA1C-436D-BA54-70E588EA30FE}"/>
    <cellStyle name="Итог 7 5 2 3" xfId="17273" xr:uid="{D52260D2-A6AB-4509-A470-6FC6C5693275}"/>
    <cellStyle name="Итог 7 5 2 4" xfId="22749" xr:uid="{79874CF0-7C7D-48B4-B413-345789DF0EDB}"/>
    <cellStyle name="Итог 7 5 3" xfId="9482" xr:uid="{FF3A10C7-88C5-41B2-A2F8-CCF7BD99949A}"/>
    <cellStyle name="Итог 7 5 4" xfId="15127" xr:uid="{129F2491-43AF-4D5A-9B5A-F9216F52E9EB}"/>
    <cellStyle name="Итог 7 5 5" xfId="20647" xr:uid="{11327036-34CF-45F0-AFF5-03E2FC432193}"/>
    <cellStyle name="Итог 7 6" xfId="2876" xr:uid="{3E543FB8-D3D4-4B77-B93B-EF798037EFB2}"/>
    <cellStyle name="Итог 7 6 2" xfId="5118" xr:uid="{1A2873E2-75BD-4B0E-9A63-A5A68865BD55}"/>
    <cellStyle name="Итог 7 6 2 2" xfId="11669" xr:uid="{C27A58A0-65B4-4340-8968-0D16890B04A5}"/>
    <cellStyle name="Итог 7 6 2 3" xfId="17274" xr:uid="{BABB0222-9518-4402-9150-A0E3C87EAE54}"/>
    <cellStyle name="Итог 7 6 2 4" xfId="22750" xr:uid="{2637F473-A886-4DB1-8329-8931AB6EBDAB}"/>
    <cellStyle name="Итог 7 6 3" xfId="9483" xr:uid="{4783CB62-A43D-487A-87E4-B3B2FC9B430A}"/>
    <cellStyle name="Итог 7 6 4" xfId="15128" xr:uid="{0A9648AA-B385-4B09-BC55-DF1D29FF8290}"/>
    <cellStyle name="Итог 7 6 5" xfId="20648" xr:uid="{64FD7C43-8DC9-45A9-B5AF-8CDBE969FF54}"/>
    <cellStyle name="Итог 7 7" xfId="5107" xr:uid="{B0CF3C3B-74EB-4A22-A570-1FCBFD698D47}"/>
    <cellStyle name="Итог 7 7 2" xfId="11658" xr:uid="{8E5A0D61-D5A7-4DE0-B5F0-F3172E00FAB9}"/>
    <cellStyle name="Итог 7 7 3" xfId="17263" xr:uid="{4E9E4ED9-F3B5-42AC-B157-550ADAA4DC8B}"/>
    <cellStyle name="Итог 7 7 4" xfId="22739" xr:uid="{5C535723-C6DA-4512-BF9D-753F88655B4A}"/>
    <cellStyle name="Итог 7 8" xfId="9472" xr:uid="{7A58D694-C993-415F-A344-0302A497F8B2}"/>
    <cellStyle name="Итог 7 9" xfId="15117" xr:uid="{41FBD6F0-8F78-47F3-8356-8659BC5A9C2C}"/>
    <cellStyle name="Итог 8" xfId="2877" xr:uid="{773C6EFE-86F1-41D2-B495-DA0630409574}"/>
    <cellStyle name="Итог 8 10" xfId="20649" xr:uid="{730DFDC9-4309-449D-B5FC-389B93B78880}"/>
    <cellStyle name="Итог 8 2" xfId="2878" xr:uid="{92E2D489-FB14-433A-A1D4-8AC1350B598E}"/>
    <cellStyle name="Итог 8 2 2" xfId="2879" xr:uid="{3AA1AEB9-61E5-4F72-9D4E-59F47DDDEF2D}"/>
    <cellStyle name="Итог 8 2 2 2" xfId="5121" xr:uid="{ACA0C438-DF02-42BA-B10E-834AA08E55A1}"/>
    <cellStyle name="Итог 8 2 2 2 2" xfId="11672" xr:uid="{8E02690A-C50E-4D61-ADD6-F9C7C9547758}"/>
    <cellStyle name="Итог 8 2 2 2 3" xfId="17277" xr:uid="{724AADDF-5788-46A1-9580-46F1123A7620}"/>
    <cellStyle name="Итог 8 2 2 2 4" xfId="22753" xr:uid="{F46EBC95-380B-4F17-8CF0-B7DA9B73D14B}"/>
    <cellStyle name="Итог 8 2 2 3" xfId="9486" xr:uid="{299615C6-CD44-47A0-9FDB-A69617A80743}"/>
    <cellStyle name="Итог 8 2 2 4" xfId="15131" xr:uid="{ECDD0EFB-1696-4546-AE54-91ED6819A10D}"/>
    <cellStyle name="Итог 8 2 2 5" xfId="20651" xr:uid="{7AF4B38F-E7D4-4A1D-92C9-5E6221637E87}"/>
    <cellStyle name="Итог 8 2 3" xfId="2880" xr:uid="{DE81BE70-40E1-488F-BAA2-11E3EC37988B}"/>
    <cellStyle name="Итог 8 2 3 2" xfId="5122" xr:uid="{176569A1-9495-476C-84E5-27CBB10C21DE}"/>
    <cellStyle name="Итог 8 2 3 2 2" xfId="11673" xr:uid="{97AE27D8-EA8D-4605-B8AF-B8D1DC325608}"/>
    <cellStyle name="Итог 8 2 3 2 3" xfId="17278" xr:uid="{70FB9C11-B310-4CD4-8514-F0ABEF257D18}"/>
    <cellStyle name="Итог 8 2 3 2 4" xfId="22754" xr:uid="{71D38068-2811-401F-BEB5-A4FC898F7DB3}"/>
    <cellStyle name="Итог 8 2 3 3" xfId="9487" xr:uid="{A57C2FDB-08C0-448A-B30D-8D6652A24067}"/>
    <cellStyle name="Итог 8 2 3 4" xfId="15132" xr:uid="{2AA43147-7AC5-416E-B4A0-33B5A4F5A289}"/>
    <cellStyle name="Итог 8 2 3 5" xfId="20652" xr:uid="{2AE77A04-66AE-4CA5-BBB5-FA7064E71F89}"/>
    <cellStyle name="Итог 8 2 4" xfId="5120" xr:uid="{A773F5A3-2627-4E1A-8437-64161C517C75}"/>
    <cellStyle name="Итог 8 2 4 2" xfId="11671" xr:uid="{FAB1D21A-6EEF-4AE0-800A-EA0C967F4314}"/>
    <cellStyle name="Итог 8 2 4 3" xfId="17276" xr:uid="{14AF5F54-9581-499D-9B97-EE4D938B37C0}"/>
    <cellStyle name="Итог 8 2 4 4" xfId="22752" xr:uid="{BDEF991E-D6F4-485F-9F48-E8A5A9193D2B}"/>
    <cellStyle name="Итог 8 2 5" xfId="9485" xr:uid="{4D62A26B-F29B-42F2-B964-EBCAE20D3A11}"/>
    <cellStyle name="Итог 8 2 6" xfId="15130" xr:uid="{27A4F052-ECA3-4E2D-9D61-5200F2649EAA}"/>
    <cellStyle name="Итог 8 2 7" xfId="20650" xr:uid="{657234D4-F4BE-4CF8-A4C9-1F9865F86B3C}"/>
    <cellStyle name="Итог 8 3" xfId="2881" xr:uid="{36C29B07-041B-4447-A9EE-12AD65D870EC}"/>
    <cellStyle name="Итог 8 3 2" xfId="2882" xr:uid="{597A448A-715A-4476-874C-34EF7E9506AC}"/>
    <cellStyle name="Итог 8 3 2 2" xfId="5124" xr:uid="{67CE72F1-7FA6-4754-BF7B-FE75242AE12A}"/>
    <cellStyle name="Итог 8 3 2 2 2" xfId="11675" xr:uid="{67AED0E7-3B74-4432-9018-9CA96DF4BECA}"/>
    <cellStyle name="Итог 8 3 2 2 3" xfId="17280" xr:uid="{AFDFDB2B-F822-4772-9F17-2F0AD65F9FC8}"/>
    <cellStyle name="Итог 8 3 2 2 4" xfId="22756" xr:uid="{293DE0B4-27E1-4E1C-AAFB-ABD5E9B84015}"/>
    <cellStyle name="Итог 8 3 2 3" xfId="9489" xr:uid="{7E88749D-BDCB-4D75-B85B-D0EE48549B60}"/>
    <cellStyle name="Итог 8 3 2 4" xfId="15134" xr:uid="{D148FFEA-221C-4665-83E4-022421E03066}"/>
    <cellStyle name="Итог 8 3 2 5" xfId="20654" xr:uid="{2746B9A7-FC81-49CC-B702-287CEFEC9F65}"/>
    <cellStyle name="Итог 8 3 3" xfId="2883" xr:uid="{AF32A810-295E-4B60-8266-D9907DE395A3}"/>
    <cellStyle name="Итог 8 3 3 2" xfId="5125" xr:uid="{DFB68C53-D97C-4C8A-97E3-07D2B738F4F0}"/>
    <cellStyle name="Итог 8 3 3 2 2" xfId="11676" xr:uid="{8D2A9F5E-FF19-4581-8851-4CA2F580005E}"/>
    <cellStyle name="Итог 8 3 3 2 3" xfId="17281" xr:uid="{B387876B-DAA0-4FFA-9732-56FBDB0E9926}"/>
    <cellStyle name="Итог 8 3 3 2 4" xfId="22757" xr:uid="{29DF19AC-3581-4836-A5D7-696FD8AB38C2}"/>
    <cellStyle name="Итог 8 3 3 3" xfId="9490" xr:uid="{447A9A29-2991-4793-B93B-026051EA7304}"/>
    <cellStyle name="Итог 8 3 3 4" xfId="15135" xr:uid="{1DEE8162-FC3D-48BD-96E4-4B12E293B3C0}"/>
    <cellStyle name="Итог 8 3 3 5" xfId="20655" xr:uid="{8436202E-9D56-4222-B2BD-D1A8ECCF0DFD}"/>
    <cellStyle name="Итог 8 3 4" xfId="5123" xr:uid="{E698224A-7E68-4C55-A5E0-17EA0E542ABD}"/>
    <cellStyle name="Итог 8 3 4 2" xfId="11674" xr:uid="{F8E86233-4E0C-4343-AD9F-90389D71F00B}"/>
    <cellStyle name="Итог 8 3 4 3" xfId="17279" xr:uid="{D25FAE4E-6F14-4980-B03A-DC8E30E0F464}"/>
    <cellStyle name="Итог 8 3 4 4" xfId="22755" xr:uid="{1B54F6AB-8498-44BB-BBC2-C5256909BC93}"/>
    <cellStyle name="Итог 8 3 5" xfId="9488" xr:uid="{5AE2747B-1041-4005-9953-E061EAE315C2}"/>
    <cellStyle name="Итог 8 3 6" xfId="15133" xr:uid="{39D817FE-F68D-421A-A43F-BC32BCB4EC08}"/>
    <cellStyle name="Итог 8 3 7" xfId="20653" xr:uid="{1D258CD4-A3FB-4413-AB6E-515F0CB250A6}"/>
    <cellStyle name="Итог 8 4" xfId="2884" xr:uid="{295B71C7-44CD-478E-8A74-7407B02A0E20}"/>
    <cellStyle name="Итог 8 4 2" xfId="2885" xr:uid="{EA2CABC6-30AC-4F6D-9B60-7B9637B4739E}"/>
    <cellStyle name="Итог 8 4 2 2" xfId="5127" xr:uid="{1E1BC4AC-E84D-44B5-B2F5-AEAE4662E24A}"/>
    <cellStyle name="Итог 8 4 2 2 2" xfId="11678" xr:uid="{5839B2E4-1DFC-4C1E-B794-29EB3CC78D45}"/>
    <cellStyle name="Итог 8 4 2 2 3" xfId="17283" xr:uid="{862DF6E3-2A26-4067-A659-7D15FD78664C}"/>
    <cellStyle name="Итог 8 4 2 2 4" xfId="22759" xr:uid="{57B70811-E9B5-4205-AC62-2BB8222F4221}"/>
    <cellStyle name="Итог 8 4 2 3" xfId="9492" xr:uid="{C06CA0BC-5F53-4097-84E3-3BF83299E7A5}"/>
    <cellStyle name="Итог 8 4 2 4" xfId="15137" xr:uid="{7E232BCB-6AE6-4F0C-85E2-0D00D4B9F5D9}"/>
    <cellStyle name="Итог 8 4 2 5" xfId="20657" xr:uid="{6A83AA0A-F965-4CE5-A2CC-8CF5DF76CD0F}"/>
    <cellStyle name="Итог 8 4 3" xfId="2886" xr:uid="{04D1C9E5-7AD1-4F7E-B69B-152593EB72E5}"/>
    <cellStyle name="Итог 8 4 3 2" xfId="5128" xr:uid="{EA344E50-D37A-4BA0-B000-DF51EC84E3CF}"/>
    <cellStyle name="Итог 8 4 3 2 2" xfId="11679" xr:uid="{917723E1-789E-46D1-851D-11CAABFE5F42}"/>
    <cellStyle name="Итог 8 4 3 2 3" xfId="17284" xr:uid="{899FEE2E-78D1-4A58-92FA-3B4387429A62}"/>
    <cellStyle name="Итог 8 4 3 2 4" xfId="22760" xr:uid="{8A4DEB4B-BF7E-4DB6-B866-EBAB910FC4B9}"/>
    <cellStyle name="Итог 8 4 3 3" xfId="9493" xr:uid="{B14AA32F-52A5-450D-92F1-17A962CFB7FD}"/>
    <cellStyle name="Итог 8 4 3 4" xfId="15138" xr:uid="{FF89310C-E237-438A-B07B-06C8C91D3593}"/>
    <cellStyle name="Итог 8 4 3 5" xfId="20658" xr:uid="{A85C1CE0-6F3B-4E6A-9C3B-4AFB44C85A70}"/>
    <cellStyle name="Итог 8 4 4" xfId="5126" xr:uid="{18C9BC66-ED2F-4F27-809D-4E7E41163759}"/>
    <cellStyle name="Итог 8 4 4 2" xfId="11677" xr:uid="{72A71D8A-FB7F-4F86-B0E7-075C65FBA298}"/>
    <cellStyle name="Итог 8 4 4 3" xfId="17282" xr:uid="{CD875EBC-4E9A-4A82-BC5D-96FAA00D1557}"/>
    <cellStyle name="Итог 8 4 4 4" xfId="22758" xr:uid="{CAA63E15-9C8C-4CA0-B4B7-759A99843D05}"/>
    <cellStyle name="Итог 8 4 5" xfId="9491" xr:uid="{D766D4FD-B2B8-4DAF-BE4A-FB614BB7F49C}"/>
    <cellStyle name="Итог 8 4 6" xfId="15136" xr:uid="{D63F4DCA-77C5-4EAB-99C3-0F3B8FB23D9A}"/>
    <cellStyle name="Итог 8 4 7" xfId="20656" xr:uid="{9C2FA1C1-7270-420B-A3ED-E79DC9EB61F1}"/>
    <cellStyle name="Итог 8 5" xfId="2887" xr:uid="{C42A0862-7FCF-413B-AFDC-AC4BDEC0C189}"/>
    <cellStyle name="Итог 8 5 2" xfId="5129" xr:uid="{B8AA4700-CD47-484A-8E1A-28DFA527C591}"/>
    <cellStyle name="Итог 8 5 2 2" xfId="11680" xr:uid="{6F2AAC23-38DD-42A5-A805-99F60BC9A955}"/>
    <cellStyle name="Итог 8 5 2 3" xfId="17285" xr:uid="{C0F263AE-1BDB-4E1E-98EF-F170BFB82028}"/>
    <cellStyle name="Итог 8 5 2 4" xfId="22761" xr:uid="{388153D5-9313-4255-B341-0408A51174FB}"/>
    <cellStyle name="Итог 8 5 3" xfId="9494" xr:uid="{7A78F4FD-9C0D-424E-9D5E-17F0B39E894F}"/>
    <cellStyle name="Итог 8 5 4" xfId="15139" xr:uid="{3A31CDC7-9F35-4958-B054-5F4251FA9865}"/>
    <cellStyle name="Итог 8 5 5" xfId="20659" xr:uid="{9947D992-28F8-42BB-BA91-060E363A87A7}"/>
    <cellStyle name="Итог 8 6" xfId="2888" xr:uid="{B1DB9209-BFF7-4A18-831B-B9065145F98A}"/>
    <cellStyle name="Итог 8 6 2" xfId="5130" xr:uid="{A61777D9-5A9F-46EB-894E-87AB2E5EF2CC}"/>
    <cellStyle name="Итог 8 6 2 2" xfId="11681" xr:uid="{A2AFDEEB-4E0F-4F1E-914C-4719E4F41387}"/>
    <cellStyle name="Итог 8 6 2 3" xfId="17286" xr:uid="{2E5BFFAB-DD09-4B42-B3E9-C5405540B4F8}"/>
    <cellStyle name="Итог 8 6 2 4" xfId="22762" xr:uid="{DE8D1260-2D07-4A0A-9B69-C57080E7F65B}"/>
    <cellStyle name="Итог 8 6 3" xfId="9495" xr:uid="{0912315B-1E4A-4C7E-80FF-05263F210CAC}"/>
    <cellStyle name="Итог 8 6 4" xfId="15140" xr:uid="{96421A73-7142-432E-B7DE-9C9599386F3F}"/>
    <cellStyle name="Итог 8 6 5" xfId="20660" xr:uid="{CBBBF515-1708-4FAA-B00B-E998E77653D9}"/>
    <cellStyle name="Итог 8 7" xfId="5119" xr:uid="{12D147C0-92A8-4926-8914-51975C476D8F}"/>
    <cellStyle name="Итог 8 7 2" xfId="11670" xr:uid="{343735BF-A859-4F72-B247-80A997B9AB78}"/>
    <cellStyle name="Итог 8 7 3" xfId="17275" xr:uid="{5B9E51D0-8234-4F81-A58B-F683B6EACDF6}"/>
    <cellStyle name="Итог 8 7 4" xfId="22751" xr:uid="{3DA06364-2164-43C0-B480-9603424A47C0}"/>
    <cellStyle name="Итог 8 8" xfId="9484" xr:uid="{84020FFE-0931-4FC9-9B2E-869E54D63DE8}"/>
    <cellStyle name="Итог 8 9" xfId="15129" xr:uid="{BFC0A718-B94D-4B1E-A5A8-A30A633CB88D}"/>
    <cellStyle name="Итог 9" xfId="2889" xr:uid="{EE3CB674-AAF9-4994-9DE1-228A8160B25B}"/>
    <cellStyle name="Итог 9 10" xfId="20661" xr:uid="{3A7CC8C7-7BEB-49D2-A716-26C7A59FC471}"/>
    <cellStyle name="Итог 9 2" xfId="2890" xr:uid="{039730B1-3446-4BBC-AAAD-372FAA8D7915}"/>
    <cellStyle name="Итог 9 2 2" xfId="2891" xr:uid="{A4BCEA8F-3B21-4ADD-8472-04C56351CA73}"/>
    <cellStyle name="Итог 9 2 2 2" xfId="5133" xr:uid="{30089D8E-2DEC-42C9-AA09-A4E0CDC11C9C}"/>
    <cellStyle name="Итог 9 2 2 2 2" xfId="11684" xr:uid="{57B3D8A8-5D7C-4F1C-8390-31AC9BB19985}"/>
    <cellStyle name="Итог 9 2 2 2 3" xfId="17289" xr:uid="{EBC3A856-33BE-459A-83F5-27D53E17196E}"/>
    <cellStyle name="Итог 9 2 2 2 4" xfId="22765" xr:uid="{48628EB4-2724-445E-89D9-0A09CA66168F}"/>
    <cellStyle name="Итог 9 2 2 3" xfId="9498" xr:uid="{FC8EB1A4-B673-4945-B802-76C7A4128E3B}"/>
    <cellStyle name="Итог 9 2 2 4" xfId="15143" xr:uid="{F4D184CA-557C-4B88-893F-4A8DBEABF635}"/>
    <cellStyle name="Итог 9 2 2 5" xfId="20663" xr:uid="{07926B8E-C708-4917-B171-2C885BD20039}"/>
    <cellStyle name="Итог 9 2 3" xfId="2892" xr:uid="{E3A191B9-0227-41C0-8BFB-98E8DCA87B21}"/>
    <cellStyle name="Итог 9 2 3 2" xfId="5134" xr:uid="{C81B808B-2546-420B-8B8D-BAFC924F718E}"/>
    <cellStyle name="Итог 9 2 3 2 2" xfId="11685" xr:uid="{8C76A06B-D598-4906-810F-36996F8789B3}"/>
    <cellStyle name="Итог 9 2 3 2 3" xfId="17290" xr:uid="{3A4626B6-4820-4608-A1E1-545662A207F6}"/>
    <cellStyle name="Итог 9 2 3 2 4" xfId="22766" xr:uid="{769D6EC6-DD00-4005-9F3F-A002EF5579F6}"/>
    <cellStyle name="Итог 9 2 3 3" xfId="9499" xr:uid="{CFC601F1-105B-4D83-A011-8E3396FFA85B}"/>
    <cellStyle name="Итог 9 2 3 4" xfId="15144" xr:uid="{72CD28B5-C7F6-49B1-9A8B-DFB932EF2C88}"/>
    <cellStyle name="Итог 9 2 3 5" xfId="20664" xr:uid="{EFDB6847-2870-4DCB-ACE0-887A2F382216}"/>
    <cellStyle name="Итог 9 2 4" xfId="5132" xr:uid="{37FB19D5-4F36-41A0-A596-277FAADCC86E}"/>
    <cellStyle name="Итог 9 2 4 2" xfId="11683" xr:uid="{62EA3BB1-7AD1-4404-B067-8AFCFBD14175}"/>
    <cellStyle name="Итог 9 2 4 3" xfId="17288" xr:uid="{0EE434D8-BF68-4D19-B5C2-C80F77FCDAA5}"/>
    <cellStyle name="Итог 9 2 4 4" xfId="22764" xr:uid="{C47E4D69-186E-46DC-A115-D68EB696630E}"/>
    <cellStyle name="Итог 9 2 5" xfId="9497" xr:uid="{6AB61992-5482-4357-9AEF-DDC29F0CFC95}"/>
    <cellStyle name="Итог 9 2 6" xfId="15142" xr:uid="{811FBED0-8B9F-49B4-B3F7-703DB8490ED1}"/>
    <cellStyle name="Итог 9 2 7" xfId="20662" xr:uid="{E1F9C194-FF7D-4A26-82C6-4188BA49D458}"/>
    <cellStyle name="Итог 9 3" xfId="2893" xr:uid="{FB54BBB8-2D01-4D16-88A3-ADA3C4EC7080}"/>
    <cellStyle name="Итог 9 3 2" xfId="2894" xr:uid="{ECF45DAB-2140-4C3B-BCB2-2581D57F996C}"/>
    <cellStyle name="Итог 9 3 2 2" xfId="5136" xr:uid="{BAB4AA7C-9996-4BB7-8A03-3B822135DEDF}"/>
    <cellStyle name="Итог 9 3 2 2 2" xfId="11687" xr:uid="{4B60D318-4FE1-4665-92E6-0BB546238782}"/>
    <cellStyle name="Итог 9 3 2 2 3" xfId="17292" xr:uid="{68E81825-7878-4B86-9375-B0F97FABAF12}"/>
    <cellStyle name="Итог 9 3 2 2 4" xfId="22768" xr:uid="{8FC14EFB-118B-4D13-967D-EDE8550FB426}"/>
    <cellStyle name="Итог 9 3 2 3" xfId="9501" xr:uid="{EA57038D-7686-4E39-B327-2B1F80E6023E}"/>
    <cellStyle name="Итог 9 3 2 4" xfId="15146" xr:uid="{0A15AD40-499A-475F-A203-19BF29ADE13E}"/>
    <cellStyle name="Итог 9 3 2 5" xfId="20666" xr:uid="{06E1898E-0450-4072-969F-38DD339EE9A2}"/>
    <cellStyle name="Итог 9 3 3" xfId="2895" xr:uid="{7F516E61-BA07-4D10-8347-8ABE9A940F15}"/>
    <cellStyle name="Итог 9 3 3 2" xfId="5137" xr:uid="{2136495F-F951-4B4E-952E-0A87615200A6}"/>
    <cellStyle name="Итог 9 3 3 2 2" xfId="11688" xr:uid="{92D3DCB9-D6D2-40E3-8DFA-4039C86CD31E}"/>
    <cellStyle name="Итог 9 3 3 2 3" xfId="17293" xr:uid="{827ADB6B-349B-4832-B21F-C69A6FEA2C3F}"/>
    <cellStyle name="Итог 9 3 3 2 4" xfId="22769" xr:uid="{091EAF7D-438B-43E3-BFFA-AC53410048CC}"/>
    <cellStyle name="Итог 9 3 3 3" xfId="9502" xr:uid="{4808878E-52B9-4173-857C-651067C5DEA9}"/>
    <cellStyle name="Итог 9 3 3 4" xfId="15147" xr:uid="{012C5AD2-FF20-423B-9A58-7D83AB86BB5D}"/>
    <cellStyle name="Итог 9 3 3 5" xfId="20667" xr:uid="{12E60EC2-B965-48B6-94DB-2144693663D4}"/>
    <cellStyle name="Итог 9 3 4" xfId="5135" xr:uid="{D4AE5265-49B2-4150-A700-F71ECB8B5862}"/>
    <cellStyle name="Итог 9 3 4 2" xfId="11686" xr:uid="{5BFF9C24-602D-4AC3-B040-28ECD3CC11AA}"/>
    <cellStyle name="Итог 9 3 4 3" xfId="17291" xr:uid="{5B087090-2BA1-42A5-AB78-D551891FC2E6}"/>
    <cellStyle name="Итог 9 3 4 4" xfId="22767" xr:uid="{FB431A95-99BE-4EFE-8578-C3B0FD4491AB}"/>
    <cellStyle name="Итог 9 3 5" xfId="9500" xr:uid="{08A967F2-62A7-46DD-A1DD-0FEB01D3C4C5}"/>
    <cellStyle name="Итог 9 3 6" xfId="15145" xr:uid="{EF2CCD4C-B6D0-44D9-AB26-AD917C073DDE}"/>
    <cellStyle name="Итог 9 3 7" xfId="20665" xr:uid="{211ED11D-8AE5-48B2-A34E-E20DEDCF5D15}"/>
    <cellStyle name="Итог 9 4" xfId="2896" xr:uid="{4526BE06-E62F-4E5B-A7ED-95EF9D01599F}"/>
    <cellStyle name="Итог 9 4 2" xfId="2897" xr:uid="{B59F310D-BED4-4A7A-A7A8-323A651084BB}"/>
    <cellStyle name="Итог 9 4 2 2" xfId="5139" xr:uid="{781724F5-9D3D-4645-945E-B1C68C0AD873}"/>
    <cellStyle name="Итог 9 4 2 2 2" xfId="11690" xr:uid="{758335F4-75D0-4B7C-BE16-83335542F4C4}"/>
    <cellStyle name="Итог 9 4 2 2 3" xfId="17295" xr:uid="{AC48E9E9-FC88-463D-82B3-4BD6CC698EEF}"/>
    <cellStyle name="Итог 9 4 2 2 4" xfId="22771" xr:uid="{86459B1D-E2C9-4203-A92A-2CE41DBC57A0}"/>
    <cellStyle name="Итог 9 4 2 3" xfId="9504" xr:uid="{2C640AA6-3BB3-4641-92A4-59D03FDEFECB}"/>
    <cellStyle name="Итог 9 4 2 4" xfId="15149" xr:uid="{E615F2AF-DFE5-4911-9FD5-040B67404C68}"/>
    <cellStyle name="Итог 9 4 2 5" xfId="20669" xr:uid="{D5C9FF77-0BBD-4D01-8D2D-963C656528CA}"/>
    <cellStyle name="Итог 9 4 3" xfId="2898" xr:uid="{6EA7E046-6B75-4B98-A6B4-9DFE570B287C}"/>
    <cellStyle name="Итог 9 4 3 2" xfId="5140" xr:uid="{BA1F22C5-DFCF-4A98-9AF4-322FE305B8D6}"/>
    <cellStyle name="Итог 9 4 3 2 2" xfId="11691" xr:uid="{7930323B-99CE-4CE9-B054-68960BB525EC}"/>
    <cellStyle name="Итог 9 4 3 2 3" xfId="17296" xr:uid="{86C7A55A-768B-4656-BC77-B7209CE845F8}"/>
    <cellStyle name="Итог 9 4 3 2 4" xfId="22772" xr:uid="{57ED6970-EBC7-4A5A-81A7-8EBAF131AACD}"/>
    <cellStyle name="Итог 9 4 3 3" xfId="9505" xr:uid="{BC1D5552-313E-4C44-8EF8-0E57AF390212}"/>
    <cellStyle name="Итог 9 4 3 4" xfId="15150" xr:uid="{A69FB7DB-6F11-43D6-91D8-923B8EF83404}"/>
    <cellStyle name="Итог 9 4 3 5" xfId="20670" xr:uid="{093D2B7F-CE99-48BB-8599-31A5ACF23ACF}"/>
    <cellStyle name="Итог 9 4 4" xfId="5138" xr:uid="{E57B458A-4321-462B-A1D7-810C76B860FE}"/>
    <cellStyle name="Итог 9 4 4 2" xfId="11689" xr:uid="{C957B37B-48E4-4CF3-B4AD-061EF73127F8}"/>
    <cellStyle name="Итог 9 4 4 3" xfId="17294" xr:uid="{56A63075-1D4A-4229-9C1A-200B34FFC6D2}"/>
    <cellStyle name="Итог 9 4 4 4" xfId="22770" xr:uid="{EC131E8C-37E1-4E71-A55B-D824E76B4F6A}"/>
    <cellStyle name="Итог 9 4 5" xfId="9503" xr:uid="{07C22BBF-DA8C-4EC1-8EFE-E2BBCC0B9877}"/>
    <cellStyle name="Итог 9 4 6" xfId="15148" xr:uid="{51578DEA-3BEC-4F27-A8B4-72593B1CD717}"/>
    <cellStyle name="Итог 9 4 7" xfId="20668" xr:uid="{BD6B7033-8159-4D9B-913D-1BB5B5FF6868}"/>
    <cellStyle name="Итог 9 5" xfId="2899" xr:uid="{05C66855-D5CB-4BEC-AC40-C17BA8C475E3}"/>
    <cellStyle name="Итог 9 5 2" xfId="5141" xr:uid="{07D7906D-D90B-4174-A5F3-4F1414C2562D}"/>
    <cellStyle name="Итог 9 5 2 2" xfId="11692" xr:uid="{5752C65C-EFC0-4C51-8BB5-01F03381CA53}"/>
    <cellStyle name="Итог 9 5 2 3" xfId="17297" xr:uid="{30EB581A-21CE-4C9E-A119-C9D35D0D7530}"/>
    <cellStyle name="Итог 9 5 2 4" xfId="22773" xr:uid="{DB8A7E99-ABA0-442C-A538-DCEA240B2F90}"/>
    <cellStyle name="Итог 9 5 3" xfId="9506" xr:uid="{89D680D5-C277-4F92-BDB8-EB5C15F3249D}"/>
    <cellStyle name="Итог 9 5 4" xfId="15151" xr:uid="{3246E839-19B3-4974-8A57-B09D8D9B09F0}"/>
    <cellStyle name="Итог 9 5 5" xfId="20671" xr:uid="{2A0B2B5C-3F1A-4D3F-BB4F-8E618608440F}"/>
    <cellStyle name="Итог 9 6" xfId="2900" xr:uid="{8906CC13-44FF-4E1B-9ED5-8B46B92DA5AC}"/>
    <cellStyle name="Итог 9 6 2" xfId="5142" xr:uid="{29EC500C-3224-4F77-8944-5EA2543C13AC}"/>
    <cellStyle name="Итог 9 6 2 2" xfId="11693" xr:uid="{A8238B57-BB05-4B2C-A44D-3B98ED08A2C3}"/>
    <cellStyle name="Итог 9 6 2 3" xfId="17298" xr:uid="{1472227D-5EA1-4E13-A916-D148069B4DDD}"/>
    <cellStyle name="Итог 9 6 2 4" xfId="22774" xr:uid="{FE3D0F60-400A-4C0C-A6E4-5BFD27DEB64C}"/>
    <cellStyle name="Итог 9 6 3" xfId="9507" xr:uid="{C5957438-AA3B-46CB-9411-00F22EB066CE}"/>
    <cellStyle name="Итог 9 6 4" xfId="15152" xr:uid="{7914F065-1BE6-4BD9-8BD5-7C29B21CE09D}"/>
    <cellStyle name="Итог 9 6 5" xfId="20672" xr:uid="{83CC70DE-2780-485B-9B5C-3DBD154E980A}"/>
    <cellStyle name="Итог 9 7" xfId="5131" xr:uid="{4DC68304-A6F7-4285-A9F0-9BE7B83F32EF}"/>
    <cellStyle name="Итог 9 7 2" xfId="11682" xr:uid="{1FCC764A-746B-40D2-B38F-7C3001AA5906}"/>
    <cellStyle name="Итог 9 7 3" xfId="17287" xr:uid="{1A5A5389-35CF-430A-B708-7BBF3C5AE88F}"/>
    <cellStyle name="Итог 9 7 4" xfId="22763" xr:uid="{49CC31F5-F624-4E44-93D0-6CB450B2AEFC}"/>
    <cellStyle name="Итог 9 8" xfId="9496" xr:uid="{9D363CBB-98EE-4036-AC1F-D6D66F5DAA87}"/>
    <cellStyle name="Итог 9 9" xfId="15141" xr:uid="{D266ED1E-5F62-420C-A401-D35E4DAD1427}"/>
    <cellStyle name="Контрольная ячейка" xfId="2901" xr:uid="{26F073AB-07E7-46E3-9FFD-80F1CA3438AD}"/>
    <cellStyle name="Название" xfId="2902" xr:uid="{DD9CC1F1-0EE2-4784-956B-FF9A933CAA9D}"/>
    <cellStyle name="Нейтральный" xfId="2903" xr:uid="{6A74FF40-1628-4305-8291-BF9BF668E77B}"/>
    <cellStyle name="Обычный 11" xfId="750" xr:uid="{28DF05DB-F8B8-48D0-BE88-770702ED581B}"/>
    <cellStyle name="Обычный 2 2" xfId="751" xr:uid="{37F1B5F7-286A-4F1C-9C8A-CA07A1D5FE06}"/>
    <cellStyle name="Обычный 2 5" xfId="752" xr:uid="{754A6BCE-570D-4157-847C-215447036590}"/>
    <cellStyle name="Обычный 66" xfId="753" xr:uid="{9162F4CC-DC21-4508-89A4-1BED603FD240}"/>
    <cellStyle name="Обычный 67" xfId="754" xr:uid="{31A66DD6-02FC-4085-8EEE-B4246DD3E49B}"/>
    <cellStyle name="Плохой" xfId="2904" xr:uid="{D8C146C1-36EE-407C-A7D5-8761C67601D6}"/>
    <cellStyle name="Пояснение" xfId="2905" xr:uid="{3DD03E30-3448-4739-9C73-6BF9D3C42CA5}"/>
    <cellStyle name="Примечание" xfId="2906" xr:uid="{5561D787-2E58-45ED-A94C-AC3683E91D0E}"/>
    <cellStyle name="Примечание 10" xfId="2907" xr:uid="{1274C68D-3450-40A3-BA55-E7D7EA198CBD}"/>
    <cellStyle name="Примечание 10 10" xfId="20674" xr:uid="{795F64CC-BED1-408E-9264-35785D82D272}"/>
    <cellStyle name="Примечание 10 2" xfId="2908" xr:uid="{19BBA74A-BB7E-4794-8EE8-B8F6535904FB}"/>
    <cellStyle name="Примечание 10 2 2" xfId="2909" xr:uid="{55B4646F-9BDA-467A-9020-F135325E13F6}"/>
    <cellStyle name="Примечание 10 2 2 2" xfId="5146" xr:uid="{DC0ABF26-FD34-474F-9094-80690E02166A}"/>
    <cellStyle name="Примечание 10 2 2 2 2" xfId="11697" xr:uid="{6D62859D-AD21-4744-A3AD-CE9C62826914}"/>
    <cellStyle name="Примечание 10 2 2 2 3" xfId="17302" xr:uid="{7BB18878-7F52-4CA7-B519-B9C1002152FB}"/>
    <cellStyle name="Примечание 10 2 2 2 4" xfId="22778" xr:uid="{62AF5513-4E5D-4A55-8DFF-52A120EAE190}"/>
    <cellStyle name="Примечание 10 2 2 3" xfId="9514" xr:uid="{5B4BE389-54DC-42F7-AD8D-69D09E6F485B}"/>
    <cellStyle name="Примечание 10 2 2 4" xfId="15156" xr:uid="{DFAA0FC8-D19A-4AFC-AE17-BB2A62F78161}"/>
    <cellStyle name="Примечание 10 2 2 5" xfId="20676" xr:uid="{347694AD-B411-4069-9644-7CDBEEF18244}"/>
    <cellStyle name="Примечание 10 2 3" xfId="2910" xr:uid="{49441498-64F5-4D54-B140-EEF25FF2BEDD}"/>
    <cellStyle name="Примечание 10 2 3 2" xfId="5147" xr:uid="{0620FF71-FD62-440A-B6E4-0CA38F254C18}"/>
    <cellStyle name="Примечание 10 2 3 2 2" xfId="11698" xr:uid="{25C4D4A6-2899-4345-94B7-67ACEC0FB731}"/>
    <cellStyle name="Примечание 10 2 3 2 3" xfId="17303" xr:uid="{B9781776-C272-452E-94C6-F5107311148A}"/>
    <cellStyle name="Примечание 10 2 3 2 4" xfId="22779" xr:uid="{F40141F9-FAB7-41E8-88D9-9777CADC9C85}"/>
    <cellStyle name="Примечание 10 2 3 3" xfId="9515" xr:uid="{ECC68C43-88FF-41E6-AE9A-9C05E6C82BC5}"/>
    <cellStyle name="Примечание 10 2 3 4" xfId="15157" xr:uid="{0C55930E-86F0-4656-B4C2-D79A82FE8447}"/>
    <cellStyle name="Примечание 10 2 3 5" xfId="20677" xr:uid="{159CB4B9-634B-4B74-BE5C-A8334F27436E}"/>
    <cellStyle name="Примечание 10 2 4" xfId="5145" xr:uid="{91CF13C2-72E5-4C95-9723-0E917BF86573}"/>
    <cellStyle name="Примечание 10 2 4 2" xfId="11696" xr:uid="{9F39B0B8-8E62-4A3C-823D-C9B954A495A5}"/>
    <cellStyle name="Примечание 10 2 4 3" xfId="17301" xr:uid="{3FDA3418-8D91-47A3-ABF9-44887BACEB78}"/>
    <cellStyle name="Примечание 10 2 4 4" xfId="22777" xr:uid="{EAFCC326-2B1D-4782-B708-DD0700925E26}"/>
    <cellStyle name="Примечание 10 2 5" xfId="9513" xr:uid="{035CBB7E-3EF0-4646-8E19-AA8D1CA69525}"/>
    <cellStyle name="Примечание 10 2 6" xfId="15155" xr:uid="{EB8ECE4D-5819-4DC1-ACF9-36B1F6E9066C}"/>
    <cellStyle name="Примечание 10 2 7" xfId="20675" xr:uid="{46D28E16-C8E9-4479-BBA0-2091709BD9C5}"/>
    <cellStyle name="Примечание 10 3" xfId="2911" xr:uid="{3F2B37D4-3D74-4E88-ADDD-026A06798847}"/>
    <cellStyle name="Примечание 10 3 2" xfId="2912" xr:uid="{AFF004B2-8EC6-42D1-BBDB-E033B49C1ED2}"/>
    <cellStyle name="Примечание 10 3 2 2" xfId="5149" xr:uid="{3517B667-BABE-4774-A2DF-1AA30D8B356C}"/>
    <cellStyle name="Примечание 10 3 2 2 2" xfId="11700" xr:uid="{D83EBA67-46AF-463A-9423-C809244FAEFF}"/>
    <cellStyle name="Примечание 10 3 2 2 3" xfId="17305" xr:uid="{83244F83-1507-438E-935D-1DC30BF889BA}"/>
    <cellStyle name="Примечание 10 3 2 2 4" xfId="22781" xr:uid="{F15D54AE-CB89-46E0-8C39-B592664C3EA0}"/>
    <cellStyle name="Примечание 10 3 2 3" xfId="9517" xr:uid="{E062C20B-8519-4585-831F-9AF221657A7E}"/>
    <cellStyle name="Примечание 10 3 2 4" xfId="15159" xr:uid="{99B454A8-F1D8-44CB-B33C-BA52EA367643}"/>
    <cellStyle name="Примечание 10 3 2 5" xfId="20679" xr:uid="{36EDA774-89E4-42B7-8436-BE268B89212B}"/>
    <cellStyle name="Примечание 10 3 3" xfId="2913" xr:uid="{70280C3A-6D37-4F7B-B3C8-6ADBFB3A1318}"/>
    <cellStyle name="Примечание 10 3 3 2" xfId="5150" xr:uid="{45230462-EEA0-4CBB-A362-F2153A3B7715}"/>
    <cellStyle name="Примечание 10 3 3 2 2" xfId="11701" xr:uid="{DD31BEB3-4B47-4FF1-8C17-5C907A5DDDC5}"/>
    <cellStyle name="Примечание 10 3 3 2 3" xfId="17306" xr:uid="{8BF48AC4-A993-4D69-81EC-352198B3D565}"/>
    <cellStyle name="Примечание 10 3 3 2 4" xfId="22782" xr:uid="{0153F0D5-2144-4142-91E8-53DE3658061F}"/>
    <cellStyle name="Примечание 10 3 3 3" xfId="9518" xr:uid="{2E9FAA49-E8B0-40D0-AF86-F1136D81D7E3}"/>
    <cellStyle name="Примечание 10 3 3 4" xfId="15160" xr:uid="{2AE96CDD-E76A-4DCB-A382-081A86BBE733}"/>
    <cellStyle name="Примечание 10 3 3 5" xfId="20680" xr:uid="{A5B196DF-C079-423C-937B-8DD9FCA5E073}"/>
    <cellStyle name="Примечание 10 3 4" xfId="5148" xr:uid="{1C317BD4-A31D-480D-B907-29381AE00597}"/>
    <cellStyle name="Примечание 10 3 4 2" xfId="11699" xr:uid="{5EC791EE-5BA1-4E3C-A489-75314B4CF248}"/>
    <cellStyle name="Примечание 10 3 4 3" xfId="17304" xr:uid="{47C32E76-7C20-441D-93CA-AD64D62CEFF6}"/>
    <cellStyle name="Примечание 10 3 4 4" xfId="22780" xr:uid="{2C1FCE7C-60FA-4A13-AFCE-CEA1BEB97D36}"/>
    <cellStyle name="Примечание 10 3 5" xfId="9516" xr:uid="{C2EC6F51-1023-4C3D-91EC-23BBD9C0C31F}"/>
    <cellStyle name="Примечание 10 3 6" xfId="15158" xr:uid="{275E5491-B94C-4DB1-AB1A-D28E9371F9B9}"/>
    <cellStyle name="Примечание 10 3 7" xfId="20678" xr:uid="{A2BBC9FF-B208-434C-851F-6F1C872A88ED}"/>
    <cellStyle name="Примечание 10 4" xfId="2914" xr:uid="{ACC5DAE3-9B6A-4A8D-85D4-5E237EB7A91F}"/>
    <cellStyle name="Примечание 10 4 2" xfId="2915" xr:uid="{6F323FB1-3BB5-4489-8502-C8847B57BFFC}"/>
    <cellStyle name="Примечание 10 4 2 2" xfId="5152" xr:uid="{196326F0-F0A2-423F-9FE0-E9D5B952C938}"/>
    <cellStyle name="Примечание 10 4 2 2 2" xfId="11703" xr:uid="{0B3F6545-0946-493F-84D6-5E9D2760F10A}"/>
    <cellStyle name="Примечание 10 4 2 2 3" xfId="17308" xr:uid="{716876DE-34D5-4FE6-B0AF-3263819C01D5}"/>
    <cellStyle name="Примечание 10 4 2 2 4" xfId="22784" xr:uid="{51031C51-8846-4605-87F2-874B970E4767}"/>
    <cellStyle name="Примечание 10 4 2 3" xfId="9520" xr:uid="{8AEA8D4B-3A4D-4EDC-8D11-1AF1D7788E17}"/>
    <cellStyle name="Примечание 10 4 2 4" xfId="15162" xr:uid="{FB433198-F122-4BF7-9C5F-7DE3A4C8D4AC}"/>
    <cellStyle name="Примечание 10 4 2 5" xfId="20682" xr:uid="{679791E5-B876-4ACA-AB2E-6C729B1CAAF0}"/>
    <cellStyle name="Примечание 10 4 3" xfId="2916" xr:uid="{8FDE27B9-7C80-49E5-A03E-6B9B5CC54943}"/>
    <cellStyle name="Примечание 10 4 3 2" xfId="5153" xr:uid="{6E78680C-ABD3-4BCE-8A2F-7D935CCD7380}"/>
    <cellStyle name="Примечание 10 4 3 2 2" xfId="11704" xr:uid="{9EA85736-8F1D-44E8-B6C3-DE56C7008761}"/>
    <cellStyle name="Примечание 10 4 3 2 3" xfId="17309" xr:uid="{7C7A210E-E239-4EAA-BCEF-679876198F64}"/>
    <cellStyle name="Примечание 10 4 3 2 4" xfId="22785" xr:uid="{66DEA75E-87F3-4F36-A537-8CFE74365204}"/>
    <cellStyle name="Примечание 10 4 3 3" xfId="9521" xr:uid="{DE29DF2C-9094-4657-940F-97A84B977854}"/>
    <cellStyle name="Примечание 10 4 3 4" xfId="15163" xr:uid="{66D747B0-8DFB-46EA-87B0-F07526EDF50C}"/>
    <cellStyle name="Примечание 10 4 3 5" xfId="20683" xr:uid="{D63D2E49-6E88-443E-A8E2-546A25391F03}"/>
    <cellStyle name="Примечание 10 4 4" xfId="5151" xr:uid="{4416F016-848E-4D2A-8A03-61F9E9D111BC}"/>
    <cellStyle name="Примечание 10 4 4 2" xfId="11702" xr:uid="{CFDCE855-E3AD-4F2B-A261-918516C22097}"/>
    <cellStyle name="Примечание 10 4 4 3" xfId="17307" xr:uid="{29483B37-81F9-4395-BE25-BCA436D41CD7}"/>
    <cellStyle name="Примечание 10 4 4 4" xfId="22783" xr:uid="{0E6040CF-5391-4A4B-843F-91F5791B06FE}"/>
    <cellStyle name="Примечание 10 4 5" xfId="9519" xr:uid="{63CD546C-25A0-4B0D-BED0-3346E0EF7D20}"/>
    <cellStyle name="Примечание 10 4 6" xfId="15161" xr:uid="{7954CF53-DE5D-434D-88BB-4F20DB8823E3}"/>
    <cellStyle name="Примечание 10 4 7" xfId="20681" xr:uid="{297154BB-58BC-403E-A0B7-6C110030599F}"/>
    <cellStyle name="Примечание 10 5" xfId="2917" xr:uid="{C5974875-4EDA-44E2-8C7F-5F5DA5F52232}"/>
    <cellStyle name="Примечание 10 5 2" xfId="5154" xr:uid="{A163D106-00AE-4F1C-81E1-943BCC842401}"/>
    <cellStyle name="Примечание 10 5 2 2" xfId="11705" xr:uid="{1635DF85-BF8D-445C-91A8-DEBEACF85CF1}"/>
    <cellStyle name="Примечание 10 5 2 3" xfId="17310" xr:uid="{9EABEC4C-2FCF-4DFB-A47D-1FD03B652426}"/>
    <cellStyle name="Примечание 10 5 2 4" xfId="22786" xr:uid="{16C96B3B-C818-4FBA-9CF3-311A243DA2DD}"/>
    <cellStyle name="Примечание 10 5 3" xfId="9522" xr:uid="{5C9ED701-1961-433C-BF99-6C026B26E237}"/>
    <cellStyle name="Примечание 10 5 4" xfId="15164" xr:uid="{018389D3-C553-4604-A625-D0E2D7F4AE1B}"/>
    <cellStyle name="Примечание 10 5 5" xfId="20684" xr:uid="{FAAFE6D0-73A5-4780-B104-C5DE1CFA9EC2}"/>
    <cellStyle name="Примечание 10 6" xfId="2918" xr:uid="{581A0413-C1D6-4782-8B9D-C1DBE42DA5C2}"/>
    <cellStyle name="Примечание 10 6 2" xfId="5155" xr:uid="{9CA65CBE-5596-44A0-8724-469D4CC41EC5}"/>
    <cellStyle name="Примечание 10 6 2 2" xfId="11706" xr:uid="{79044DD9-4DE7-429D-88E4-7FC1579BC47D}"/>
    <cellStyle name="Примечание 10 6 2 3" xfId="17311" xr:uid="{FCB9A2FB-F82D-4D67-AF2D-41E213F906C1}"/>
    <cellStyle name="Примечание 10 6 2 4" xfId="22787" xr:uid="{F2B95DF2-661E-4328-91AA-C7D2A41D31D2}"/>
    <cellStyle name="Примечание 10 6 3" xfId="9523" xr:uid="{1E11E9F4-B5BD-4340-BB18-83DB08869472}"/>
    <cellStyle name="Примечание 10 6 4" xfId="15165" xr:uid="{B792AE6D-D0D4-4FEA-97BE-0A06C9D0AF20}"/>
    <cellStyle name="Примечание 10 6 5" xfId="20685" xr:uid="{4DF0A967-6D8D-4952-8B53-7E796353985C}"/>
    <cellStyle name="Примечание 10 7" xfId="5144" xr:uid="{1E910232-3449-46EF-9BEB-A5AD9865FBF5}"/>
    <cellStyle name="Примечание 10 7 2" xfId="11695" xr:uid="{7EFB5DE1-3FFB-4E96-AC71-B3638C5D6731}"/>
    <cellStyle name="Примечание 10 7 3" xfId="17300" xr:uid="{27A10647-4A8A-4B76-9AE3-0BC408699E59}"/>
    <cellStyle name="Примечание 10 7 4" xfId="22776" xr:uid="{6528AA95-CFCC-44B2-BD62-FCBA62EBCD6C}"/>
    <cellStyle name="Примечание 10 8" xfId="9512" xr:uid="{6B4BFFA1-FEE8-4B5E-BE83-7E0D3D1B407E}"/>
    <cellStyle name="Примечание 10 9" xfId="15154" xr:uid="{9E91C41A-3F6D-4CF7-838A-E2B30B9BAFCE}"/>
    <cellStyle name="Примечание 11" xfId="2919" xr:uid="{04E239FB-D20A-4D47-9BFE-AF9A90635356}"/>
    <cellStyle name="Примечание 11 10" xfId="20686" xr:uid="{527C0C94-9025-4151-AC42-AC865B94AE59}"/>
    <cellStyle name="Примечание 11 2" xfId="2920" xr:uid="{6710BEAB-987B-4A20-861F-53F5AA8938E0}"/>
    <cellStyle name="Примечание 11 2 2" xfId="2921" xr:uid="{2AD5C1B1-98B8-4F02-9739-C834D9670D00}"/>
    <cellStyle name="Примечание 11 2 2 2" xfId="5158" xr:uid="{3E2F2A50-34E9-4CE4-9CD4-DBAFE4E07DF2}"/>
    <cellStyle name="Примечание 11 2 2 2 2" xfId="11709" xr:uid="{FA2A9B01-3349-4290-A070-286911CDA66E}"/>
    <cellStyle name="Примечание 11 2 2 2 3" xfId="17314" xr:uid="{FE7A7CAD-A78D-49D5-B98B-8BCE1620EB7D}"/>
    <cellStyle name="Примечание 11 2 2 2 4" xfId="22790" xr:uid="{822633E5-DFFF-4FE0-B9E5-B8914BFEA4D1}"/>
    <cellStyle name="Примечание 11 2 2 3" xfId="9526" xr:uid="{D39E2FF7-F03E-4ED9-AE4C-A88C22EB2A0A}"/>
    <cellStyle name="Примечание 11 2 2 4" xfId="15168" xr:uid="{115C0571-CDBE-4543-BD92-954ACA1F73FB}"/>
    <cellStyle name="Примечание 11 2 2 5" xfId="20688" xr:uid="{27811807-D375-4A15-9270-293B1A5BEB55}"/>
    <cellStyle name="Примечание 11 2 3" xfId="2922" xr:uid="{8DC8252B-DDED-4C78-9E1A-B26D06CDD5B1}"/>
    <cellStyle name="Примечание 11 2 3 2" xfId="5159" xr:uid="{3D94316A-3D1C-40D7-A01B-3A9484D442B1}"/>
    <cellStyle name="Примечание 11 2 3 2 2" xfId="11710" xr:uid="{1E6A6168-0EB8-48BC-BAC8-B378E4243060}"/>
    <cellStyle name="Примечание 11 2 3 2 3" xfId="17315" xr:uid="{A8FC3401-F170-41FA-8666-A9AECEC6D60C}"/>
    <cellStyle name="Примечание 11 2 3 2 4" xfId="22791" xr:uid="{C5AD0A02-C072-4E36-B5A3-CE45F760DABF}"/>
    <cellStyle name="Примечание 11 2 3 3" xfId="9527" xr:uid="{F9C0A81B-E7E7-40A6-A9D2-31BA5E7131DF}"/>
    <cellStyle name="Примечание 11 2 3 4" xfId="15169" xr:uid="{F07FA846-1A5E-454C-93AC-9364486DB269}"/>
    <cellStyle name="Примечание 11 2 3 5" xfId="20689" xr:uid="{83C461FA-7762-450F-B1E5-F3C6F85FF58F}"/>
    <cellStyle name="Примечание 11 2 4" xfId="5157" xr:uid="{7B3CC72F-5301-497B-A852-89C6C8154BAA}"/>
    <cellStyle name="Примечание 11 2 4 2" xfId="11708" xr:uid="{48943A4C-5FC1-4B0B-893D-39AC342C2530}"/>
    <cellStyle name="Примечание 11 2 4 3" xfId="17313" xr:uid="{79A60E44-A64B-492E-9C88-535AB4C509D5}"/>
    <cellStyle name="Примечание 11 2 4 4" xfId="22789" xr:uid="{A3D1CA7D-6172-4B04-B566-78D9C136C8F8}"/>
    <cellStyle name="Примечание 11 2 5" xfId="9525" xr:uid="{698DE29E-72C9-45BF-AEAD-81D04DC1D538}"/>
    <cellStyle name="Примечание 11 2 6" xfId="15167" xr:uid="{C54ED045-303E-4C84-A09D-BC60838BEA2A}"/>
    <cellStyle name="Примечание 11 2 7" xfId="20687" xr:uid="{2C4AD333-E792-4459-B13E-D3D5E63F9CF4}"/>
    <cellStyle name="Примечание 11 3" xfId="2923" xr:uid="{D068A2AF-8FB3-420C-A017-AE1F3A3EC32E}"/>
    <cellStyle name="Примечание 11 3 2" xfId="2924" xr:uid="{375D65FD-6D73-42B6-925D-20C3F7B7D3AB}"/>
    <cellStyle name="Примечание 11 3 2 2" xfId="5161" xr:uid="{E1AF22AB-9FDC-434B-815B-48AAD5DCF4DE}"/>
    <cellStyle name="Примечание 11 3 2 2 2" xfId="11712" xr:uid="{C6DB8B4C-0A86-4D0F-BF97-5A67EE89DAB7}"/>
    <cellStyle name="Примечание 11 3 2 2 3" xfId="17317" xr:uid="{EF8DC370-C0B2-479D-BC92-8A024E24BC22}"/>
    <cellStyle name="Примечание 11 3 2 2 4" xfId="22793" xr:uid="{5ED398D5-DDFE-4429-B15B-C511AD33E762}"/>
    <cellStyle name="Примечание 11 3 2 3" xfId="9529" xr:uid="{2A7DFB36-9909-485E-BCF2-CD13739FAC38}"/>
    <cellStyle name="Примечание 11 3 2 4" xfId="15171" xr:uid="{CDDDACA8-0A00-4145-B27F-020AAFF644E0}"/>
    <cellStyle name="Примечание 11 3 2 5" xfId="20691" xr:uid="{FE1A8777-3B99-46FB-950E-ED33A283C040}"/>
    <cellStyle name="Примечание 11 3 3" xfId="2925" xr:uid="{9C066D90-4645-4BDA-89A0-4740FA7E91F8}"/>
    <cellStyle name="Примечание 11 3 3 2" xfId="5162" xr:uid="{668983BD-7128-4B9C-9C7F-3D8A34FEEF3C}"/>
    <cellStyle name="Примечание 11 3 3 2 2" xfId="11713" xr:uid="{E8385DE9-C4E7-41EE-8935-F94894CECF6B}"/>
    <cellStyle name="Примечание 11 3 3 2 3" xfId="17318" xr:uid="{93949F56-346D-4F55-8A15-B366B932B6E7}"/>
    <cellStyle name="Примечание 11 3 3 2 4" xfId="22794" xr:uid="{8D2F0C56-1AB4-4013-800A-632A19ABD7C0}"/>
    <cellStyle name="Примечание 11 3 3 3" xfId="9530" xr:uid="{D9CCF703-B506-4439-9189-E60E0358FA05}"/>
    <cellStyle name="Примечание 11 3 3 4" xfId="15172" xr:uid="{F005EC8B-8E7C-4867-A175-346F66AF5521}"/>
    <cellStyle name="Примечание 11 3 3 5" xfId="20692" xr:uid="{BD6F00DE-8024-4FE5-9A5D-10CB708A9788}"/>
    <cellStyle name="Примечание 11 3 4" xfId="5160" xr:uid="{8E4F02CB-C6C5-47D8-8C52-766A9EACB7A3}"/>
    <cellStyle name="Примечание 11 3 4 2" xfId="11711" xr:uid="{FDB1C0AF-0B2A-4E86-BABA-147156841D8C}"/>
    <cellStyle name="Примечание 11 3 4 3" xfId="17316" xr:uid="{91CD77C7-3FC9-4B3E-A298-CFC0D2606782}"/>
    <cellStyle name="Примечание 11 3 4 4" xfId="22792" xr:uid="{83FB24D0-2FC8-4CEB-95F9-7D3E404DC565}"/>
    <cellStyle name="Примечание 11 3 5" xfId="9528" xr:uid="{56B68D1F-0EAB-4769-B679-02BD2815B46E}"/>
    <cellStyle name="Примечание 11 3 6" xfId="15170" xr:uid="{67097DD9-3820-44D2-B0E3-506C56CD7859}"/>
    <cellStyle name="Примечание 11 3 7" xfId="20690" xr:uid="{D2454CCA-D2B2-4A5D-ABE0-7FD68E95EBAE}"/>
    <cellStyle name="Примечание 11 4" xfId="2926" xr:uid="{F6DA85C1-A3E9-4099-945E-CCE113A1FC89}"/>
    <cellStyle name="Примечание 11 4 2" xfId="2927" xr:uid="{CBAA37E5-9619-4774-9603-2A2EE5A8BEAF}"/>
    <cellStyle name="Примечание 11 4 2 2" xfId="5164" xr:uid="{1665A353-9A0D-4ACD-BBF0-D306FB5913FE}"/>
    <cellStyle name="Примечание 11 4 2 2 2" xfId="11715" xr:uid="{A3C5D8E2-8E93-45BE-BEBB-7342B9E34C79}"/>
    <cellStyle name="Примечание 11 4 2 2 3" xfId="17320" xr:uid="{B0F9B6A3-0F9C-487D-8E91-48F61C26C452}"/>
    <cellStyle name="Примечание 11 4 2 2 4" xfId="22796" xr:uid="{2E3CDFB2-B2A0-4D58-81E5-C4373BF270E5}"/>
    <cellStyle name="Примечание 11 4 2 3" xfId="9532" xr:uid="{1BA0229E-6844-4586-AE87-A4A30BDBD291}"/>
    <cellStyle name="Примечание 11 4 2 4" xfId="15174" xr:uid="{9CEB84DB-48B0-4C84-8BC7-406A98AFF421}"/>
    <cellStyle name="Примечание 11 4 2 5" xfId="20694" xr:uid="{0BE01AD4-55AF-48E7-9877-66918E1BDA3A}"/>
    <cellStyle name="Примечание 11 4 3" xfId="2928" xr:uid="{E8EACF02-569F-4E08-91A1-AE6A39A73619}"/>
    <cellStyle name="Примечание 11 4 3 2" xfId="5165" xr:uid="{D0466758-228F-48FB-9BCC-96BB315815AC}"/>
    <cellStyle name="Примечание 11 4 3 2 2" xfId="11716" xr:uid="{CB318072-A9BA-4523-8315-1E0FFD87BD79}"/>
    <cellStyle name="Примечание 11 4 3 2 3" xfId="17321" xr:uid="{1D1C5582-0A37-4604-BD71-01497E0A4DE3}"/>
    <cellStyle name="Примечание 11 4 3 2 4" xfId="22797" xr:uid="{4D6C1537-833D-4F31-AA41-5F78B51C6AE9}"/>
    <cellStyle name="Примечание 11 4 3 3" xfId="9533" xr:uid="{C4F4205B-4B53-4529-AC89-6B70949D43DF}"/>
    <cellStyle name="Примечание 11 4 3 4" xfId="15175" xr:uid="{D53B92AD-9D78-4E21-B01E-62ACE7B107AF}"/>
    <cellStyle name="Примечание 11 4 3 5" xfId="20695" xr:uid="{500CC580-FBA5-41C7-B746-4551A064D0AF}"/>
    <cellStyle name="Примечание 11 4 4" xfId="5163" xr:uid="{7747D526-0F0F-4A0A-84FB-EB348FB1BDB5}"/>
    <cellStyle name="Примечание 11 4 4 2" xfId="11714" xr:uid="{BC997BE1-E91A-45DA-80D2-0E8A9DC850AF}"/>
    <cellStyle name="Примечание 11 4 4 3" xfId="17319" xr:uid="{12331B24-4F3A-480C-A1F2-892BEA1DE29D}"/>
    <cellStyle name="Примечание 11 4 4 4" xfId="22795" xr:uid="{BDC5D808-4F9D-479D-9FF2-591185C06B97}"/>
    <cellStyle name="Примечание 11 4 5" xfId="9531" xr:uid="{64B983E8-74DD-487C-8C9B-335E3260F49B}"/>
    <cellStyle name="Примечание 11 4 6" xfId="15173" xr:uid="{E5822C51-10C0-4874-96C0-4B213326C2E6}"/>
    <cellStyle name="Примечание 11 4 7" xfId="20693" xr:uid="{A30D4975-152A-46E9-BC76-7DF51B79BEDA}"/>
    <cellStyle name="Примечание 11 5" xfId="2929" xr:uid="{54BE44F1-AE6E-4DEA-B028-AB794B51ED83}"/>
    <cellStyle name="Примечание 11 5 2" xfId="5166" xr:uid="{19EC7DA5-AC30-48FE-A1FA-83284463C0A0}"/>
    <cellStyle name="Примечание 11 5 2 2" xfId="11717" xr:uid="{39746E04-27E7-41FB-9EE8-F8A8FAC343CF}"/>
    <cellStyle name="Примечание 11 5 2 3" xfId="17322" xr:uid="{88FC866E-5636-42C5-A8AB-31864DBD0116}"/>
    <cellStyle name="Примечание 11 5 2 4" xfId="22798" xr:uid="{168D4852-84E0-4428-818E-302BCD87BBB3}"/>
    <cellStyle name="Примечание 11 5 3" xfId="9534" xr:uid="{8040B2AF-91E9-46B0-B818-EF9C58859635}"/>
    <cellStyle name="Примечание 11 5 4" xfId="15176" xr:uid="{5825FC6D-76D0-4184-BC61-BB79034A98BA}"/>
    <cellStyle name="Примечание 11 5 5" xfId="20696" xr:uid="{E598A7ED-2E83-4277-B752-27512A289CAE}"/>
    <cellStyle name="Примечание 11 6" xfId="2930" xr:uid="{43B3AD48-5818-4AD3-8738-810AC0F3F068}"/>
    <cellStyle name="Примечание 11 6 2" xfId="5167" xr:uid="{E2A07FD8-660F-43C9-8F3D-45BCC3F56F53}"/>
    <cellStyle name="Примечание 11 6 2 2" xfId="11718" xr:uid="{F8AAA76B-85D1-421E-B297-38353E7AF4FE}"/>
    <cellStyle name="Примечание 11 6 2 3" xfId="17323" xr:uid="{FC0EB2CB-CE5C-4C79-A419-28508AADDBC3}"/>
    <cellStyle name="Примечание 11 6 2 4" xfId="22799" xr:uid="{B0AB48F2-98CF-4B0D-9F6F-D7DEFEC19CF3}"/>
    <cellStyle name="Примечание 11 6 3" xfId="9535" xr:uid="{BCC98371-24E3-46A7-85F4-8B58D40EA7F6}"/>
    <cellStyle name="Примечание 11 6 4" xfId="15177" xr:uid="{CB934C3C-CAAD-42A4-A5BC-23B8E6F422DB}"/>
    <cellStyle name="Примечание 11 6 5" xfId="20697" xr:uid="{6A8CE827-1AAA-4BF3-8C5B-433C4F2BAC25}"/>
    <cellStyle name="Примечание 11 7" xfId="5156" xr:uid="{3D5C3608-E327-4AF7-9B72-405BE1390111}"/>
    <cellStyle name="Примечание 11 7 2" xfId="11707" xr:uid="{9D96F4DC-2C28-44EE-82B5-70FD33467B88}"/>
    <cellStyle name="Примечание 11 7 3" xfId="17312" xr:uid="{60283228-CF36-4D77-B643-37F4AED66CBB}"/>
    <cellStyle name="Примечание 11 7 4" xfId="22788" xr:uid="{A9C54C1A-CF48-4BBB-A978-C689DC5FF4D1}"/>
    <cellStyle name="Примечание 11 8" xfId="9524" xr:uid="{7DAF793B-668C-442B-B22A-80B3E72AC0B1}"/>
    <cellStyle name="Примечание 11 9" xfId="15166" xr:uid="{4BF3D4DA-DF7E-4E71-A15E-BF8D72119713}"/>
    <cellStyle name="Примечание 12" xfId="2931" xr:uid="{B63FFBF4-D780-44AA-B665-BFC89504D9B2}"/>
    <cellStyle name="Примечание 12 2" xfId="2932" xr:uid="{F7B9C0E9-8265-466E-AD3A-9FC8AE9F155D}"/>
    <cellStyle name="Примечание 12 2 2" xfId="5169" xr:uid="{1C788D8B-EF89-4881-9401-594A43307CCD}"/>
    <cellStyle name="Примечание 12 2 2 2" xfId="11720" xr:uid="{449C0E34-221C-40CC-AC07-FC85234348F4}"/>
    <cellStyle name="Примечание 12 2 2 3" xfId="17325" xr:uid="{55308AFA-2290-4401-9E87-1440E5A702E2}"/>
    <cellStyle name="Примечание 12 2 2 4" xfId="22801" xr:uid="{F0478B28-C6AC-4E7D-B208-6A69674CF3CB}"/>
    <cellStyle name="Примечание 12 2 3" xfId="9537" xr:uid="{F90E34BD-FDF9-41D7-B9F8-EFA89793F3F3}"/>
    <cellStyle name="Примечание 12 2 4" xfId="15179" xr:uid="{8B2D90D2-0254-4F20-94A6-212E2431D052}"/>
    <cellStyle name="Примечание 12 2 5" xfId="20699" xr:uid="{31251B14-8529-4F69-8CB4-7C3AB2E18BE4}"/>
    <cellStyle name="Примечание 12 3" xfId="2933" xr:uid="{CFAC3348-77D3-441D-94BF-66BED3B770F3}"/>
    <cellStyle name="Примечание 12 3 2" xfId="5170" xr:uid="{7D01C7CE-73B7-4C88-A83A-02CD1D5CD61D}"/>
    <cellStyle name="Примечание 12 3 2 2" xfId="11721" xr:uid="{1E439715-1DC6-4B85-A2B1-5CA8E73C9E1D}"/>
    <cellStyle name="Примечание 12 3 2 3" xfId="17326" xr:uid="{96A37937-828C-4B94-93F8-67C496FC05FA}"/>
    <cellStyle name="Примечание 12 3 2 4" xfId="22802" xr:uid="{2EB4DAA5-ACD8-49DC-9A07-BF9AC6AE490B}"/>
    <cellStyle name="Примечание 12 3 3" xfId="9538" xr:uid="{7C2373FF-66D2-4A6B-AAA8-1F1B04F69429}"/>
    <cellStyle name="Примечание 12 3 4" xfId="15180" xr:uid="{E378C7F9-30EC-48D8-B615-EE67C80FD5F0}"/>
    <cellStyle name="Примечание 12 3 5" xfId="20700" xr:uid="{32ED0411-A6A3-407C-B0FE-418B75FBE42A}"/>
    <cellStyle name="Примечание 12 4" xfId="5168" xr:uid="{77B8BAEC-B162-4834-BD4C-B46D5A1E27F8}"/>
    <cellStyle name="Примечание 12 4 2" xfId="11719" xr:uid="{CD4B5571-F607-4178-81B7-E579EAA8D9AF}"/>
    <cellStyle name="Примечание 12 4 3" xfId="17324" xr:uid="{2CEDC27D-6E9F-4710-A1A8-C7929568DC96}"/>
    <cellStyle name="Примечание 12 4 4" xfId="22800" xr:uid="{BAD16436-3181-4F6A-B83D-83BE829A3351}"/>
    <cellStyle name="Примечание 12 5" xfId="9536" xr:uid="{4E2EB5B2-C76A-4C82-A92F-C2B5D632D1C5}"/>
    <cellStyle name="Примечание 12 6" xfId="15178" xr:uid="{E5561C3F-E526-495A-AE19-4279D4ED9BE7}"/>
    <cellStyle name="Примечание 12 7" xfId="20698" xr:uid="{F8FAAF50-2BAE-4281-A1B9-7075B7772E34}"/>
    <cellStyle name="Примечание 13" xfId="2934" xr:uid="{99DA2A11-3DE9-4C84-BA60-4FB567F4A6EB}"/>
    <cellStyle name="Примечание 13 2" xfId="2935" xr:uid="{21512B61-57B2-45CE-ADC7-E3F2D37DA10A}"/>
    <cellStyle name="Примечание 13 2 2" xfId="5172" xr:uid="{5DFFC189-88EA-49F1-8B82-08663C17AA76}"/>
    <cellStyle name="Примечание 13 2 2 2" xfId="11723" xr:uid="{87ABAD94-69E0-4BD0-811E-85BB8C249FA6}"/>
    <cellStyle name="Примечание 13 2 2 3" xfId="17328" xr:uid="{624F6DB2-78D5-4CF6-B6D7-17F288355522}"/>
    <cellStyle name="Примечание 13 2 2 4" xfId="22804" xr:uid="{142D6294-7045-4A8D-B10F-A1CA0F7A40F8}"/>
    <cellStyle name="Примечание 13 2 3" xfId="9540" xr:uid="{4835D58B-B6F1-42E6-B079-C65C7EB1ED7E}"/>
    <cellStyle name="Примечание 13 2 4" xfId="15182" xr:uid="{45C3EB2C-B375-49D7-8905-7829C722B392}"/>
    <cellStyle name="Примечание 13 2 5" xfId="20702" xr:uid="{CE797AD3-3479-4A64-93C8-34901FE04924}"/>
    <cellStyle name="Примечание 13 3" xfId="2936" xr:uid="{ACE2DAE6-72A7-4B44-B0BB-B3F949D49AA8}"/>
    <cellStyle name="Примечание 13 3 2" xfId="5173" xr:uid="{7061FFF4-7ABC-429B-BF0F-806F2D83FB95}"/>
    <cellStyle name="Примечание 13 3 2 2" xfId="11724" xr:uid="{5D3D2D42-9533-4E6C-81C0-3A0F43CDFFA3}"/>
    <cellStyle name="Примечание 13 3 2 3" xfId="17329" xr:uid="{B10FD0F6-3B27-4826-A754-761DD29858BC}"/>
    <cellStyle name="Примечание 13 3 2 4" xfId="22805" xr:uid="{C9DF3493-322D-4234-B90D-157F156859BC}"/>
    <cellStyle name="Примечание 13 3 3" xfId="9541" xr:uid="{6200B200-BFB8-4024-BB88-F36DB797BB01}"/>
    <cellStyle name="Примечание 13 3 4" xfId="15183" xr:uid="{7847C020-88F3-4B51-99C6-2CC5434DADC7}"/>
    <cellStyle name="Примечание 13 3 5" xfId="20703" xr:uid="{5B4F0DDF-E408-4EB7-A68E-F1531EC062B0}"/>
    <cellStyle name="Примечание 13 4" xfId="5171" xr:uid="{7B15D8E2-96F2-4052-9BB0-A19A1F843D63}"/>
    <cellStyle name="Примечание 13 4 2" xfId="11722" xr:uid="{3DBD20C1-37B1-40CE-8101-677E835B0438}"/>
    <cellStyle name="Примечание 13 4 3" xfId="17327" xr:uid="{73BEE5D6-F313-405E-9DCD-BA77CB17B21A}"/>
    <cellStyle name="Примечание 13 4 4" xfId="22803" xr:uid="{34D2465B-22F7-4BCB-B658-0C897057CAB2}"/>
    <cellStyle name="Примечание 13 5" xfId="9539" xr:uid="{10007580-133D-43D4-BF7B-CF4EF0313F8B}"/>
    <cellStyle name="Примечание 13 6" xfId="15181" xr:uid="{55093B25-F7EF-40EE-A77C-AE0B0D1FB937}"/>
    <cellStyle name="Примечание 13 7" xfId="20701" xr:uid="{6FCF02AA-5794-4BE8-8F8F-ECCB5D1B9218}"/>
    <cellStyle name="Примечание 14" xfId="2937" xr:uid="{58CB4109-D0B9-412C-BCD2-7055924DEF6C}"/>
    <cellStyle name="Примечание 14 2" xfId="5174" xr:uid="{90E8AA74-95D3-4C94-9B0D-2FF06D03ED67}"/>
    <cellStyle name="Примечание 14 2 2" xfId="11725" xr:uid="{2A270375-CE4B-4CC4-8339-48B0FE0B8F4F}"/>
    <cellStyle name="Примечание 14 2 3" xfId="17330" xr:uid="{8ACE2002-7210-4CF4-BDDC-9B1AAA6CC36A}"/>
    <cellStyle name="Примечание 14 2 4" xfId="22806" xr:uid="{45DBB848-D49D-4EAA-B1C0-3B12E23B0B46}"/>
    <cellStyle name="Примечание 14 3" xfId="9542" xr:uid="{A0225653-5995-47C2-9977-03225895F8F7}"/>
    <cellStyle name="Примечание 14 4" xfId="15184" xr:uid="{B86AA672-A6DA-4983-861A-5B9BA5F5A2A2}"/>
    <cellStyle name="Примечание 14 5" xfId="20704" xr:uid="{4B83F59A-2CD7-42E6-9070-46AF47DA9D5C}"/>
    <cellStyle name="Примечание 15" xfId="2938" xr:uid="{5EA3E1B6-ADC5-4284-94AB-FD6933441AF0}"/>
    <cellStyle name="Примечание 15 2" xfId="5175" xr:uid="{4A7197E0-E707-403C-A682-533A1103658C}"/>
    <cellStyle name="Примечание 15 2 2" xfId="11726" xr:uid="{7341DE91-3760-4964-8F65-7B17905AEB30}"/>
    <cellStyle name="Примечание 15 2 3" xfId="17331" xr:uid="{05E9A42B-7CD2-4A31-A215-33B66E4AF7DB}"/>
    <cellStyle name="Примечание 15 2 4" xfId="22807" xr:uid="{2D804BC0-3BD2-47C7-B2A8-C967F2A08499}"/>
    <cellStyle name="Примечание 15 3" xfId="9543" xr:uid="{1E3A9A86-6FDD-4E08-A2C0-033E45627904}"/>
    <cellStyle name="Примечание 15 4" xfId="15185" xr:uid="{C212C811-5029-43A3-A7C9-A7EF6F7D2039}"/>
    <cellStyle name="Примечание 15 5" xfId="20705" xr:uid="{6F67E287-57D2-428A-867D-979FD536F4B6}"/>
    <cellStyle name="Примечание 16" xfId="5143" xr:uid="{BDBBD8B9-99A5-4413-89E0-D3F264EE0A93}"/>
    <cellStyle name="Примечание 16 2" xfId="11694" xr:uid="{577A1880-DF10-4C57-A814-47A8E743BB24}"/>
    <cellStyle name="Примечание 16 3" xfId="17299" xr:uid="{03F15C8A-15D2-4DB6-AC75-859FAE009AF8}"/>
    <cellStyle name="Примечание 16 4" xfId="22775" xr:uid="{A468D790-63F5-4D22-9C43-4F0CA838AB09}"/>
    <cellStyle name="Примечание 17" xfId="9511" xr:uid="{384986E1-16CC-44A1-8388-C42F7AD9C299}"/>
    <cellStyle name="Примечание 18" xfId="15153" xr:uid="{8CC9CEDD-85A9-4B3B-9BD3-9CEBFE3FD8EA}"/>
    <cellStyle name="Примечание 19" xfId="20673" xr:uid="{FB8EC273-82E4-449D-A6CC-222D4F1BDD1D}"/>
    <cellStyle name="Примечание 2" xfId="2939" xr:uid="{16655FC6-CC34-427F-9319-667A3F255356}"/>
    <cellStyle name="Примечание 2 10" xfId="20706" xr:uid="{DA615D8C-7D63-48A0-AA5B-18AD9544BBFF}"/>
    <cellStyle name="Примечание 2 2" xfId="2940" xr:uid="{8B7AAD6A-1339-42F6-92C6-7CFF7C3D77D8}"/>
    <cellStyle name="Примечание 2 2 2" xfId="2941" xr:uid="{352FF300-E01D-4BFB-88A6-4479EFADBEDC}"/>
    <cellStyle name="Примечание 2 2 2 2" xfId="2942" xr:uid="{DFFBC58D-73DD-4C60-8FDB-8B0C029CDAA7}"/>
    <cellStyle name="Примечание 2 2 2 2 2" xfId="5179" xr:uid="{01BA4800-E648-4D48-ADD1-B79FAB9FEEF6}"/>
    <cellStyle name="Примечание 2 2 2 2 2 2" xfId="11730" xr:uid="{3D43BFEF-9914-4523-8CEB-9B3DE1195956}"/>
    <cellStyle name="Примечание 2 2 2 2 2 3" xfId="17335" xr:uid="{5DFB3153-33DF-4752-8B26-CB6F95EB4FB6}"/>
    <cellStyle name="Примечание 2 2 2 2 2 4" xfId="22811" xr:uid="{74E75898-9D0C-467C-A5BC-E9C63776CFFA}"/>
    <cellStyle name="Примечание 2 2 2 2 3" xfId="9547" xr:uid="{AAE8E92E-15EE-4501-937F-4221594B93BB}"/>
    <cellStyle name="Примечание 2 2 2 2 4" xfId="15189" xr:uid="{154BA938-1F83-4F0F-BFCA-9ECCF46DA5F7}"/>
    <cellStyle name="Примечание 2 2 2 2 5" xfId="20709" xr:uid="{D838EA4B-A2A7-4C22-8F1C-759C72081126}"/>
    <cellStyle name="Примечание 2 2 2 3" xfId="2943" xr:uid="{64AA93FB-80B2-43BA-9DAF-0D83FF160ADF}"/>
    <cellStyle name="Примечание 2 2 2 3 2" xfId="5180" xr:uid="{68A85386-5928-41E8-A1D8-A94ABEBD34DB}"/>
    <cellStyle name="Примечание 2 2 2 3 2 2" xfId="11731" xr:uid="{7494D07D-22D9-49B3-955E-2A49976BC48B}"/>
    <cellStyle name="Примечание 2 2 2 3 2 3" xfId="17336" xr:uid="{FFAD5B29-E456-4C36-B82E-32ADF1F1DBCA}"/>
    <cellStyle name="Примечание 2 2 2 3 2 4" xfId="22812" xr:uid="{B9A2EE7A-6B3C-4A02-B8A6-46BD432CAEDA}"/>
    <cellStyle name="Примечание 2 2 2 3 3" xfId="9548" xr:uid="{67949DB4-BBDE-41E8-B09F-D07648FD52DF}"/>
    <cellStyle name="Примечание 2 2 2 3 4" xfId="15190" xr:uid="{268A356E-5C62-435D-8B09-652F106B50AD}"/>
    <cellStyle name="Примечание 2 2 2 3 5" xfId="20710" xr:uid="{40E45E7A-81D1-43BB-A117-4267C4797630}"/>
    <cellStyle name="Примечание 2 2 2 4" xfId="5178" xr:uid="{BE809661-7A70-4D27-8487-163E91B8C702}"/>
    <cellStyle name="Примечание 2 2 2 4 2" xfId="11729" xr:uid="{E46611DE-D337-430F-9396-607220F143AA}"/>
    <cellStyle name="Примечание 2 2 2 4 3" xfId="17334" xr:uid="{20EBEFAB-5E55-43DA-A1BD-C4E33EFF6F11}"/>
    <cellStyle name="Примечание 2 2 2 4 4" xfId="22810" xr:uid="{65EA2C92-BF0F-40C6-98E5-33FB7B94C0F8}"/>
    <cellStyle name="Примечание 2 2 2 5" xfId="9546" xr:uid="{98923666-3988-4E92-B2D9-B2643EE20D0B}"/>
    <cellStyle name="Примечание 2 2 2 6" xfId="15188" xr:uid="{9A1EE980-116E-41CF-9679-27D5634966EE}"/>
    <cellStyle name="Примечание 2 2 2 7" xfId="20708" xr:uid="{CDAC5661-FE59-47CF-BD24-556B3DE15D4A}"/>
    <cellStyle name="Примечание 2 2 3" xfId="2944" xr:uid="{C3C744E9-9EB6-4D3B-9C3E-46898750BC9A}"/>
    <cellStyle name="Примечание 2 2 3 2" xfId="2945" xr:uid="{24FCF896-019E-46F0-B0FC-361CA35E893F}"/>
    <cellStyle name="Примечание 2 2 3 2 2" xfId="5182" xr:uid="{26E925DE-273C-4314-A2E9-198D46BFEE26}"/>
    <cellStyle name="Примечание 2 2 3 2 2 2" xfId="11733" xr:uid="{5FEEF982-33A6-4037-916F-586725FB7B79}"/>
    <cellStyle name="Примечание 2 2 3 2 2 3" xfId="17338" xr:uid="{90DC73EF-896D-4839-ACDD-B1C808A2BEF7}"/>
    <cellStyle name="Примечание 2 2 3 2 2 4" xfId="22814" xr:uid="{B0FAD852-3B6A-4B68-B089-7B113C895450}"/>
    <cellStyle name="Примечание 2 2 3 2 3" xfId="9550" xr:uid="{34B34B37-7220-489B-9055-C8FC2A74490E}"/>
    <cellStyle name="Примечание 2 2 3 2 4" xfId="15192" xr:uid="{0DBAAF20-98B1-4339-A898-912F29166CC3}"/>
    <cellStyle name="Примечание 2 2 3 2 5" xfId="20712" xr:uid="{E22D0081-04A8-4E9C-A87F-CDFF559135E2}"/>
    <cellStyle name="Примечание 2 2 3 3" xfId="2946" xr:uid="{97E1C4E7-7C57-43D2-8016-7C10E6FF33B5}"/>
    <cellStyle name="Примечание 2 2 3 3 2" xfId="5183" xr:uid="{F9112F16-1A9B-4E90-B7AD-FB93D4A673A6}"/>
    <cellStyle name="Примечание 2 2 3 3 2 2" xfId="11734" xr:uid="{BA5083A8-2144-4578-BAB0-C8A30F21BAE9}"/>
    <cellStyle name="Примечание 2 2 3 3 2 3" xfId="17339" xr:uid="{43C45D14-2C00-4DB1-A648-B0C17C03286C}"/>
    <cellStyle name="Примечание 2 2 3 3 2 4" xfId="22815" xr:uid="{614CA677-1068-4F15-85A5-B5A6DE02847E}"/>
    <cellStyle name="Примечание 2 2 3 3 3" xfId="9551" xr:uid="{048AB7C6-C8CC-4001-B1C1-C39EB5363DAB}"/>
    <cellStyle name="Примечание 2 2 3 3 4" xfId="15193" xr:uid="{DAE8F97D-7611-4336-9DB9-CEF7393897EA}"/>
    <cellStyle name="Примечание 2 2 3 3 5" xfId="20713" xr:uid="{6E79C745-040D-4B69-BB0F-2C6297DD9483}"/>
    <cellStyle name="Примечание 2 2 3 4" xfId="5181" xr:uid="{A297A086-32A7-470B-8272-8D7E8B32568D}"/>
    <cellStyle name="Примечание 2 2 3 4 2" xfId="11732" xr:uid="{0BABE558-B8A6-4E9D-AE2E-52B60B2423BF}"/>
    <cellStyle name="Примечание 2 2 3 4 3" xfId="17337" xr:uid="{BCBD782C-7950-4BBF-A5D1-7C717A0260E4}"/>
    <cellStyle name="Примечание 2 2 3 4 4" xfId="22813" xr:uid="{D51EB03A-8568-4D89-97F3-B8EEF854C118}"/>
    <cellStyle name="Примечание 2 2 3 5" xfId="9549" xr:uid="{7D5EB3F0-F978-4FA4-B26D-3A2B6112538F}"/>
    <cellStyle name="Примечание 2 2 3 6" xfId="15191" xr:uid="{E0703AF3-A3A2-424C-88D7-CC9671AA64D3}"/>
    <cellStyle name="Примечание 2 2 3 7" xfId="20711" xr:uid="{B640C7BF-8E76-4666-9D9F-C64E6060CE47}"/>
    <cellStyle name="Примечание 2 2 4" xfId="2947" xr:uid="{EF94C5D6-CA5E-4427-9201-B9E3989B353D}"/>
    <cellStyle name="Примечание 2 2 4 2" xfId="5184" xr:uid="{8748DBBB-9023-4C45-B1CE-4282565442ED}"/>
    <cellStyle name="Примечание 2 2 4 2 2" xfId="11735" xr:uid="{1BDD5499-094B-45B4-AFC9-C69F84A977D1}"/>
    <cellStyle name="Примечание 2 2 4 2 3" xfId="17340" xr:uid="{F2A39423-45B7-41C5-AD40-C4FD219795F1}"/>
    <cellStyle name="Примечание 2 2 4 2 4" xfId="22816" xr:uid="{7E9B08AC-783A-4C5F-ACB6-2B743A791947}"/>
    <cellStyle name="Примечание 2 2 4 3" xfId="9552" xr:uid="{F75F80B7-515E-4DD9-AB4F-F1514D7B78B8}"/>
    <cellStyle name="Примечание 2 2 4 4" xfId="15194" xr:uid="{7B82D6CA-F851-40CC-9B8F-C9F9CBC16F20}"/>
    <cellStyle name="Примечание 2 2 4 5" xfId="20714" xr:uid="{CADAB72D-D0EB-43D5-A588-EAA892711440}"/>
    <cellStyle name="Примечание 2 2 5" xfId="2948" xr:uid="{BA6821FB-6F32-445B-88D9-9DB6F5540AFB}"/>
    <cellStyle name="Примечание 2 2 5 2" xfId="5185" xr:uid="{E5984108-754B-4BCB-9043-C991E847A3DE}"/>
    <cellStyle name="Примечание 2 2 5 2 2" xfId="11736" xr:uid="{3326D2F9-CF30-4899-B46E-A2C3D94DB4A5}"/>
    <cellStyle name="Примечание 2 2 5 2 3" xfId="17341" xr:uid="{821B14E4-BECE-48F5-BC8F-A93F9C653F8B}"/>
    <cellStyle name="Примечание 2 2 5 2 4" xfId="22817" xr:uid="{5BEB3FE8-1D7C-44E5-B3AD-D983C827D40D}"/>
    <cellStyle name="Примечание 2 2 5 3" xfId="9553" xr:uid="{90651AA1-570D-4E7B-B8BE-750214B8066C}"/>
    <cellStyle name="Примечание 2 2 5 4" xfId="15195" xr:uid="{E56208B3-FEEC-4E1D-99E1-657960D53978}"/>
    <cellStyle name="Примечание 2 2 5 5" xfId="20715" xr:uid="{F0EA64F7-39B7-4168-A52D-CDC4B4E43E7C}"/>
    <cellStyle name="Примечание 2 2 6" xfId="5177" xr:uid="{33B26B75-61F4-4776-A27C-FEA2C6D75112}"/>
    <cellStyle name="Примечание 2 2 6 2" xfId="11728" xr:uid="{B6972B95-D017-42A9-B43A-65676351908F}"/>
    <cellStyle name="Примечание 2 2 6 3" xfId="17333" xr:uid="{130AF5EF-C06A-4601-BFB9-6B16538DBF6A}"/>
    <cellStyle name="Примечание 2 2 6 4" xfId="22809" xr:uid="{98D75A40-64B1-43ED-BFEC-E3F5F2C6DEB6}"/>
    <cellStyle name="Примечание 2 2 7" xfId="9545" xr:uid="{17E23DBA-1493-45F3-8098-034CE21AA0D7}"/>
    <cellStyle name="Примечание 2 2 8" xfId="15187" xr:uid="{A1DB29EE-D2E8-4DCF-8131-6C12CF9AC33E}"/>
    <cellStyle name="Примечание 2 2 9" xfId="20707" xr:uid="{B7E50BC2-EF22-4549-BBE0-05B66D371FD1}"/>
    <cellStyle name="Примечание 2 3" xfId="2949" xr:uid="{EFFECC6C-523A-41C8-8F99-D1CE8BD76428}"/>
    <cellStyle name="Примечание 2 3 2" xfId="2950" xr:uid="{41B7D7A6-B316-4A7E-ADAF-69A4CC65BD39}"/>
    <cellStyle name="Примечание 2 3 2 2" xfId="5187" xr:uid="{E9992396-98DE-4612-AB0C-44A9CD29A8C8}"/>
    <cellStyle name="Примечание 2 3 2 2 2" xfId="11738" xr:uid="{EB1D428F-02FD-4255-9C84-A7FBD77B61D2}"/>
    <cellStyle name="Примечание 2 3 2 2 3" xfId="17343" xr:uid="{A49C672C-A0F3-41A3-B5CC-246DB829F0A4}"/>
    <cellStyle name="Примечание 2 3 2 2 4" xfId="22819" xr:uid="{BD79C34A-C1BC-4BDB-B954-C5ABD8AABABB}"/>
    <cellStyle name="Примечание 2 3 2 3" xfId="9555" xr:uid="{6C170792-BF1F-4F33-8B86-2D9F69850CF9}"/>
    <cellStyle name="Примечание 2 3 2 4" xfId="15197" xr:uid="{F5BCED56-80CA-45D8-87F5-9AD5589A8CA5}"/>
    <cellStyle name="Примечание 2 3 2 5" xfId="20717" xr:uid="{76BE976B-3DE1-4E2F-AF50-CA4D617DF697}"/>
    <cellStyle name="Примечание 2 3 3" xfId="2951" xr:uid="{DD398BDC-5607-4FB1-AF80-1C4C03766E8B}"/>
    <cellStyle name="Примечание 2 3 3 2" xfId="5188" xr:uid="{0CAE8E5E-B955-4918-8655-F33C38ECB200}"/>
    <cellStyle name="Примечание 2 3 3 2 2" xfId="11739" xr:uid="{AA6BAF7C-2763-4F8D-B53D-234046B37B2F}"/>
    <cellStyle name="Примечание 2 3 3 2 3" xfId="17344" xr:uid="{B88F958E-C0E3-45A4-948B-789EC363517B}"/>
    <cellStyle name="Примечание 2 3 3 2 4" xfId="22820" xr:uid="{FB1E2DDA-FF9B-4CCB-A46F-5E27B75AB742}"/>
    <cellStyle name="Примечание 2 3 3 3" xfId="9556" xr:uid="{AEB1BFF9-579E-498D-BA9F-7318D3BB95F3}"/>
    <cellStyle name="Примечание 2 3 3 4" xfId="15198" xr:uid="{3F395EE6-6CEE-4D72-9DF8-8D60A6C69C56}"/>
    <cellStyle name="Примечание 2 3 3 5" xfId="20718" xr:uid="{B695E0F2-6E70-4618-B40B-54FD41BEEA09}"/>
    <cellStyle name="Примечание 2 3 4" xfId="5186" xr:uid="{B0CC8243-6856-4DA2-ABE9-A6DB55DC5165}"/>
    <cellStyle name="Примечание 2 3 4 2" xfId="11737" xr:uid="{74C46923-398B-4F1B-B0C9-99CFCA4052A9}"/>
    <cellStyle name="Примечание 2 3 4 3" xfId="17342" xr:uid="{13854DFB-B4BD-41CE-9940-C526BCE41826}"/>
    <cellStyle name="Примечание 2 3 4 4" xfId="22818" xr:uid="{BE4B879A-E69C-4FF1-B12D-DFA12C928DAC}"/>
    <cellStyle name="Примечание 2 3 5" xfId="9554" xr:uid="{C84577C9-171B-4722-8CCA-30C76A9C9AD1}"/>
    <cellStyle name="Примечание 2 3 6" xfId="15196" xr:uid="{05A85F25-1EAB-437D-B72D-86CD16C8A99D}"/>
    <cellStyle name="Примечание 2 3 7" xfId="20716" xr:uid="{60CBD995-1BEF-4084-9438-CC4042C0B129}"/>
    <cellStyle name="Примечание 2 4" xfId="2952" xr:uid="{FF0C1C01-3680-49EE-80FD-D6C570F44671}"/>
    <cellStyle name="Примечание 2 4 2" xfId="2953" xr:uid="{59877EB9-B19A-4B63-9563-65E610FA5639}"/>
    <cellStyle name="Примечание 2 4 2 2" xfId="5190" xr:uid="{0596C6F6-9244-4924-988F-BE6BE676387C}"/>
    <cellStyle name="Примечание 2 4 2 2 2" xfId="11741" xr:uid="{1BE30B4C-F194-4EBD-9048-6618BC61847D}"/>
    <cellStyle name="Примечание 2 4 2 2 3" xfId="17346" xr:uid="{2C89CF7F-1786-4DFF-9B95-9DED3F8CC6F7}"/>
    <cellStyle name="Примечание 2 4 2 2 4" xfId="22822" xr:uid="{2548F9A9-5901-4CA5-8C7F-B51CF74E04F6}"/>
    <cellStyle name="Примечание 2 4 2 3" xfId="9558" xr:uid="{9C8417E6-0D18-47A3-8794-CB87ABD41139}"/>
    <cellStyle name="Примечание 2 4 2 4" xfId="15200" xr:uid="{6DDE5304-9AA0-4699-B866-EAC1A27A5088}"/>
    <cellStyle name="Примечание 2 4 2 5" xfId="20720" xr:uid="{2ADC7D13-4684-48DE-82E6-64393AABFE5B}"/>
    <cellStyle name="Примечание 2 4 3" xfId="2954" xr:uid="{ACDE4E56-1F52-4EEB-82A7-E014E6F471D7}"/>
    <cellStyle name="Примечание 2 4 3 2" xfId="5191" xr:uid="{D4D1F5DC-ADC1-451E-A296-BB04ABDA8ACC}"/>
    <cellStyle name="Примечание 2 4 3 2 2" xfId="11742" xr:uid="{5DDD80A3-1709-4093-92A4-8972B65FB3F3}"/>
    <cellStyle name="Примечание 2 4 3 2 3" xfId="17347" xr:uid="{B3E22792-0EBA-42AC-9DB0-039DF16F40BC}"/>
    <cellStyle name="Примечание 2 4 3 2 4" xfId="22823" xr:uid="{698891C4-FFCB-4553-964F-CFDBBA07EDF5}"/>
    <cellStyle name="Примечание 2 4 3 3" xfId="9559" xr:uid="{1747FF30-D153-47F5-AD1C-B659EF5AFFBF}"/>
    <cellStyle name="Примечание 2 4 3 4" xfId="15201" xr:uid="{1DBB0E97-30E0-4BEB-9FA9-14F0BB4F52E9}"/>
    <cellStyle name="Примечание 2 4 3 5" xfId="20721" xr:uid="{7CF3DD82-52DA-45F1-9E63-E7D8633B2843}"/>
    <cellStyle name="Примечание 2 4 4" xfId="5189" xr:uid="{89AF645E-7B8D-46A7-BCC0-CFF91F38528F}"/>
    <cellStyle name="Примечание 2 4 4 2" xfId="11740" xr:uid="{87303E37-5C97-4B03-A4C6-27DEBEC8BC0E}"/>
    <cellStyle name="Примечание 2 4 4 3" xfId="17345" xr:uid="{B4CF40D6-7A3E-459B-9C0B-C04058A104EF}"/>
    <cellStyle name="Примечание 2 4 4 4" xfId="22821" xr:uid="{A320625C-A8E5-45AA-8AA9-DD6F95832A11}"/>
    <cellStyle name="Примечание 2 4 5" xfId="9557" xr:uid="{F4317A59-FCDA-4FB3-8BCA-9FD32BBBC644}"/>
    <cellStyle name="Примечание 2 4 6" xfId="15199" xr:uid="{E0D812D5-6353-42CB-BE1F-D9129BEE44C4}"/>
    <cellStyle name="Примечание 2 4 7" xfId="20719" xr:uid="{E3319B98-7777-4446-9BD6-D1EC336C5797}"/>
    <cellStyle name="Примечание 2 5" xfId="2955" xr:uid="{E6043A50-1CC9-4DC7-AF48-49121C6AF21D}"/>
    <cellStyle name="Примечание 2 5 2" xfId="5192" xr:uid="{4142A720-4256-4211-8862-93F8C47FA33E}"/>
    <cellStyle name="Примечание 2 5 2 2" xfId="11743" xr:uid="{C093853C-D0E6-4B86-916F-A20153076824}"/>
    <cellStyle name="Примечание 2 5 2 3" xfId="17348" xr:uid="{79114BE6-D282-486E-9D0C-A5D3D666EEB9}"/>
    <cellStyle name="Примечание 2 5 2 4" xfId="22824" xr:uid="{64BE27A7-AC16-491B-9EFD-F9B234EA0693}"/>
    <cellStyle name="Примечание 2 5 3" xfId="9560" xr:uid="{EE801CED-7690-4518-BF43-45A57504C213}"/>
    <cellStyle name="Примечание 2 5 4" xfId="15202" xr:uid="{2F3409A8-7F6E-4304-B30A-A99E51D82722}"/>
    <cellStyle name="Примечание 2 5 5" xfId="20722" xr:uid="{0D770C3C-6B8D-47B1-905D-87C28CAE8B7C}"/>
    <cellStyle name="Примечание 2 6" xfId="2956" xr:uid="{7176E1A8-D843-4B32-AA5A-145CAB2D4E93}"/>
    <cellStyle name="Примечание 2 6 2" xfId="5193" xr:uid="{0893F7BF-0F09-4CC2-B4CA-721DE1C490C6}"/>
    <cellStyle name="Примечание 2 6 2 2" xfId="11744" xr:uid="{1B29F751-94BC-4EF9-97A9-75B979CC5202}"/>
    <cellStyle name="Примечание 2 6 2 3" xfId="17349" xr:uid="{26380456-BB44-41CD-B1EA-8B7518DB8C4D}"/>
    <cellStyle name="Примечание 2 6 2 4" xfId="22825" xr:uid="{7AEDF343-43C2-4789-A286-53F7530E564B}"/>
    <cellStyle name="Примечание 2 6 3" xfId="9561" xr:uid="{7AC76179-1053-41FD-82EA-C84B08A81550}"/>
    <cellStyle name="Примечание 2 6 4" xfId="15203" xr:uid="{6E10B974-6142-4A0C-BE96-E7F1336F2AC1}"/>
    <cellStyle name="Примечание 2 6 5" xfId="20723" xr:uid="{C545215D-D88D-47CA-BDBF-512CD4A473D7}"/>
    <cellStyle name="Примечание 2 7" xfId="5176" xr:uid="{31CBB61F-930E-4608-9E02-15125D60FADF}"/>
    <cellStyle name="Примечание 2 7 2" xfId="11727" xr:uid="{2B4896B3-41C4-4679-A908-432A59B3BD0D}"/>
    <cellStyle name="Примечание 2 7 3" xfId="17332" xr:uid="{ACACBC0A-E36C-40C0-8E3A-2B80EABD3FC3}"/>
    <cellStyle name="Примечание 2 7 4" xfId="22808" xr:uid="{B8E17383-0D29-4545-9DDE-67EE2B51775D}"/>
    <cellStyle name="Примечание 2 8" xfId="9544" xr:uid="{C361C8D7-23FA-4573-8FFE-501CE21EC4EB}"/>
    <cellStyle name="Примечание 2 9" xfId="15186" xr:uid="{B89BDAD9-3572-4AF6-A854-ADC4C4C95A0F}"/>
    <cellStyle name="Примечание 3" xfId="2957" xr:uid="{203A8E2D-2F80-4903-8AE2-09CCC3E95877}"/>
    <cellStyle name="Примечание 3 10" xfId="20724" xr:uid="{8FC519E2-4FF0-4DA9-AC95-C0A1F0EFD12B}"/>
    <cellStyle name="Примечание 3 2" xfId="2958" xr:uid="{1776BFD4-B71C-45BE-87EF-AE40DEC09C89}"/>
    <cellStyle name="Примечание 3 2 2" xfId="2959" xr:uid="{24F210F9-3D2C-4DA7-9216-9FD4E4649BC3}"/>
    <cellStyle name="Примечание 3 2 2 2" xfId="2960" xr:uid="{101DCDBE-25EC-40BB-99C4-E1CA09C962C6}"/>
    <cellStyle name="Примечание 3 2 2 2 2" xfId="5197" xr:uid="{5C50169E-160F-4081-A935-B7A9ABE35F6B}"/>
    <cellStyle name="Примечание 3 2 2 2 2 2" xfId="11748" xr:uid="{C0DB918F-7BA4-45ED-B489-0CBC6217266E}"/>
    <cellStyle name="Примечание 3 2 2 2 2 3" xfId="17353" xr:uid="{59B7600C-8CC2-4651-A949-44A371FF0DDE}"/>
    <cellStyle name="Примечание 3 2 2 2 2 4" xfId="22829" xr:uid="{68119C33-2083-4A0D-9C39-89F6F600F5CE}"/>
    <cellStyle name="Примечание 3 2 2 2 3" xfId="9565" xr:uid="{76B05860-B90F-46A5-9C9A-C8A607A77947}"/>
    <cellStyle name="Примечание 3 2 2 2 4" xfId="15207" xr:uid="{E722098E-D33E-4B00-A176-64DF16F85B5C}"/>
    <cellStyle name="Примечание 3 2 2 2 5" xfId="20727" xr:uid="{CD38BB53-F13F-4A72-B0CE-A38688C633BC}"/>
    <cellStyle name="Примечание 3 2 2 3" xfId="2961" xr:uid="{0E5FACC1-050C-40FC-8612-CC6813A7B154}"/>
    <cellStyle name="Примечание 3 2 2 3 2" xfId="5198" xr:uid="{EACA0FBC-DCC6-42AE-B9B2-C4C8B39F8072}"/>
    <cellStyle name="Примечание 3 2 2 3 2 2" xfId="11749" xr:uid="{E0D722D8-D3AA-4F24-8EFA-A8704EE90671}"/>
    <cellStyle name="Примечание 3 2 2 3 2 3" xfId="17354" xr:uid="{8B871FEA-6FAE-452A-ABD7-C50AFFF189A1}"/>
    <cellStyle name="Примечание 3 2 2 3 2 4" xfId="22830" xr:uid="{A12085EA-3971-4404-976D-0E34B01A492A}"/>
    <cellStyle name="Примечание 3 2 2 3 3" xfId="9566" xr:uid="{D729E8F7-3CC0-44D9-9D96-24F35F3CC8F9}"/>
    <cellStyle name="Примечание 3 2 2 3 4" xfId="15208" xr:uid="{BFE15952-B11A-41B0-8E20-0D01E432B0B6}"/>
    <cellStyle name="Примечание 3 2 2 3 5" xfId="20728" xr:uid="{665EC7CB-0F18-4BB0-A082-D8B5110FB378}"/>
    <cellStyle name="Примечание 3 2 2 4" xfId="5196" xr:uid="{F48271D7-C404-44A0-A819-D852BFF2FE33}"/>
    <cellStyle name="Примечание 3 2 2 4 2" xfId="11747" xr:uid="{5B64E5AC-A7DC-4657-89F2-B873741785B0}"/>
    <cellStyle name="Примечание 3 2 2 4 3" xfId="17352" xr:uid="{0ABCE6A9-08AE-4225-81EA-7336DBECD054}"/>
    <cellStyle name="Примечание 3 2 2 4 4" xfId="22828" xr:uid="{58C42796-9A7D-4268-9C52-337ECF3F1573}"/>
    <cellStyle name="Примечание 3 2 2 5" xfId="9564" xr:uid="{B22F6829-4938-4449-8289-B2A4F9043EA1}"/>
    <cellStyle name="Примечание 3 2 2 6" xfId="15206" xr:uid="{3413A6D0-6542-41FE-BDEB-3C5A82A79FF4}"/>
    <cellStyle name="Примечание 3 2 2 7" xfId="20726" xr:uid="{B4601BD2-F25F-4104-B488-D99F752C42B9}"/>
    <cellStyle name="Примечание 3 2 3" xfId="2962" xr:uid="{3516B8E6-607B-492D-B19A-8E4818A9BFB8}"/>
    <cellStyle name="Примечание 3 2 3 2" xfId="2963" xr:uid="{82E21D26-D482-4C01-ACE0-AAEC342A9C49}"/>
    <cellStyle name="Примечание 3 2 3 2 2" xfId="5200" xr:uid="{AB584A97-4189-47C9-810A-95A249D53C4E}"/>
    <cellStyle name="Примечание 3 2 3 2 2 2" xfId="11751" xr:uid="{6B29604A-E4D0-4BEF-B252-5F8822B5B847}"/>
    <cellStyle name="Примечание 3 2 3 2 2 3" xfId="17356" xr:uid="{4542D013-1A37-4064-BB6B-CF4382E98DA2}"/>
    <cellStyle name="Примечание 3 2 3 2 2 4" xfId="22832" xr:uid="{FBFE7F28-2A0C-40A2-9D7C-AB96AB67F249}"/>
    <cellStyle name="Примечание 3 2 3 2 3" xfId="9568" xr:uid="{FF0A7B77-942D-4AFB-8DEC-5486C80A0735}"/>
    <cellStyle name="Примечание 3 2 3 2 4" xfId="15210" xr:uid="{BD6F1A6D-64EB-4E01-BBED-1AE961B5E36D}"/>
    <cellStyle name="Примечание 3 2 3 2 5" xfId="20730" xr:uid="{E61960C5-1AF5-46B2-B0E9-0169CE24453B}"/>
    <cellStyle name="Примечание 3 2 3 3" xfId="2964" xr:uid="{BFC0BA4C-C447-46BB-AE8C-208BD24D8090}"/>
    <cellStyle name="Примечание 3 2 3 3 2" xfId="5201" xr:uid="{BCDE5CB7-C3EF-46E0-BC00-BE5DDBD736D5}"/>
    <cellStyle name="Примечание 3 2 3 3 2 2" xfId="11752" xr:uid="{FDE0F3AA-8A53-40BB-A580-A73985D9A493}"/>
    <cellStyle name="Примечание 3 2 3 3 2 3" xfId="17357" xr:uid="{38719310-9BC4-405E-90F6-73769288EDA2}"/>
    <cellStyle name="Примечание 3 2 3 3 2 4" xfId="22833" xr:uid="{5D79F26C-6E83-4EB3-A4DC-CA8B3BD414DF}"/>
    <cellStyle name="Примечание 3 2 3 3 3" xfId="9569" xr:uid="{00A1C2F8-0F0B-4371-B787-1F8A94B5D302}"/>
    <cellStyle name="Примечание 3 2 3 3 4" xfId="15211" xr:uid="{2916B7F6-FA6D-4F1D-8579-F226896FCD91}"/>
    <cellStyle name="Примечание 3 2 3 3 5" xfId="20731" xr:uid="{8C560E64-B31A-4A72-8362-1A937284319E}"/>
    <cellStyle name="Примечание 3 2 3 4" xfId="5199" xr:uid="{ED50E01E-21EA-4F86-845C-6B7B6FE8C0D7}"/>
    <cellStyle name="Примечание 3 2 3 4 2" xfId="11750" xr:uid="{1BC663E1-F92E-4BC4-9DEA-0BD4C7865F80}"/>
    <cellStyle name="Примечание 3 2 3 4 3" xfId="17355" xr:uid="{31DBC877-307F-41F5-9C06-087B8484D077}"/>
    <cellStyle name="Примечание 3 2 3 4 4" xfId="22831" xr:uid="{69D2A29C-B30D-4F88-BED2-66C8F4F399D6}"/>
    <cellStyle name="Примечание 3 2 3 5" xfId="9567" xr:uid="{BD4434D2-A7D7-447C-9BED-7B621307F710}"/>
    <cellStyle name="Примечание 3 2 3 6" xfId="15209" xr:uid="{AEDBE2A0-C5E7-43BA-9B78-5BC4CD7F6F26}"/>
    <cellStyle name="Примечание 3 2 3 7" xfId="20729" xr:uid="{038125D9-3344-46BD-B513-6C93B6544D78}"/>
    <cellStyle name="Примечание 3 2 4" xfId="2965" xr:uid="{7039A30B-AEEF-43F2-A31C-D70CD43E7681}"/>
    <cellStyle name="Примечание 3 2 4 2" xfId="5202" xr:uid="{8AE4EE5B-8DCA-4191-BCE6-56F1E3F71629}"/>
    <cellStyle name="Примечание 3 2 4 2 2" xfId="11753" xr:uid="{D61C6376-4895-484C-931A-CC79982B9A6E}"/>
    <cellStyle name="Примечание 3 2 4 2 3" xfId="17358" xr:uid="{7305DD94-26D7-405F-8458-3172B6E4CEAF}"/>
    <cellStyle name="Примечание 3 2 4 2 4" xfId="22834" xr:uid="{711FBA39-BD1C-4343-8024-5CC631B7D738}"/>
    <cellStyle name="Примечание 3 2 4 3" xfId="9570" xr:uid="{452FF9A3-D132-4B47-B5AC-A2404A03546B}"/>
    <cellStyle name="Примечание 3 2 4 4" xfId="15212" xr:uid="{EA35ABF8-5CEC-4A68-BA86-4B3E4CEC9957}"/>
    <cellStyle name="Примечание 3 2 4 5" xfId="20732" xr:uid="{6AA2D266-6629-4208-A9A8-0E3679555704}"/>
    <cellStyle name="Примечание 3 2 5" xfId="2966" xr:uid="{5D3EFE12-DF69-4B09-AFBC-7AEC6304E705}"/>
    <cellStyle name="Примечание 3 2 5 2" xfId="5203" xr:uid="{92A55BF2-DD0B-4B15-965C-8E1E0FDB2D31}"/>
    <cellStyle name="Примечание 3 2 5 2 2" xfId="11754" xr:uid="{06F38CF0-4B06-4A68-BEF5-BB66433F7913}"/>
    <cellStyle name="Примечание 3 2 5 2 3" xfId="17359" xr:uid="{F0699D41-5D08-49F8-8A60-FEF60919DC5D}"/>
    <cellStyle name="Примечание 3 2 5 2 4" xfId="22835" xr:uid="{0C935125-A21A-4CB5-B913-47FCF9541F40}"/>
    <cellStyle name="Примечание 3 2 5 3" xfId="9571" xr:uid="{E78D4D58-0535-4470-BCD2-8D947E64C9D1}"/>
    <cellStyle name="Примечание 3 2 5 4" xfId="15213" xr:uid="{D1471C18-3D15-455D-8E83-2E5CFF45561B}"/>
    <cellStyle name="Примечание 3 2 5 5" xfId="20733" xr:uid="{0A7F69E5-FC50-466B-AA10-87EED2352E99}"/>
    <cellStyle name="Примечание 3 2 6" xfId="5195" xr:uid="{8B293061-4A20-4D29-9CE0-DCA7F024DC46}"/>
    <cellStyle name="Примечание 3 2 6 2" xfId="11746" xr:uid="{E17A7685-B6E0-415E-B57D-20A490B8DE25}"/>
    <cellStyle name="Примечание 3 2 6 3" xfId="17351" xr:uid="{43D64246-2041-49E5-AA8A-E0B296E6ACBB}"/>
    <cellStyle name="Примечание 3 2 6 4" xfId="22827" xr:uid="{DF596B66-DE73-46BD-9754-933A69A765EA}"/>
    <cellStyle name="Примечание 3 2 7" xfId="9563" xr:uid="{961ECDA3-F308-4545-9675-46C49F4EBBD2}"/>
    <cellStyle name="Примечание 3 2 8" xfId="15205" xr:uid="{CD1F1AC2-3DFD-4A17-B796-C15AE9D04CDA}"/>
    <cellStyle name="Примечание 3 2 9" xfId="20725" xr:uid="{A3D8F365-3461-47FC-A9BE-978F9976DE1F}"/>
    <cellStyle name="Примечание 3 3" xfId="2967" xr:uid="{ED11AD8E-A159-4F15-B250-1129474D3E50}"/>
    <cellStyle name="Примечание 3 3 2" xfId="2968" xr:uid="{5E1FCAA7-9B46-4D1B-99FD-3D54A81F928D}"/>
    <cellStyle name="Примечание 3 3 2 2" xfId="5205" xr:uid="{7E27850B-1042-4141-BC3F-FA5FABE127E6}"/>
    <cellStyle name="Примечание 3 3 2 2 2" xfId="11756" xr:uid="{99B61242-C8C1-40E6-A381-8495799C7423}"/>
    <cellStyle name="Примечание 3 3 2 2 3" xfId="17361" xr:uid="{39C72669-CD80-40F4-8014-1DE9631F1858}"/>
    <cellStyle name="Примечание 3 3 2 2 4" xfId="22837" xr:uid="{AEE77AC5-6710-4D54-83C2-BFEF42396F4A}"/>
    <cellStyle name="Примечание 3 3 2 3" xfId="9573" xr:uid="{413ABF26-62A3-497D-8F63-9066A2ED79EC}"/>
    <cellStyle name="Примечание 3 3 2 4" xfId="15215" xr:uid="{472774E4-1A13-4D59-BEB6-DB5B65C639AB}"/>
    <cellStyle name="Примечание 3 3 2 5" xfId="20735" xr:uid="{271C94AD-2367-493B-BCE8-3CACC7245126}"/>
    <cellStyle name="Примечание 3 3 3" xfId="2969" xr:uid="{178F9508-6C8C-4DBB-9A8C-1B48CD3AAA61}"/>
    <cellStyle name="Примечание 3 3 3 2" xfId="5206" xr:uid="{D87A854A-8C6F-4F3E-B5E2-62757E18C224}"/>
    <cellStyle name="Примечание 3 3 3 2 2" xfId="11757" xr:uid="{EDBBD925-95A0-4C08-8608-892302FAADF7}"/>
    <cellStyle name="Примечание 3 3 3 2 3" xfId="17362" xr:uid="{D8418BAB-7F29-4B12-B2C2-F44C20E93B24}"/>
    <cellStyle name="Примечание 3 3 3 2 4" xfId="22838" xr:uid="{EA1CF54C-E2F6-4D87-9F33-3A2E8074CC6B}"/>
    <cellStyle name="Примечание 3 3 3 3" xfId="9574" xr:uid="{5143EE8F-794C-44E6-B55E-74C188A85E91}"/>
    <cellStyle name="Примечание 3 3 3 4" xfId="15216" xr:uid="{66FEC3E6-0289-409F-92C1-8A694DE13A25}"/>
    <cellStyle name="Примечание 3 3 3 5" xfId="20736" xr:uid="{1651C6AB-C936-45A8-8D54-B24D4D4F3939}"/>
    <cellStyle name="Примечание 3 3 4" xfId="5204" xr:uid="{08F21B43-E2ED-4510-9EC5-4DEB76D89548}"/>
    <cellStyle name="Примечание 3 3 4 2" xfId="11755" xr:uid="{EA8487B8-B0B1-4D15-AA55-DF5CE030F1E6}"/>
    <cellStyle name="Примечание 3 3 4 3" xfId="17360" xr:uid="{44CB3AF8-924A-4BC7-B340-E7F2D294ACC3}"/>
    <cellStyle name="Примечание 3 3 4 4" xfId="22836" xr:uid="{4A4403A9-0720-421A-95A2-C70B661B036D}"/>
    <cellStyle name="Примечание 3 3 5" xfId="9572" xr:uid="{58D4777A-7019-4C8D-B904-1429742B538C}"/>
    <cellStyle name="Примечание 3 3 6" xfId="15214" xr:uid="{A2F00331-AD7A-4374-A9EA-B2D4CC4510A4}"/>
    <cellStyle name="Примечание 3 3 7" xfId="20734" xr:uid="{E8B6E2FA-A1C0-4181-B6BF-2C4B6853F9B2}"/>
    <cellStyle name="Примечание 3 4" xfId="2970" xr:uid="{C1C08ACE-8062-40D9-A0BC-3481EEC250BE}"/>
    <cellStyle name="Примечание 3 4 2" xfId="2971" xr:uid="{92BDCD32-05FC-4203-9665-99CED6AD8785}"/>
    <cellStyle name="Примечание 3 4 2 2" xfId="5208" xr:uid="{7F57D5B7-2441-4165-A66A-4474163A59DC}"/>
    <cellStyle name="Примечание 3 4 2 2 2" xfId="11759" xr:uid="{EEEB595B-0686-4D96-A7FC-D6CDE4243C6D}"/>
    <cellStyle name="Примечание 3 4 2 2 3" xfId="17364" xr:uid="{B9A8BEB1-BDC7-43D8-91EE-D6A62F7F31C6}"/>
    <cellStyle name="Примечание 3 4 2 2 4" xfId="22840" xr:uid="{2CB933C3-F526-40BA-8A6C-2D53DAB79C40}"/>
    <cellStyle name="Примечание 3 4 2 3" xfId="9576" xr:uid="{94A616BA-25D7-4E7A-930B-BDC43A5A7A53}"/>
    <cellStyle name="Примечание 3 4 2 4" xfId="15218" xr:uid="{F0C08265-1BFB-48B0-A869-465222C0EE05}"/>
    <cellStyle name="Примечание 3 4 2 5" xfId="20738" xr:uid="{3AF53F01-8262-4C89-8AD2-BEEAA1C232EF}"/>
    <cellStyle name="Примечание 3 4 3" xfId="2972" xr:uid="{0A4819A1-4418-434A-B718-A3C6F8747C56}"/>
    <cellStyle name="Примечание 3 4 3 2" xfId="5209" xr:uid="{8DFF03AA-A62A-4EE4-957B-0AE015E6459F}"/>
    <cellStyle name="Примечание 3 4 3 2 2" xfId="11760" xr:uid="{BCF23329-6D0F-4626-9626-178770F549BB}"/>
    <cellStyle name="Примечание 3 4 3 2 3" xfId="17365" xr:uid="{AAF93835-7466-404B-BB56-4C1B9D9FDE01}"/>
    <cellStyle name="Примечание 3 4 3 2 4" xfId="22841" xr:uid="{70DCFA06-D583-4DBF-A931-1DDC89B3F3FB}"/>
    <cellStyle name="Примечание 3 4 3 3" xfId="9577" xr:uid="{608AEB7F-630E-43FF-8CDF-EB89BB199712}"/>
    <cellStyle name="Примечание 3 4 3 4" xfId="15219" xr:uid="{E26E242C-0356-420A-BC03-6367D5E9D511}"/>
    <cellStyle name="Примечание 3 4 3 5" xfId="20739" xr:uid="{CE3B20F9-BB89-473C-AEE7-15BFEFAA9498}"/>
    <cellStyle name="Примечание 3 4 4" xfId="5207" xr:uid="{FF0C344E-207A-41BC-B2A9-8413C184C9F0}"/>
    <cellStyle name="Примечание 3 4 4 2" xfId="11758" xr:uid="{D795EC5A-5DE0-43D7-AF62-65CBDC240D9A}"/>
    <cellStyle name="Примечание 3 4 4 3" xfId="17363" xr:uid="{B80E0F64-E554-4B4F-91DF-6A784FD3D9C9}"/>
    <cellStyle name="Примечание 3 4 4 4" xfId="22839" xr:uid="{F18E6A27-EAC8-4935-8785-99E2245D4196}"/>
    <cellStyle name="Примечание 3 4 5" xfId="9575" xr:uid="{4876F740-1625-425D-B6B2-F18FFFA69BB2}"/>
    <cellStyle name="Примечание 3 4 6" xfId="15217" xr:uid="{CB4BB0B3-33B6-4830-A118-65CACA3D70DC}"/>
    <cellStyle name="Примечание 3 4 7" xfId="20737" xr:uid="{B3540B5E-114A-4BCB-8231-85CA92F44233}"/>
    <cellStyle name="Примечание 3 5" xfId="2973" xr:uid="{724C5029-AD37-4C64-B113-90243B1834FA}"/>
    <cellStyle name="Примечание 3 5 2" xfId="5210" xr:uid="{3512BD80-402E-4DA4-AEF3-D912C7CD0D62}"/>
    <cellStyle name="Примечание 3 5 2 2" xfId="11761" xr:uid="{A49A0026-62A1-4DDE-A309-2BB0571A16B0}"/>
    <cellStyle name="Примечание 3 5 2 3" xfId="17366" xr:uid="{745E7A24-5AF2-4A1A-A24E-E7DF673914A7}"/>
    <cellStyle name="Примечание 3 5 2 4" xfId="22842" xr:uid="{AF96BD38-4C77-4DA6-8DAD-E24E167BD5F2}"/>
    <cellStyle name="Примечание 3 5 3" xfId="9578" xr:uid="{53DCA131-D2A0-4E0E-990D-1556FB49CA7F}"/>
    <cellStyle name="Примечание 3 5 4" xfId="15220" xr:uid="{3BF3A703-F924-4EB4-992D-BDFF63D76F61}"/>
    <cellStyle name="Примечание 3 5 5" xfId="20740" xr:uid="{185BA7EB-D71A-4040-9C49-A59139D37FBE}"/>
    <cellStyle name="Примечание 3 6" xfId="2974" xr:uid="{97953E96-A2F1-4A85-B7B6-8E2DEF2602F3}"/>
    <cellStyle name="Примечание 3 6 2" xfId="5211" xr:uid="{D68C87CD-4D71-48B6-8E5D-BC47BFAC59DF}"/>
    <cellStyle name="Примечание 3 6 2 2" xfId="11762" xr:uid="{C235FCE7-0924-45DA-BFEF-7F6F9E3B6EF4}"/>
    <cellStyle name="Примечание 3 6 2 3" xfId="17367" xr:uid="{AAFA7BF9-5CFB-4E0C-ABBE-ABFD5E21ABFF}"/>
    <cellStyle name="Примечание 3 6 2 4" xfId="22843" xr:uid="{DB240D02-0E82-4E58-B3A7-2E34F34AB9A6}"/>
    <cellStyle name="Примечание 3 6 3" xfId="9579" xr:uid="{A2EE6AFF-250A-4DA0-9F11-38585A26E769}"/>
    <cellStyle name="Примечание 3 6 4" xfId="15221" xr:uid="{E0971A12-5215-4AD9-8EFD-21357D857C0B}"/>
    <cellStyle name="Примечание 3 6 5" xfId="20741" xr:uid="{1725F4BE-FE83-4C53-BBB2-267FAA9C2CF8}"/>
    <cellStyle name="Примечание 3 7" xfId="5194" xr:uid="{9839EB5B-E3D6-4B63-8269-2A7A12442D67}"/>
    <cellStyle name="Примечание 3 7 2" xfId="11745" xr:uid="{DB1C067C-3274-4200-A828-92F1BEF9E393}"/>
    <cellStyle name="Примечание 3 7 3" xfId="17350" xr:uid="{ED7AEC15-CFB8-4381-AD14-B03F7593A350}"/>
    <cellStyle name="Примечание 3 7 4" xfId="22826" xr:uid="{ACD23FC8-5268-46A1-8E37-81D17252F4CE}"/>
    <cellStyle name="Примечание 3 8" xfId="9562" xr:uid="{0240912D-4F09-42C8-A9B5-7C6B0AEDD070}"/>
    <cellStyle name="Примечание 3 9" xfId="15204" xr:uid="{A842FD1E-1151-45C7-8E3A-700D6EC6FF7A}"/>
    <cellStyle name="Примечание 4" xfId="2975" xr:uid="{34A50A16-34F7-4630-8469-5ADB292FCC25}"/>
    <cellStyle name="Примечание 4 10" xfId="20742" xr:uid="{9F7536DB-547B-40F3-85A6-6B698882A031}"/>
    <cellStyle name="Примечание 4 2" xfId="2976" xr:uid="{2717CF2E-61A6-48AB-B629-16565B4E86EA}"/>
    <cellStyle name="Примечание 4 2 2" xfId="2977" xr:uid="{4C7A03CF-DB5F-49FE-91FE-2C75D36C1449}"/>
    <cellStyle name="Примечание 4 2 2 2" xfId="5214" xr:uid="{AF4763AD-0ECC-428A-990C-262D9B41ACB7}"/>
    <cellStyle name="Примечание 4 2 2 2 2" xfId="11765" xr:uid="{593FFCBD-409F-4904-90FF-B60BC77C9AE1}"/>
    <cellStyle name="Примечание 4 2 2 2 3" xfId="17370" xr:uid="{BF96D6C8-F213-4231-A46F-B3A229141763}"/>
    <cellStyle name="Примечание 4 2 2 2 4" xfId="22846" xr:uid="{0002632B-7DB9-42FF-B0DC-4C0AEE2501CD}"/>
    <cellStyle name="Примечание 4 2 2 3" xfId="9582" xr:uid="{E6D0FB5D-BDCC-4C16-859F-719CFB71A5A9}"/>
    <cellStyle name="Примечание 4 2 2 4" xfId="15224" xr:uid="{21808599-C20B-4FC1-B74F-78A132363C89}"/>
    <cellStyle name="Примечание 4 2 2 5" xfId="20744" xr:uid="{4A85D528-3CCF-479A-A69C-47B20C9CBD17}"/>
    <cellStyle name="Примечание 4 2 3" xfId="2978" xr:uid="{A07D4E03-DC91-46FE-946E-655871BC702E}"/>
    <cellStyle name="Примечание 4 2 3 2" xfId="5215" xr:uid="{D5B8AA64-AA37-4480-824A-F02E611C26D1}"/>
    <cellStyle name="Примечание 4 2 3 2 2" xfId="11766" xr:uid="{5C9555AD-BAA6-47E0-B0B0-6C62310EF859}"/>
    <cellStyle name="Примечание 4 2 3 2 3" xfId="17371" xr:uid="{B5B27809-A925-4731-A976-F1FA82212E6B}"/>
    <cellStyle name="Примечание 4 2 3 2 4" xfId="22847" xr:uid="{888C0341-417C-41B8-8A6D-BC68284C287B}"/>
    <cellStyle name="Примечание 4 2 3 3" xfId="9583" xr:uid="{B8CECEB8-E0E7-4309-B06B-85540BC2F474}"/>
    <cellStyle name="Примечание 4 2 3 4" xfId="15225" xr:uid="{C6A59E83-B9D6-4C2A-BC47-6EF88A7524E0}"/>
    <cellStyle name="Примечание 4 2 3 5" xfId="20745" xr:uid="{B6585D70-C83F-4BBD-A5CA-A0CBEBE751C1}"/>
    <cellStyle name="Примечание 4 2 4" xfId="5213" xr:uid="{544099A0-CA65-4C5B-ACCE-0ED69D46650A}"/>
    <cellStyle name="Примечание 4 2 4 2" xfId="11764" xr:uid="{4417B8A2-B749-40BB-B11C-6A1D7EB98243}"/>
    <cellStyle name="Примечание 4 2 4 3" xfId="17369" xr:uid="{131FF2B9-7ACD-4CBF-A510-C3DE13B30DE9}"/>
    <cellStyle name="Примечание 4 2 4 4" xfId="22845" xr:uid="{F6B2B852-7929-470C-9658-A1A52E28EA30}"/>
    <cellStyle name="Примечание 4 2 5" xfId="9581" xr:uid="{69A926D5-09A4-4221-BD1D-82A9423FADBD}"/>
    <cellStyle name="Примечание 4 2 6" xfId="15223" xr:uid="{E6BDE3BC-918B-4126-9929-C868966FB15E}"/>
    <cellStyle name="Примечание 4 2 7" xfId="20743" xr:uid="{4C046723-846B-4B81-8E19-580BA0D25DE1}"/>
    <cellStyle name="Примечание 4 3" xfId="2979" xr:uid="{98B90500-0010-49C7-AC5B-B26B92C16356}"/>
    <cellStyle name="Примечание 4 3 2" xfId="2980" xr:uid="{9112851A-62DD-467A-BC84-F3A7CDAD5F5C}"/>
    <cellStyle name="Примечание 4 3 2 2" xfId="5217" xr:uid="{9A68885F-2A26-49C5-B47B-9D4F0A767BC2}"/>
    <cellStyle name="Примечание 4 3 2 2 2" xfId="11768" xr:uid="{AB20C512-2DE4-4587-B5BA-187B6B352CAD}"/>
    <cellStyle name="Примечание 4 3 2 2 3" xfId="17373" xr:uid="{7E9EAA6C-C277-457B-B871-533FE542EF09}"/>
    <cellStyle name="Примечание 4 3 2 2 4" xfId="22849" xr:uid="{DB274B55-53A0-4F5C-9886-AB799A6DA513}"/>
    <cellStyle name="Примечание 4 3 2 3" xfId="9585" xr:uid="{9668AC71-2537-4BE3-A714-337CF7C8A7DF}"/>
    <cellStyle name="Примечание 4 3 2 4" xfId="15227" xr:uid="{326C2C6E-F6C5-4920-AB38-1DD90D8A1C9D}"/>
    <cellStyle name="Примечание 4 3 2 5" xfId="20747" xr:uid="{3B7507BC-D3DC-42A7-B720-6DE2C6E33E70}"/>
    <cellStyle name="Примечание 4 3 3" xfId="2981" xr:uid="{EB860D42-A685-479B-A9A7-758CE0E453DB}"/>
    <cellStyle name="Примечание 4 3 3 2" xfId="5218" xr:uid="{06BFD16F-1698-47C9-8D6C-AFAE0E15B16E}"/>
    <cellStyle name="Примечание 4 3 3 2 2" xfId="11769" xr:uid="{114434F6-0E47-44C7-BB0E-2AD28A2F33C6}"/>
    <cellStyle name="Примечание 4 3 3 2 3" xfId="17374" xr:uid="{53AFA04E-1EB4-416E-B5DD-62BA25AE049C}"/>
    <cellStyle name="Примечание 4 3 3 2 4" xfId="22850" xr:uid="{5633430D-DE1C-4374-904D-116A262DA09F}"/>
    <cellStyle name="Примечание 4 3 3 3" xfId="9586" xr:uid="{9BBD073D-A1F9-47AE-942E-C87E1804FD4B}"/>
    <cellStyle name="Примечание 4 3 3 4" xfId="15228" xr:uid="{C239B5FA-FCAE-48C4-AD4C-FEB177FEC04B}"/>
    <cellStyle name="Примечание 4 3 3 5" xfId="20748" xr:uid="{23891EE6-8DF7-4F41-998E-17B4170ABB61}"/>
    <cellStyle name="Примечание 4 3 4" xfId="5216" xr:uid="{2B3FC9DE-9A9C-4963-961D-AA259A9B55F5}"/>
    <cellStyle name="Примечание 4 3 4 2" xfId="11767" xr:uid="{8A20B6E5-BEBF-4BB9-82D4-C3505CA6541E}"/>
    <cellStyle name="Примечание 4 3 4 3" xfId="17372" xr:uid="{8CBCC038-89F6-46EE-9D13-4009AB4D38BD}"/>
    <cellStyle name="Примечание 4 3 4 4" xfId="22848" xr:uid="{15AE4D8F-B823-4D74-9DE3-F6A3175D1A83}"/>
    <cellStyle name="Примечание 4 3 5" xfId="9584" xr:uid="{1FB04EE2-F0BF-4153-9BBB-9ADCEB2D7768}"/>
    <cellStyle name="Примечание 4 3 6" xfId="15226" xr:uid="{A2EE4F1C-FB78-48F9-AEB1-AEE104217103}"/>
    <cellStyle name="Примечание 4 3 7" xfId="20746" xr:uid="{BFD4242D-A79A-422A-B7CD-ADEC5C7DAB5C}"/>
    <cellStyle name="Примечание 4 4" xfId="2982" xr:uid="{9FF27CE9-F1BD-4F8F-917D-627D37D4A492}"/>
    <cellStyle name="Примечание 4 4 2" xfId="2983" xr:uid="{D6ED4E7D-6EE0-48C1-A4B0-794A4DAF9513}"/>
    <cellStyle name="Примечание 4 4 2 2" xfId="5220" xr:uid="{4DBA97A2-18BD-4337-8676-023CBBD70FDA}"/>
    <cellStyle name="Примечание 4 4 2 2 2" xfId="11771" xr:uid="{2A652115-3E72-4BFB-9F2B-26939B6B801E}"/>
    <cellStyle name="Примечание 4 4 2 2 3" xfId="17376" xr:uid="{5C0255AA-C94C-4025-8F8D-CF72014DBDB8}"/>
    <cellStyle name="Примечание 4 4 2 2 4" xfId="22852" xr:uid="{C7F30E31-9C4C-419F-A704-921738E46353}"/>
    <cellStyle name="Примечание 4 4 2 3" xfId="9588" xr:uid="{316FF17F-EC10-4004-A8C7-A3B464A3D1E2}"/>
    <cellStyle name="Примечание 4 4 2 4" xfId="15230" xr:uid="{40400518-3CDC-46F5-A9BB-92AA50128CA1}"/>
    <cellStyle name="Примечание 4 4 2 5" xfId="20750" xr:uid="{83453823-80DC-4F17-8842-75AA92DA9D3E}"/>
    <cellStyle name="Примечание 4 4 3" xfId="2984" xr:uid="{88333C1A-F1CE-41C8-8876-5B3D1E940A58}"/>
    <cellStyle name="Примечание 4 4 3 2" xfId="5221" xr:uid="{856CB15A-D6A7-4CD4-B40A-153DEEE4FF9F}"/>
    <cellStyle name="Примечание 4 4 3 2 2" xfId="11772" xr:uid="{425D0793-3B32-491E-92F2-65298B1D78A5}"/>
    <cellStyle name="Примечание 4 4 3 2 3" xfId="17377" xr:uid="{9A32AD19-504C-4F34-9717-EBA64C855B0F}"/>
    <cellStyle name="Примечание 4 4 3 2 4" xfId="22853" xr:uid="{30E74291-F871-410E-88C9-30273ED09E4F}"/>
    <cellStyle name="Примечание 4 4 3 3" xfId="9589" xr:uid="{630B0C45-616A-4D55-BD2C-B403486296C6}"/>
    <cellStyle name="Примечание 4 4 3 4" xfId="15231" xr:uid="{62BEC50B-8A9E-4F97-903D-F4DC9E8E8A2E}"/>
    <cellStyle name="Примечание 4 4 3 5" xfId="20751" xr:uid="{388FADF4-BBB7-4260-8C62-CEC2567E74B3}"/>
    <cellStyle name="Примечание 4 4 4" xfId="5219" xr:uid="{46924DDE-2182-428B-B531-430AB92C9DE9}"/>
    <cellStyle name="Примечание 4 4 4 2" xfId="11770" xr:uid="{1B6A9F3A-C436-4D75-A7AB-9BCA3B103F7E}"/>
    <cellStyle name="Примечание 4 4 4 3" xfId="17375" xr:uid="{C23C59D9-CE5C-4A89-B7A1-D796B32F65E7}"/>
    <cellStyle name="Примечание 4 4 4 4" xfId="22851" xr:uid="{B626B211-A0D3-4B6A-83F2-22DF9703B8E5}"/>
    <cellStyle name="Примечание 4 4 5" xfId="9587" xr:uid="{62E27601-D72F-434E-875A-40538B24AD4C}"/>
    <cellStyle name="Примечание 4 4 6" xfId="15229" xr:uid="{219501AD-F9DE-43FC-804E-0184BCA18B98}"/>
    <cellStyle name="Примечание 4 4 7" xfId="20749" xr:uid="{9977ED90-1EC7-4804-815C-921E98220B5C}"/>
    <cellStyle name="Примечание 4 5" xfId="2985" xr:uid="{A699AE3E-996A-4AD3-BB9E-77F33F9B590B}"/>
    <cellStyle name="Примечание 4 5 2" xfId="5222" xr:uid="{940515ED-D757-4EA3-9D7C-08B775646CCD}"/>
    <cellStyle name="Примечание 4 5 2 2" xfId="11773" xr:uid="{6A0A4BF4-17D8-47F5-8DB0-3DDDCEE8EA90}"/>
    <cellStyle name="Примечание 4 5 2 3" xfId="17378" xr:uid="{EE71DC45-F788-42D8-B4C1-A35FAC9B0C3F}"/>
    <cellStyle name="Примечание 4 5 2 4" xfId="22854" xr:uid="{D2D30DB0-98D6-4165-876A-5168A6FF8FE6}"/>
    <cellStyle name="Примечание 4 5 3" xfId="9590" xr:uid="{138003E5-B856-45C5-9CF9-849C24D6F533}"/>
    <cellStyle name="Примечание 4 5 4" xfId="15232" xr:uid="{D2094F5E-E2F4-45A6-B05B-14811BC07761}"/>
    <cellStyle name="Примечание 4 5 5" xfId="20752" xr:uid="{A826D86C-601F-470C-AE89-E31A67770456}"/>
    <cellStyle name="Примечание 4 6" xfId="2986" xr:uid="{7AC19739-38B8-437A-AF9F-5CA022BC182A}"/>
    <cellStyle name="Примечание 4 6 2" xfId="5223" xr:uid="{F75ADFF0-258E-4C24-BDA2-C4DA8A6BA1E0}"/>
    <cellStyle name="Примечание 4 6 2 2" xfId="11774" xr:uid="{C658383D-8684-4820-A218-787E778FD025}"/>
    <cellStyle name="Примечание 4 6 2 3" xfId="17379" xr:uid="{944DEE41-A24D-43A8-A7E4-0C1FA7FA43FF}"/>
    <cellStyle name="Примечание 4 6 2 4" xfId="22855" xr:uid="{F3F5D8E9-76E8-4574-A72F-693E172C5CB8}"/>
    <cellStyle name="Примечание 4 6 3" xfId="9591" xr:uid="{5D720766-113C-4AA9-B432-61416C87BBDB}"/>
    <cellStyle name="Примечание 4 6 4" xfId="15233" xr:uid="{2AF764E8-0BA8-41AF-A249-E35739FDF86B}"/>
    <cellStyle name="Примечание 4 6 5" xfId="20753" xr:uid="{FF6EEA3E-BA71-4863-880C-135A1A0B6095}"/>
    <cellStyle name="Примечание 4 7" xfId="5212" xr:uid="{12B8BE01-E8A7-4C67-8788-2F0598DEE03F}"/>
    <cellStyle name="Примечание 4 7 2" xfId="11763" xr:uid="{BDD45C26-31F3-472B-B701-6316D23D30A1}"/>
    <cellStyle name="Примечание 4 7 3" xfId="17368" xr:uid="{CA7C05B0-12B5-4A06-87BF-D4C6A1F0106B}"/>
    <cellStyle name="Примечание 4 7 4" xfId="22844" xr:uid="{5D110F36-C8F2-41D4-9BD1-DCE74E2081E1}"/>
    <cellStyle name="Примечание 4 8" xfId="9580" xr:uid="{21C9CA86-2BD7-4E90-9B6D-CC7808B13187}"/>
    <cellStyle name="Примечание 4 9" xfId="15222" xr:uid="{FD7CF422-9AF3-49E4-B510-DA038BB629D6}"/>
    <cellStyle name="Примечание 5" xfId="2987" xr:uid="{C5734990-5389-43FD-B62F-D3DDAB3DADF5}"/>
    <cellStyle name="Примечание 5 10" xfId="20754" xr:uid="{99DE65B9-E8E9-48EB-A3F0-AAFE5802FA78}"/>
    <cellStyle name="Примечание 5 2" xfId="2988" xr:uid="{FEEAD2D1-F6B9-4E79-ABA6-C0F2A656ECDD}"/>
    <cellStyle name="Примечание 5 2 2" xfId="2989" xr:uid="{5156D468-9A37-4948-94CF-9079954D3FA7}"/>
    <cellStyle name="Примечание 5 2 2 2" xfId="5226" xr:uid="{499680EB-2CCD-4884-888E-D9F51516CBEA}"/>
    <cellStyle name="Примечание 5 2 2 2 2" xfId="11777" xr:uid="{4A115CAC-679D-4814-B61F-FA670C7B2A96}"/>
    <cellStyle name="Примечание 5 2 2 2 3" xfId="17382" xr:uid="{96805E79-7A34-4DC1-8544-A96BCB95137D}"/>
    <cellStyle name="Примечание 5 2 2 2 4" xfId="22858" xr:uid="{FF8BF28F-32F2-4D66-A54A-FC238686EF89}"/>
    <cellStyle name="Примечание 5 2 2 3" xfId="9594" xr:uid="{721774C5-D3A1-4CED-B233-20B500CF209D}"/>
    <cellStyle name="Примечание 5 2 2 4" xfId="15236" xr:uid="{8FF3C067-BF56-4A21-AFEC-95316233F9F7}"/>
    <cellStyle name="Примечание 5 2 2 5" xfId="20756" xr:uid="{645003FF-4870-4ADB-91C3-DAA986856AEA}"/>
    <cellStyle name="Примечание 5 2 3" xfId="2990" xr:uid="{55E9DB96-CB5B-4B75-91A3-ECBFB81A8CD7}"/>
    <cellStyle name="Примечание 5 2 3 2" xfId="5227" xr:uid="{729212BE-8704-4FDC-8D21-22DD7844DDAD}"/>
    <cellStyle name="Примечание 5 2 3 2 2" xfId="11778" xr:uid="{5DE7A4ED-367A-433D-84E8-414A1B0107C6}"/>
    <cellStyle name="Примечание 5 2 3 2 3" xfId="17383" xr:uid="{0A02A843-4CDD-4994-98E9-8DAF06CA9A81}"/>
    <cellStyle name="Примечание 5 2 3 2 4" xfId="22859" xr:uid="{E4536059-6484-4AF2-A3A2-B35A9E6717BD}"/>
    <cellStyle name="Примечание 5 2 3 3" xfId="9595" xr:uid="{50097CD8-E88C-4F0C-B156-558184BD3AA1}"/>
    <cellStyle name="Примечание 5 2 3 4" xfId="15237" xr:uid="{6885FE86-0504-4254-B76D-F3D64DDAEA86}"/>
    <cellStyle name="Примечание 5 2 3 5" xfId="20757" xr:uid="{747AE0CA-8258-4C34-BFB2-1D86A32E6687}"/>
    <cellStyle name="Примечание 5 2 4" xfId="5225" xr:uid="{0DA54166-A9CC-448D-8076-AE21EAD8CBC0}"/>
    <cellStyle name="Примечание 5 2 4 2" xfId="11776" xr:uid="{9198A689-5B77-453A-A55F-6077C20B826A}"/>
    <cellStyle name="Примечание 5 2 4 3" xfId="17381" xr:uid="{173B487E-9B38-464C-ADAD-150646DD9351}"/>
    <cellStyle name="Примечание 5 2 4 4" xfId="22857" xr:uid="{F90BB8DB-1248-403E-B554-A7916A205626}"/>
    <cellStyle name="Примечание 5 2 5" xfId="9593" xr:uid="{D4B5935B-66C4-43E2-94F4-8A5B88B2DD6D}"/>
    <cellStyle name="Примечание 5 2 6" xfId="15235" xr:uid="{156196FB-53A6-4CD0-8C29-34804AF1584C}"/>
    <cellStyle name="Примечание 5 2 7" xfId="20755" xr:uid="{60B961A6-0265-4A15-A235-2D9664B0F53C}"/>
    <cellStyle name="Примечание 5 3" xfId="2991" xr:uid="{D5BC59B7-FEBF-4F66-8024-DD6ABDB82414}"/>
    <cellStyle name="Примечание 5 3 2" xfId="2992" xr:uid="{AEAEBE1C-290A-4A80-9D03-E6297882B494}"/>
    <cellStyle name="Примечание 5 3 2 2" xfId="5229" xr:uid="{D8CBE27F-3218-482C-A6E8-7E6DC5BB6A08}"/>
    <cellStyle name="Примечание 5 3 2 2 2" xfId="11780" xr:uid="{F3B46564-9307-4AFB-8C9E-D917280CBCE8}"/>
    <cellStyle name="Примечание 5 3 2 2 3" xfId="17385" xr:uid="{E9FB0500-2F5C-4484-A164-E6CA24F78FEA}"/>
    <cellStyle name="Примечание 5 3 2 2 4" xfId="22861" xr:uid="{72775E80-3420-43E3-93C7-D0223066283F}"/>
    <cellStyle name="Примечание 5 3 2 3" xfId="9597" xr:uid="{6129334B-F136-4E5E-93BC-A2937CE2BC7A}"/>
    <cellStyle name="Примечание 5 3 2 4" xfId="15239" xr:uid="{58C62A17-7D15-4B5F-BCA0-DCC1B4EEF664}"/>
    <cellStyle name="Примечание 5 3 2 5" xfId="20759" xr:uid="{A53DD0CF-F7B9-41AF-9F73-069BE0B34317}"/>
    <cellStyle name="Примечание 5 3 3" xfId="2993" xr:uid="{B6C25BE3-F4D3-49C1-B864-11AEA2E1EB84}"/>
    <cellStyle name="Примечание 5 3 3 2" xfId="5230" xr:uid="{13362E78-091F-4BDE-9EBB-52C7F60FC60A}"/>
    <cellStyle name="Примечание 5 3 3 2 2" xfId="11781" xr:uid="{5BF59452-BDAB-44EE-AB55-61F3F4E08E7B}"/>
    <cellStyle name="Примечание 5 3 3 2 3" xfId="17386" xr:uid="{94E99F00-981B-4893-98E4-514159E93F93}"/>
    <cellStyle name="Примечание 5 3 3 2 4" xfId="22862" xr:uid="{D936AFB8-BAAB-4287-B5C6-CA5E8DFB4D88}"/>
    <cellStyle name="Примечание 5 3 3 3" xfId="9598" xr:uid="{7F0D81DA-2040-4C98-8F89-FFDA4219BA90}"/>
    <cellStyle name="Примечание 5 3 3 4" xfId="15240" xr:uid="{2D4B347B-E013-44B3-B16D-61A5CC47E91E}"/>
    <cellStyle name="Примечание 5 3 3 5" xfId="20760" xr:uid="{EF262840-4BBC-4D81-974E-2AF5584E9455}"/>
    <cellStyle name="Примечание 5 3 4" xfId="5228" xr:uid="{EC799D9C-EF4B-474F-82AB-280A90C2B02D}"/>
    <cellStyle name="Примечание 5 3 4 2" xfId="11779" xr:uid="{CC839E87-4ADA-48B1-8FE9-3A6D9D7AD482}"/>
    <cellStyle name="Примечание 5 3 4 3" xfId="17384" xr:uid="{C22F14A8-B13C-4405-A453-9D1381BC9C41}"/>
    <cellStyle name="Примечание 5 3 4 4" xfId="22860" xr:uid="{B4B05AED-B802-4DA9-A336-D0EAE5BB92E8}"/>
    <cellStyle name="Примечание 5 3 5" xfId="9596" xr:uid="{A3C2A8D4-4027-4DD0-ABCE-266AF12ACF0D}"/>
    <cellStyle name="Примечание 5 3 6" xfId="15238" xr:uid="{2BA36A25-1F9A-4183-9CF4-81449F57D5D1}"/>
    <cellStyle name="Примечание 5 3 7" xfId="20758" xr:uid="{EF8999A4-17DF-4A24-8229-D423BB2DA450}"/>
    <cellStyle name="Примечание 5 4" xfId="2994" xr:uid="{D06AC57E-A188-4FA5-9C89-C7A5E2DEF169}"/>
    <cellStyle name="Примечание 5 4 2" xfId="2995" xr:uid="{376D521A-264E-4C6F-B251-A74384BBB231}"/>
    <cellStyle name="Примечание 5 4 2 2" xfId="5232" xr:uid="{0C3F37C8-9429-4FF1-AD02-0FA8888D3AD2}"/>
    <cellStyle name="Примечание 5 4 2 2 2" xfId="11783" xr:uid="{676BF62C-7AE0-41EA-BB1A-D22635F78CFC}"/>
    <cellStyle name="Примечание 5 4 2 2 3" xfId="17388" xr:uid="{91C080BB-536B-467F-BAC0-DFDDB35CEC39}"/>
    <cellStyle name="Примечание 5 4 2 2 4" xfId="22864" xr:uid="{75980288-504B-44AE-BDBF-46AB8D284401}"/>
    <cellStyle name="Примечание 5 4 2 3" xfId="9600" xr:uid="{174B957D-9401-420A-9325-C95EF789216A}"/>
    <cellStyle name="Примечание 5 4 2 4" xfId="15242" xr:uid="{AC8DEA69-AE9D-4355-90F0-4985E2613347}"/>
    <cellStyle name="Примечание 5 4 2 5" xfId="20762" xr:uid="{B140B5A4-C5D5-4F99-80D8-7264AAA38FA3}"/>
    <cellStyle name="Примечание 5 4 3" xfId="2996" xr:uid="{51CCF802-FB72-4A9D-A620-6F6EED2BC04B}"/>
    <cellStyle name="Примечание 5 4 3 2" xfId="5233" xr:uid="{25FB264E-5E6A-43AB-B071-0F8465453C8C}"/>
    <cellStyle name="Примечание 5 4 3 2 2" xfId="11784" xr:uid="{51157873-6373-4CE4-876F-48C43DD5809B}"/>
    <cellStyle name="Примечание 5 4 3 2 3" xfId="17389" xr:uid="{6C70097D-37CB-4BEB-AA0B-6C76D68AFF87}"/>
    <cellStyle name="Примечание 5 4 3 2 4" xfId="22865" xr:uid="{8146C76D-D6C4-4948-9DB1-830FFBC7172E}"/>
    <cellStyle name="Примечание 5 4 3 3" xfId="9601" xr:uid="{99EC2E7C-DF39-4472-9A30-85A52096D62C}"/>
    <cellStyle name="Примечание 5 4 3 4" xfId="15243" xr:uid="{CE7997C1-BF62-4B14-ACE0-6058FAAD4E64}"/>
    <cellStyle name="Примечание 5 4 3 5" xfId="20763" xr:uid="{61D52107-ACD9-40B7-9108-47D25D9F173A}"/>
    <cellStyle name="Примечание 5 4 4" xfId="5231" xr:uid="{EBC95C0D-F022-4798-8D07-8B652D756FD7}"/>
    <cellStyle name="Примечание 5 4 4 2" xfId="11782" xr:uid="{15912D07-057C-4045-B842-6F962185F1EE}"/>
    <cellStyle name="Примечание 5 4 4 3" xfId="17387" xr:uid="{28ADCC76-68BB-47A7-911B-5AC7ECD23ABF}"/>
    <cellStyle name="Примечание 5 4 4 4" xfId="22863" xr:uid="{190205C8-008C-4085-9AC3-353051AF9E9B}"/>
    <cellStyle name="Примечание 5 4 5" xfId="9599" xr:uid="{56C0F489-8018-464C-A40A-6E5A8C9DC7AB}"/>
    <cellStyle name="Примечание 5 4 6" xfId="15241" xr:uid="{0A234EA1-4235-4918-A0E2-822BED3BE88D}"/>
    <cellStyle name="Примечание 5 4 7" xfId="20761" xr:uid="{65EC96BC-D2D8-43F5-83F3-373CA869D0AB}"/>
    <cellStyle name="Примечание 5 5" xfId="2997" xr:uid="{074DC51D-2916-4A74-9ACF-3E32D393227E}"/>
    <cellStyle name="Примечание 5 5 2" xfId="5234" xr:uid="{B4D4601B-DF60-4988-A209-D3B6F01229A7}"/>
    <cellStyle name="Примечание 5 5 2 2" xfId="11785" xr:uid="{2DA3AA92-645F-41BD-93F1-2CEF0E48A58D}"/>
    <cellStyle name="Примечание 5 5 2 3" xfId="17390" xr:uid="{554DE2C7-AD63-4CD3-A072-CCF5CCFFEB8C}"/>
    <cellStyle name="Примечание 5 5 2 4" xfId="22866" xr:uid="{1F613DBB-CB02-473D-A5EE-4D352E774005}"/>
    <cellStyle name="Примечание 5 5 3" xfId="9602" xr:uid="{18683095-8B84-4D45-9A8E-CFA4D34B140D}"/>
    <cellStyle name="Примечание 5 5 4" xfId="15244" xr:uid="{5A4CF2AC-8BB5-4AA3-9214-51E902E51FF6}"/>
    <cellStyle name="Примечание 5 5 5" xfId="20764" xr:uid="{2BB90D9F-DCD4-4573-9AFE-2985A6589B44}"/>
    <cellStyle name="Примечание 5 6" xfId="2998" xr:uid="{0B958BC8-1D08-475D-B054-4FCFF5EDA4AB}"/>
    <cellStyle name="Примечание 5 6 2" xfId="5235" xr:uid="{190EF8E2-DC47-43FF-9932-CB867BE79924}"/>
    <cellStyle name="Примечание 5 6 2 2" xfId="11786" xr:uid="{7EF328A4-55C7-4211-B2B8-9ABAF69DF6DA}"/>
    <cellStyle name="Примечание 5 6 2 3" xfId="17391" xr:uid="{437539A1-443A-42F6-984B-2B003F70CF76}"/>
    <cellStyle name="Примечание 5 6 2 4" xfId="22867" xr:uid="{4FE423BA-AB3A-4313-A06C-857C57D11AD7}"/>
    <cellStyle name="Примечание 5 6 3" xfId="9603" xr:uid="{CDCA055D-5565-4BD8-9039-E0FED3119245}"/>
    <cellStyle name="Примечание 5 6 4" xfId="15245" xr:uid="{7693DA0C-41DB-48E5-99A7-FF7F1394308B}"/>
    <cellStyle name="Примечание 5 6 5" xfId="20765" xr:uid="{B7D71B06-5C2F-4C3A-8C41-8669FA2C9D72}"/>
    <cellStyle name="Примечание 5 7" xfId="5224" xr:uid="{CC759D1A-4383-4D70-85C0-7FB7959C677E}"/>
    <cellStyle name="Примечание 5 7 2" xfId="11775" xr:uid="{7C03E1D5-4CED-4BC3-A116-C0C489B0C498}"/>
    <cellStyle name="Примечание 5 7 3" xfId="17380" xr:uid="{DDE0D0DD-0F75-4A43-AEB3-4DC18F9D05E4}"/>
    <cellStyle name="Примечание 5 7 4" xfId="22856" xr:uid="{5A7B50FD-1C2B-4F9D-B7F3-DF733796E130}"/>
    <cellStyle name="Примечание 5 8" xfId="9592" xr:uid="{C5B00663-0FAA-4E73-A789-FC1E75089171}"/>
    <cellStyle name="Примечание 5 9" xfId="15234" xr:uid="{336E92BB-471E-453B-8437-13D9A9B8F1B1}"/>
    <cellStyle name="Примечание 6" xfId="2999" xr:uid="{B314BD83-E3E8-451F-A0F3-1F056B6AB469}"/>
    <cellStyle name="Примечание 6 10" xfId="20766" xr:uid="{D634551B-C29A-48BD-A30F-288DEC68CAC1}"/>
    <cellStyle name="Примечание 6 2" xfId="3000" xr:uid="{DE0E92AE-D8EC-47B3-A010-AD318E9BF09C}"/>
    <cellStyle name="Примечание 6 2 2" xfId="3001" xr:uid="{44DA63B9-0BA4-47D9-BF7B-1F219BC81281}"/>
    <cellStyle name="Примечание 6 2 2 2" xfId="5238" xr:uid="{90D16BB1-0C62-4989-95A3-4B2D49CF1F76}"/>
    <cellStyle name="Примечание 6 2 2 2 2" xfId="11789" xr:uid="{A26747CC-EEE1-455E-AF0F-D0DA06B6B4E2}"/>
    <cellStyle name="Примечание 6 2 2 2 3" xfId="17394" xr:uid="{76F92C1A-FA3E-499A-B7CA-975BEAF6221A}"/>
    <cellStyle name="Примечание 6 2 2 2 4" xfId="22870" xr:uid="{AE8C3DB9-F7D8-425B-9C97-E99275979D8A}"/>
    <cellStyle name="Примечание 6 2 2 3" xfId="9606" xr:uid="{258AC69A-5198-4ABA-9B60-D018A2652AAC}"/>
    <cellStyle name="Примечание 6 2 2 4" xfId="15248" xr:uid="{4C9E9E13-0E3C-4A1C-9470-F7B8285D3469}"/>
    <cellStyle name="Примечание 6 2 2 5" xfId="20768" xr:uid="{FBD63478-7A0F-41FE-8E6D-CD1D60D31F39}"/>
    <cellStyle name="Примечание 6 2 3" xfId="3002" xr:uid="{00EDCA91-36A8-432F-99D6-B24A848AD02B}"/>
    <cellStyle name="Примечание 6 2 3 2" xfId="5239" xr:uid="{E6BD92A4-27B5-48A7-97F8-805B264FD873}"/>
    <cellStyle name="Примечание 6 2 3 2 2" xfId="11790" xr:uid="{783D809C-1534-4945-A1B7-8F00A9FD0094}"/>
    <cellStyle name="Примечание 6 2 3 2 3" xfId="17395" xr:uid="{BA8DF599-A9EA-47D2-875B-4F8184D61F4B}"/>
    <cellStyle name="Примечание 6 2 3 2 4" xfId="22871" xr:uid="{750A31F2-554F-4693-8961-EFE9EF76AA3D}"/>
    <cellStyle name="Примечание 6 2 3 3" xfId="9607" xr:uid="{A0541863-5398-46EA-B04D-B77DE721F724}"/>
    <cellStyle name="Примечание 6 2 3 4" xfId="15249" xr:uid="{0D63488C-DF3F-4E6C-8927-86BEE0922159}"/>
    <cellStyle name="Примечание 6 2 3 5" xfId="20769" xr:uid="{D754658E-E8A9-4E69-9A67-12D2BDBC69B3}"/>
    <cellStyle name="Примечание 6 2 4" xfId="5237" xr:uid="{02580D4A-A6D4-4F29-B324-EB1378AE1A4E}"/>
    <cellStyle name="Примечание 6 2 4 2" xfId="11788" xr:uid="{5407093F-C678-4607-A38F-02B1764528FB}"/>
    <cellStyle name="Примечание 6 2 4 3" xfId="17393" xr:uid="{DB999606-6D97-4999-BE57-F7DDEF6BA786}"/>
    <cellStyle name="Примечание 6 2 4 4" xfId="22869" xr:uid="{F4FAC807-8ADB-4AAD-8409-44FDA86990E6}"/>
    <cellStyle name="Примечание 6 2 5" xfId="9605" xr:uid="{DFDAE7A1-915C-4E31-AB8B-B8653B78F208}"/>
    <cellStyle name="Примечание 6 2 6" xfId="15247" xr:uid="{451AC366-E680-4378-B6C8-1864857E7094}"/>
    <cellStyle name="Примечание 6 2 7" xfId="20767" xr:uid="{3C2F4526-4311-43D0-B92A-7B5C610059E4}"/>
    <cellStyle name="Примечание 6 3" xfId="3003" xr:uid="{17FD9F65-6243-4A35-B3AA-75C53C67FB57}"/>
    <cellStyle name="Примечание 6 3 2" xfId="3004" xr:uid="{61E7994C-4859-4242-BA0D-DB16E8EB41FC}"/>
    <cellStyle name="Примечание 6 3 2 2" xfId="5241" xr:uid="{4FE5BFFD-428F-4B85-A94F-072E5DA399F9}"/>
    <cellStyle name="Примечание 6 3 2 2 2" xfId="11792" xr:uid="{C4B24B81-2EC9-4AE6-953A-A08043D5927E}"/>
    <cellStyle name="Примечание 6 3 2 2 3" xfId="17397" xr:uid="{8B4793E0-F4AE-43C9-A6BA-09CCC518B78E}"/>
    <cellStyle name="Примечание 6 3 2 2 4" xfId="22873" xr:uid="{2ED541EE-656C-48A4-8419-BEC9DA360C10}"/>
    <cellStyle name="Примечание 6 3 2 3" xfId="9609" xr:uid="{DF3B62A6-1378-4887-9F5F-39086880106A}"/>
    <cellStyle name="Примечание 6 3 2 4" xfId="15251" xr:uid="{ABFC6322-7626-464A-939E-EC75876CB7EC}"/>
    <cellStyle name="Примечание 6 3 2 5" xfId="20771" xr:uid="{41DCC8DC-ED31-48B5-9CCC-9895F36456AA}"/>
    <cellStyle name="Примечание 6 3 3" xfId="3005" xr:uid="{4C576FAB-9A2E-4C6A-9892-8E3AA5E1FFD5}"/>
    <cellStyle name="Примечание 6 3 3 2" xfId="5242" xr:uid="{A7EAD346-7AC2-46F8-AA9F-523968FD18EF}"/>
    <cellStyle name="Примечание 6 3 3 2 2" xfId="11793" xr:uid="{998D076C-269C-4E8D-BE06-3AD382018C26}"/>
    <cellStyle name="Примечание 6 3 3 2 3" xfId="17398" xr:uid="{178FF95D-80F5-4DA9-B04D-4E9ADBAE1945}"/>
    <cellStyle name="Примечание 6 3 3 2 4" xfId="22874" xr:uid="{C144DE77-739F-4411-8702-42FEA003EAA1}"/>
    <cellStyle name="Примечание 6 3 3 3" xfId="9610" xr:uid="{9CCA9579-CBC5-4DCE-96F4-75F6A6AC1DFA}"/>
    <cellStyle name="Примечание 6 3 3 4" xfId="15252" xr:uid="{10FBA556-C29E-46DA-81A3-E39F1A7C44E0}"/>
    <cellStyle name="Примечание 6 3 3 5" xfId="20772" xr:uid="{5518DAFC-D476-4EEC-8C83-EF44349E6B5E}"/>
    <cellStyle name="Примечание 6 3 4" xfId="5240" xr:uid="{826FE330-9EDC-49EB-94C0-A20E2DE8345F}"/>
    <cellStyle name="Примечание 6 3 4 2" xfId="11791" xr:uid="{79693794-AB9B-4D36-A3FE-145D6AC3F410}"/>
    <cellStyle name="Примечание 6 3 4 3" xfId="17396" xr:uid="{9206A814-C7BA-4E42-83F1-357D54E1E4C2}"/>
    <cellStyle name="Примечание 6 3 4 4" xfId="22872" xr:uid="{84C29845-F3D8-4E4D-B337-6D12F84B0EF8}"/>
    <cellStyle name="Примечание 6 3 5" xfId="9608" xr:uid="{D5D472BE-1707-4E75-8E37-94F3482D3603}"/>
    <cellStyle name="Примечание 6 3 6" xfId="15250" xr:uid="{C8A515E1-2CEC-4195-BEC9-F3801945D58E}"/>
    <cellStyle name="Примечание 6 3 7" xfId="20770" xr:uid="{6EA7850C-FB35-4B6F-BEF1-27A745336A5E}"/>
    <cellStyle name="Примечание 6 4" xfId="3006" xr:uid="{9CE41A6A-7563-4920-8652-28F10DF911F0}"/>
    <cellStyle name="Примечание 6 4 2" xfId="3007" xr:uid="{D1963AC2-6BBB-4868-9F27-42745391D24D}"/>
    <cellStyle name="Примечание 6 4 2 2" xfId="5244" xr:uid="{3EB815BB-F7C8-495A-A216-293945FDB9B2}"/>
    <cellStyle name="Примечание 6 4 2 2 2" xfId="11795" xr:uid="{5BE8B140-1999-4A42-BB8D-3B9E2EDF5941}"/>
    <cellStyle name="Примечание 6 4 2 2 3" xfId="17400" xr:uid="{B1E30462-EC6C-458A-A1D4-97E7048D4615}"/>
    <cellStyle name="Примечание 6 4 2 2 4" xfId="22876" xr:uid="{F3016D18-2EDD-431A-84C0-E52B61D7299F}"/>
    <cellStyle name="Примечание 6 4 2 3" xfId="9612" xr:uid="{9DFEC4BE-319B-480F-A73C-4D1075C50841}"/>
    <cellStyle name="Примечание 6 4 2 4" xfId="15254" xr:uid="{788AE673-0FAC-4B18-8C9D-D40D231F796A}"/>
    <cellStyle name="Примечание 6 4 2 5" xfId="20774" xr:uid="{1A262BEA-4248-40E2-A182-5FAF6CA76170}"/>
    <cellStyle name="Примечание 6 4 3" xfId="3008" xr:uid="{21EF7F5C-3E5C-42AB-AB47-572F470E6F7B}"/>
    <cellStyle name="Примечание 6 4 3 2" xfId="5245" xr:uid="{866EDC63-BAA3-4E0C-BF3A-8E644F775C60}"/>
    <cellStyle name="Примечание 6 4 3 2 2" xfId="11796" xr:uid="{691D0A55-59F2-4653-8C03-F9A817F19B03}"/>
    <cellStyle name="Примечание 6 4 3 2 3" xfId="17401" xr:uid="{40DA6D78-1C3B-4EB3-A994-365BAAE19183}"/>
    <cellStyle name="Примечание 6 4 3 2 4" xfId="22877" xr:uid="{62B69274-7C69-4025-8E38-10CC1C63061F}"/>
    <cellStyle name="Примечание 6 4 3 3" xfId="9613" xr:uid="{8C0E083E-E807-4529-8CE4-9128320EA660}"/>
    <cellStyle name="Примечание 6 4 3 4" xfId="15255" xr:uid="{D4CF132C-386A-40A4-AB5B-5DA0BA647010}"/>
    <cellStyle name="Примечание 6 4 3 5" xfId="20775" xr:uid="{644C2E98-7F16-40B3-A572-24B48BBE2D6B}"/>
    <cellStyle name="Примечание 6 4 4" xfId="5243" xr:uid="{7AB6D8F2-71AA-4203-9F9D-BF0F1666DF4F}"/>
    <cellStyle name="Примечание 6 4 4 2" xfId="11794" xr:uid="{959A372D-56CE-4D77-BCE5-DE66EEC1AD55}"/>
    <cellStyle name="Примечание 6 4 4 3" xfId="17399" xr:uid="{5B85CF6E-24F4-40AA-9837-CBD8EF301408}"/>
    <cellStyle name="Примечание 6 4 4 4" xfId="22875" xr:uid="{ACCA74BF-F64C-4EFA-9982-D1B9CEEF15F8}"/>
    <cellStyle name="Примечание 6 4 5" xfId="9611" xr:uid="{B534D670-4FAA-4860-897E-BDE1DCF6926F}"/>
    <cellStyle name="Примечание 6 4 6" xfId="15253" xr:uid="{6CDBC362-25DB-4475-87F2-4DE0A47D923E}"/>
    <cellStyle name="Примечание 6 4 7" xfId="20773" xr:uid="{51786F34-8C13-4B48-AC79-0737B516A2BE}"/>
    <cellStyle name="Примечание 6 5" xfId="3009" xr:uid="{031383B0-17B5-4857-8D04-7BE22320D38A}"/>
    <cellStyle name="Примечание 6 5 2" xfId="5246" xr:uid="{F57C8850-BF9D-4F4A-8C5B-7330342EFB68}"/>
    <cellStyle name="Примечание 6 5 2 2" xfId="11797" xr:uid="{593CB494-DCB4-4D45-AD29-ACA2940E33B1}"/>
    <cellStyle name="Примечание 6 5 2 3" xfId="17402" xr:uid="{04847E08-C13C-4628-BA88-117447F02CA3}"/>
    <cellStyle name="Примечание 6 5 2 4" xfId="22878" xr:uid="{F8A325EF-A9E5-40D7-881B-C8C27DF15CE8}"/>
    <cellStyle name="Примечание 6 5 3" xfId="9614" xr:uid="{291F401B-7DEC-4A8C-8AF5-BCCF33B71CF1}"/>
    <cellStyle name="Примечание 6 5 4" xfId="15256" xr:uid="{92F0E288-EF18-4E58-AB87-8468F24935E3}"/>
    <cellStyle name="Примечание 6 5 5" xfId="20776" xr:uid="{56D39864-C2EE-4BF2-BEE3-C99946E7CFBE}"/>
    <cellStyle name="Примечание 6 6" xfId="3010" xr:uid="{AFF7A2AF-E9B1-4A94-863D-7FB1C269BE4E}"/>
    <cellStyle name="Примечание 6 6 2" xfId="5247" xr:uid="{38398C6E-3D76-4538-B190-AF910DF2100A}"/>
    <cellStyle name="Примечание 6 6 2 2" xfId="11798" xr:uid="{C7722380-B534-48B2-9697-E4B8D05698FD}"/>
    <cellStyle name="Примечание 6 6 2 3" xfId="17403" xr:uid="{CFE8010B-B717-4D7C-88DA-AEACB2657E34}"/>
    <cellStyle name="Примечание 6 6 2 4" xfId="22879" xr:uid="{015A6301-1674-4B82-9AD2-B0D772847C1B}"/>
    <cellStyle name="Примечание 6 6 3" xfId="9615" xr:uid="{BD294809-37B0-4EDD-AFD2-866FD44CBF2A}"/>
    <cellStyle name="Примечание 6 6 4" xfId="15257" xr:uid="{E3A7D275-3CD6-4066-9D80-46B203C097A5}"/>
    <cellStyle name="Примечание 6 6 5" xfId="20777" xr:uid="{3904EB5C-C4D5-461D-B99F-6ADD745BDFB6}"/>
    <cellStyle name="Примечание 6 7" xfId="5236" xr:uid="{76672211-8FF7-49BF-BD58-851621485288}"/>
    <cellStyle name="Примечание 6 7 2" xfId="11787" xr:uid="{B3095977-36C3-4392-812C-0627FB4E6515}"/>
    <cellStyle name="Примечание 6 7 3" xfId="17392" xr:uid="{9BD004C8-B38A-4FFC-AC66-3C13A6F126CC}"/>
    <cellStyle name="Примечание 6 7 4" xfId="22868" xr:uid="{F8639864-D511-488A-B798-2C6EE6D3D866}"/>
    <cellStyle name="Примечание 6 8" xfId="9604" xr:uid="{BE4688E2-FE8D-48F9-86FF-D156C4B36547}"/>
    <cellStyle name="Примечание 6 9" xfId="15246" xr:uid="{4FACACF2-5417-4784-9CB0-80FB594ED6B9}"/>
    <cellStyle name="Примечание 7" xfId="3011" xr:uid="{D6DE5A4E-9F6C-499B-9463-027F622FFCB2}"/>
    <cellStyle name="Примечание 7 10" xfId="20778" xr:uid="{15F550C6-5D56-4857-A1F4-90E0B117EA22}"/>
    <cellStyle name="Примечание 7 2" xfId="3012" xr:uid="{4614ADCE-F1E7-4248-993E-61DD80CFE70F}"/>
    <cellStyle name="Примечание 7 2 2" xfId="3013" xr:uid="{38FE79A7-6ECB-44F1-B5CA-88BF94704627}"/>
    <cellStyle name="Примечание 7 2 2 2" xfId="5250" xr:uid="{1E6E6D64-95C0-4E0D-9580-69F90FB6A095}"/>
    <cellStyle name="Примечание 7 2 2 2 2" xfId="11801" xr:uid="{D91E08DC-A32A-4E1C-A122-9BCFA6863E7A}"/>
    <cellStyle name="Примечание 7 2 2 2 3" xfId="17406" xr:uid="{4CADC98F-331C-45DB-864A-EDDB802875EB}"/>
    <cellStyle name="Примечание 7 2 2 2 4" xfId="22882" xr:uid="{5FD54DB3-4EE5-4DE5-8E7D-01140460C97F}"/>
    <cellStyle name="Примечание 7 2 2 3" xfId="9618" xr:uid="{82835B7B-F2AC-4DE3-81E5-D9D3017D879E}"/>
    <cellStyle name="Примечание 7 2 2 4" xfId="15260" xr:uid="{C7AF5867-93CF-4169-9C96-7EC9F2B7C4D3}"/>
    <cellStyle name="Примечание 7 2 2 5" xfId="20780" xr:uid="{B4375D8E-0D3C-445B-B643-3FBCEDFA8E03}"/>
    <cellStyle name="Примечание 7 2 3" xfId="3014" xr:uid="{C72B3220-40DF-4217-9A26-A114B053E1E5}"/>
    <cellStyle name="Примечание 7 2 3 2" xfId="5251" xr:uid="{55EE3A1C-87CD-414D-A60E-35BAA31324C6}"/>
    <cellStyle name="Примечание 7 2 3 2 2" xfId="11802" xr:uid="{1A053D02-6B65-4C3D-86D4-ABFC49EA12F6}"/>
    <cellStyle name="Примечание 7 2 3 2 3" xfId="17407" xr:uid="{4A678661-6C4A-4872-A500-75AD17DAD131}"/>
    <cellStyle name="Примечание 7 2 3 2 4" xfId="22883" xr:uid="{38BC3FCA-F152-4993-9F0B-511F1888695E}"/>
    <cellStyle name="Примечание 7 2 3 3" xfId="9619" xr:uid="{708AD7A7-5932-4D77-B2D6-EEF6A2BFCDCC}"/>
    <cellStyle name="Примечание 7 2 3 4" xfId="15261" xr:uid="{6C7F58FF-5472-4848-A238-9CE2C249A6F5}"/>
    <cellStyle name="Примечание 7 2 3 5" xfId="20781" xr:uid="{7B868CD9-519B-41F9-94AD-31E9AA89F689}"/>
    <cellStyle name="Примечание 7 2 4" xfId="5249" xr:uid="{9562A5AE-6A6D-4F1C-9A1C-E6ACCF177059}"/>
    <cellStyle name="Примечание 7 2 4 2" xfId="11800" xr:uid="{0485CD26-8EB0-4A11-9503-E233342D4307}"/>
    <cellStyle name="Примечание 7 2 4 3" xfId="17405" xr:uid="{4DDAD0BE-98C9-4A0B-B916-57CFFF1D47B9}"/>
    <cellStyle name="Примечание 7 2 4 4" xfId="22881" xr:uid="{DAD658A1-7ADA-460A-B221-D7CF70603698}"/>
    <cellStyle name="Примечание 7 2 5" xfId="9617" xr:uid="{030EBC0A-D379-4C94-A538-B75D313EF6E9}"/>
    <cellStyle name="Примечание 7 2 6" xfId="15259" xr:uid="{D7370B18-1E2D-437A-BBE1-E8B7E84B28BF}"/>
    <cellStyle name="Примечание 7 2 7" xfId="20779" xr:uid="{67A6CF44-CB60-4D23-9279-C2CA28446148}"/>
    <cellStyle name="Примечание 7 3" xfId="3015" xr:uid="{265A101E-AEB9-4C32-A43B-C98FC6F4C532}"/>
    <cellStyle name="Примечание 7 3 2" xfId="3016" xr:uid="{3DE1C319-9429-455F-B914-4BCDB3B4E6BA}"/>
    <cellStyle name="Примечание 7 3 2 2" xfId="5253" xr:uid="{6D720430-1598-46B4-9E3E-8028FF2BEB14}"/>
    <cellStyle name="Примечание 7 3 2 2 2" xfId="11804" xr:uid="{A0DE2941-7909-4732-9C3F-F55B8AD2B68E}"/>
    <cellStyle name="Примечание 7 3 2 2 3" xfId="17409" xr:uid="{E8A405C8-4435-440C-8CB5-FCA44063466A}"/>
    <cellStyle name="Примечание 7 3 2 2 4" xfId="22885" xr:uid="{3925D762-2213-41E5-A2C8-AC15A4859FD2}"/>
    <cellStyle name="Примечание 7 3 2 3" xfId="9621" xr:uid="{B8649073-3A89-474C-A796-D13AEEC31AE5}"/>
    <cellStyle name="Примечание 7 3 2 4" xfId="15263" xr:uid="{1DC60779-C9FF-4D04-B9C9-61A606AB238B}"/>
    <cellStyle name="Примечание 7 3 2 5" xfId="20783" xr:uid="{215F083A-8AA0-413C-BD04-BBD316E1416A}"/>
    <cellStyle name="Примечание 7 3 3" xfId="3017" xr:uid="{31D0D585-ED05-4C31-96C4-4BEE57A805FF}"/>
    <cellStyle name="Примечание 7 3 3 2" xfId="5254" xr:uid="{C397DA66-6F50-4C47-AC8C-D3490B18DFDA}"/>
    <cellStyle name="Примечание 7 3 3 2 2" xfId="11805" xr:uid="{768E3486-8817-49D8-97CC-BE67F8763A9D}"/>
    <cellStyle name="Примечание 7 3 3 2 3" xfId="17410" xr:uid="{F17EDE9B-0338-4DA0-9897-42D4740C6C05}"/>
    <cellStyle name="Примечание 7 3 3 2 4" xfId="22886" xr:uid="{09C38AFF-1D6E-4414-99C8-18277486B51C}"/>
    <cellStyle name="Примечание 7 3 3 3" xfId="9622" xr:uid="{509F147C-4C62-43EF-8E64-82D6EC066005}"/>
    <cellStyle name="Примечание 7 3 3 4" xfId="15264" xr:uid="{5EDB2641-E244-4863-998F-A6E6BEC3A0B7}"/>
    <cellStyle name="Примечание 7 3 3 5" xfId="20784" xr:uid="{E780E814-8ACA-4658-8E6E-EAC605B0F211}"/>
    <cellStyle name="Примечание 7 3 4" xfId="5252" xr:uid="{07A04B74-1EF1-45CF-BE5D-7EBF1DCACDA0}"/>
    <cellStyle name="Примечание 7 3 4 2" xfId="11803" xr:uid="{EEE08B79-737D-438D-83E5-05AE134587BA}"/>
    <cellStyle name="Примечание 7 3 4 3" xfId="17408" xr:uid="{56E55900-89ED-4F43-8F77-8D7A5EF35F17}"/>
    <cellStyle name="Примечание 7 3 4 4" xfId="22884" xr:uid="{3D6ED8A2-A364-407B-A86E-BDD35616D325}"/>
    <cellStyle name="Примечание 7 3 5" xfId="9620" xr:uid="{5811BED5-8EB7-4B6D-A420-649AA046E638}"/>
    <cellStyle name="Примечание 7 3 6" xfId="15262" xr:uid="{17708D37-05EB-46A4-95FD-6160A936C2A4}"/>
    <cellStyle name="Примечание 7 3 7" xfId="20782" xr:uid="{ABB493F8-889D-4346-B7AB-857CB57B74EA}"/>
    <cellStyle name="Примечание 7 4" xfId="3018" xr:uid="{AB584E69-5340-4C60-AE3F-CBC091F5EA14}"/>
    <cellStyle name="Примечание 7 4 2" xfId="3019" xr:uid="{66F5F124-5751-421B-9AB0-7D2C9A894308}"/>
    <cellStyle name="Примечание 7 4 2 2" xfId="5256" xr:uid="{6278CA53-66D2-42BC-9C00-2437EAAC4979}"/>
    <cellStyle name="Примечание 7 4 2 2 2" xfId="11807" xr:uid="{D387AD94-4DC8-46E2-9EAB-C6E23B3ABCA7}"/>
    <cellStyle name="Примечание 7 4 2 2 3" xfId="17412" xr:uid="{AC54737C-DBB7-4D9E-AE6B-4646FDAF8E6E}"/>
    <cellStyle name="Примечание 7 4 2 2 4" xfId="22888" xr:uid="{F6341C96-3865-4B59-B6B0-1AAFA19B3352}"/>
    <cellStyle name="Примечание 7 4 2 3" xfId="9624" xr:uid="{2523A6D0-431D-4C0C-8607-00F6A23FAAC6}"/>
    <cellStyle name="Примечание 7 4 2 4" xfId="15266" xr:uid="{9DB541AB-3BB8-4FF6-9F9B-F6B88A77D81E}"/>
    <cellStyle name="Примечание 7 4 2 5" xfId="20786" xr:uid="{F45E11DA-0EA5-4F15-BDB5-50BCF8CB2F95}"/>
    <cellStyle name="Примечание 7 4 3" xfId="3020" xr:uid="{872CE702-8050-4C8D-94B1-16DA29CEFA01}"/>
    <cellStyle name="Примечание 7 4 3 2" xfId="5257" xr:uid="{D6F1C54A-BEF1-4F3F-A147-84093B413EC4}"/>
    <cellStyle name="Примечание 7 4 3 2 2" xfId="11808" xr:uid="{2613606A-8701-423D-A9B4-2BEAF394BEBC}"/>
    <cellStyle name="Примечание 7 4 3 2 3" xfId="17413" xr:uid="{9C7991B8-21F7-49C6-88BD-CA794C919DAA}"/>
    <cellStyle name="Примечание 7 4 3 2 4" xfId="22889" xr:uid="{0CF46158-C4B5-4986-BD1B-08DB079A8E07}"/>
    <cellStyle name="Примечание 7 4 3 3" xfId="9625" xr:uid="{799CDF47-B758-4150-BD86-9632215FC16B}"/>
    <cellStyle name="Примечание 7 4 3 4" xfId="15267" xr:uid="{D0ECE2EA-02C3-4D83-9B78-23EF60786F43}"/>
    <cellStyle name="Примечание 7 4 3 5" xfId="20787" xr:uid="{0DDEADEE-A14E-4E05-99D2-B7AA6552B35A}"/>
    <cellStyle name="Примечание 7 4 4" xfId="5255" xr:uid="{EC4D4DC7-2931-4151-BB71-0C64470EB350}"/>
    <cellStyle name="Примечание 7 4 4 2" xfId="11806" xr:uid="{F98B471D-D804-4C88-B54C-DB4DDB39B524}"/>
    <cellStyle name="Примечание 7 4 4 3" xfId="17411" xr:uid="{F98EEDC9-0F14-4FAE-8F0E-AE582CCDAE21}"/>
    <cellStyle name="Примечание 7 4 4 4" xfId="22887" xr:uid="{B6FCC83B-4548-47D4-A1E9-D5DE92FF0C30}"/>
    <cellStyle name="Примечание 7 4 5" xfId="9623" xr:uid="{B9E2C19C-B5FA-4FD9-A067-4A4AAA8B85E9}"/>
    <cellStyle name="Примечание 7 4 6" xfId="15265" xr:uid="{A8D55429-8C3E-4B60-A1C1-D3D145D532D2}"/>
    <cellStyle name="Примечание 7 4 7" xfId="20785" xr:uid="{1EBAA294-2961-4135-ACDF-15E71B529CEF}"/>
    <cellStyle name="Примечание 7 5" xfId="3021" xr:uid="{ACFF8C9D-5B62-4FEB-ACDC-15B45A4262C0}"/>
    <cellStyle name="Примечание 7 5 2" xfId="5258" xr:uid="{67AEE602-EC9F-4A19-9934-FE8EDE99AEAA}"/>
    <cellStyle name="Примечание 7 5 2 2" xfId="11809" xr:uid="{5B3A40E7-FD89-4A10-A577-AC88F76F68D5}"/>
    <cellStyle name="Примечание 7 5 2 3" xfId="17414" xr:uid="{56FC1DAF-76A0-4A83-B786-F9F97EB2BDFE}"/>
    <cellStyle name="Примечание 7 5 2 4" xfId="22890" xr:uid="{F5DBD6A0-630A-473B-9D94-C487BBB3AA38}"/>
    <cellStyle name="Примечание 7 5 3" xfId="9626" xr:uid="{D2AAFA06-359E-45BE-88CF-4F73525539B4}"/>
    <cellStyle name="Примечание 7 5 4" xfId="15268" xr:uid="{96423F71-D282-4BBC-8E47-6CFEB3AA78CF}"/>
    <cellStyle name="Примечание 7 5 5" xfId="20788" xr:uid="{79197D10-B806-4B01-B25E-D3AE91D624DD}"/>
    <cellStyle name="Примечание 7 6" xfId="3022" xr:uid="{45B91439-9D04-4734-951A-EE5C01ACE62B}"/>
    <cellStyle name="Примечание 7 6 2" xfId="5259" xr:uid="{BFBDDD04-CA64-4ED2-B349-C998A09C17B1}"/>
    <cellStyle name="Примечание 7 6 2 2" xfId="11810" xr:uid="{74F5C79D-A723-41B6-83F1-5EC5E1379ABB}"/>
    <cellStyle name="Примечание 7 6 2 3" xfId="17415" xr:uid="{C2CC9860-C0DD-4A4B-AD65-FA9ECC711D93}"/>
    <cellStyle name="Примечание 7 6 2 4" xfId="22891" xr:uid="{1412E678-444C-4748-B911-237C17DBF977}"/>
    <cellStyle name="Примечание 7 6 3" xfId="9627" xr:uid="{6B6DCEF4-85FE-4AB5-B95D-DD69D774DB9A}"/>
    <cellStyle name="Примечание 7 6 4" xfId="15269" xr:uid="{8EE4E818-0605-4580-BE53-0F21B59BFD77}"/>
    <cellStyle name="Примечание 7 6 5" xfId="20789" xr:uid="{24C84D15-3227-43B9-BE0C-CD75F94EB263}"/>
    <cellStyle name="Примечание 7 7" xfId="5248" xr:uid="{97CC8469-5267-46BF-A2AC-F7C06B936751}"/>
    <cellStyle name="Примечание 7 7 2" xfId="11799" xr:uid="{B4600D19-D2E8-4D20-AB57-7E48F01A1C73}"/>
    <cellStyle name="Примечание 7 7 3" xfId="17404" xr:uid="{4C9B36F6-E185-452B-A9B9-D5C17F938FF9}"/>
    <cellStyle name="Примечание 7 7 4" xfId="22880" xr:uid="{750BEE9A-97C0-49DF-B8DA-70B4EB0999E5}"/>
    <cellStyle name="Примечание 7 8" xfId="9616" xr:uid="{61E6301D-899C-41AE-BC9F-B6866311DD16}"/>
    <cellStyle name="Примечание 7 9" xfId="15258" xr:uid="{C5A6D9FE-FC7D-4DBE-BAA3-E085EA768A4F}"/>
    <cellStyle name="Примечание 8" xfId="3023" xr:uid="{8A5FF798-B4A9-4500-BD07-61D513923120}"/>
    <cellStyle name="Примечание 8 10" xfId="20790" xr:uid="{22B29D43-1117-4A05-99CE-0A42FCC2DBDC}"/>
    <cellStyle name="Примечание 8 2" xfId="3024" xr:uid="{E6E2E1CF-11B1-43BE-BFAC-3140B6020E04}"/>
    <cellStyle name="Примечание 8 2 2" xfId="3025" xr:uid="{2188AE6F-73A6-4B15-9CBA-E2861C52B16D}"/>
    <cellStyle name="Примечание 8 2 2 2" xfId="5262" xr:uid="{4793D991-4FA7-47FE-9A62-0E94A3898367}"/>
    <cellStyle name="Примечание 8 2 2 2 2" xfId="11813" xr:uid="{712FFC33-0FE9-4998-8843-7AAA94FE5D59}"/>
    <cellStyle name="Примечание 8 2 2 2 3" xfId="17418" xr:uid="{A7B1B2AE-0EFB-43C8-9F8D-865D2B4E2074}"/>
    <cellStyle name="Примечание 8 2 2 2 4" xfId="22894" xr:uid="{8027263F-E2A5-420C-B1E8-5F6877F7D5B9}"/>
    <cellStyle name="Примечание 8 2 2 3" xfId="9630" xr:uid="{01981C14-3A10-43E1-8586-7CA0DB6AD963}"/>
    <cellStyle name="Примечание 8 2 2 4" xfId="15272" xr:uid="{2E2739E1-9139-4659-A2AC-E983570690C2}"/>
    <cellStyle name="Примечание 8 2 2 5" xfId="20792" xr:uid="{1A4DE9E3-EDCF-4B88-80A3-1A9C849F9811}"/>
    <cellStyle name="Примечание 8 2 3" xfId="3026" xr:uid="{33358112-3F7B-4B14-A99C-681ADC38A90B}"/>
    <cellStyle name="Примечание 8 2 3 2" xfId="5263" xr:uid="{F12EFB35-188B-491C-9763-9398F579C41E}"/>
    <cellStyle name="Примечание 8 2 3 2 2" xfId="11814" xr:uid="{5A80E883-45FF-4019-8369-636B62BA7E1E}"/>
    <cellStyle name="Примечание 8 2 3 2 3" xfId="17419" xr:uid="{AD3683A2-4015-4991-85FC-4D08F88F355A}"/>
    <cellStyle name="Примечание 8 2 3 2 4" xfId="22895" xr:uid="{25B7332B-0E2A-48D6-B72D-F211EE69EFBD}"/>
    <cellStyle name="Примечание 8 2 3 3" xfId="9631" xr:uid="{13F12099-EBB2-4C53-A570-82B4E908A0B3}"/>
    <cellStyle name="Примечание 8 2 3 4" xfId="15273" xr:uid="{EAA25F84-8AD5-4380-8F37-2AC1ECA1C1F3}"/>
    <cellStyle name="Примечание 8 2 3 5" xfId="20793" xr:uid="{8DC641E2-7C81-4BC4-A45E-4AD9A2EF9936}"/>
    <cellStyle name="Примечание 8 2 4" xfId="5261" xr:uid="{B327C15E-A318-440E-878A-C5A851A33C21}"/>
    <cellStyle name="Примечание 8 2 4 2" xfId="11812" xr:uid="{3C6CDB3A-1F33-4FC1-90C5-AF58B4A5836A}"/>
    <cellStyle name="Примечание 8 2 4 3" xfId="17417" xr:uid="{83586A2A-DE8C-437A-8C32-522392ED61CC}"/>
    <cellStyle name="Примечание 8 2 4 4" xfId="22893" xr:uid="{E3A654C9-F6BD-4714-9034-5340B8EF122E}"/>
    <cellStyle name="Примечание 8 2 5" xfId="9629" xr:uid="{A9D32B6C-782B-4BD5-B96A-FEAF68E83418}"/>
    <cellStyle name="Примечание 8 2 6" xfId="15271" xr:uid="{ADA4B8F0-ADDD-4ADF-B1FB-8846406B7AAE}"/>
    <cellStyle name="Примечание 8 2 7" xfId="20791" xr:uid="{F2B79C56-929E-4C8D-A171-EA0EC50C7CB5}"/>
    <cellStyle name="Примечание 8 3" xfId="3027" xr:uid="{F2A38C2A-DAE6-4C69-A5EE-FF26C416B5C2}"/>
    <cellStyle name="Примечание 8 3 2" xfId="3028" xr:uid="{F83259FF-E2E7-47B6-9434-D0F6EA33B43E}"/>
    <cellStyle name="Примечание 8 3 2 2" xfId="5265" xr:uid="{EE970469-E887-411E-AFD0-5A4404712A95}"/>
    <cellStyle name="Примечание 8 3 2 2 2" xfId="11816" xr:uid="{AFA64367-4B8E-4390-8035-72E9BFF21BAB}"/>
    <cellStyle name="Примечание 8 3 2 2 3" xfId="17421" xr:uid="{F01FF117-A578-445E-898E-58C20E24AF88}"/>
    <cellStyle name="Примечание 8 3 2 2 4" xfId="22897" xr:uid="{FDC9B677-B414-4652-9152-76EEC346F867}"/>
    <cellStyle name="Примечание 8 3 2 3" xfId="9633" xr:uid="{FC266FFC-7B84-4634-8BB2-917582F13789}"/>
    <cellStyle name="Примечание 8 3 2 4" xfId="15275" xr:uid="{268BD903-18B4-437F-8B3F-D340E9320614}"/>
    <cellStyle name="Примечание 8 3 2 5" xfId="20795" xr:uid="{B152D968-B196-46E4-BE2F-DC22CCD8A2E2}"/>
    <cellStyle name="Примечание 8 3 3" xfId="3029" xr:uid="{B84A7916-A9DE-4AF7-AB9F-D0E1F0DF5123}"/>
    <cellStyle name="Примечание 8 3 3 2" xfId="5266" xr:uid="{570159A1-D166-4060-89B6-86A0113180B3}"/>
    <cellStyle name="Примечание 8 3 3 2 2" xfId="11817" xr:uid="{71E08860-DAE3-46E2-B6B1-D50C30B195D5}"/>
    <cellStyle name="Примечание 8 3 3 2 3" xfId="17422" xr:uid="{713DB266-1B70-4B4E-A102-BF8F78525D8A}"/>
    <cellStyle name="Примечание 8 3 3 2 4" xfId="22898" xr:uid="{0999BC35-2131-467C-A7E6-63BAB4F02AE9}"/>
    <cellStyle name="Примечание 8 3 3 3" xfId="9634" xr:uid="{9F6BF044-7AAD-45B7-8256-8D96C6EC14F2}"/>
    <cellStyle name="Примечание 8 3 3 4" xfId="15276" xr:uid="{34829053-3F78-42FF-A064-2700019FF910}"/>
    <cellStyle name="Примечание 8 3 3 5" xfId="20796" xr:uid="{DBFA7A5C-3571-4C59-89F0-07BE170B3A7D}"/>
    <cellStyle name="Примечание 8 3 4" xfId="5264" xr:uid="{63EFD544-E42C-4E59-882B-B96F686CBDA0}"/>
    <cellStyle name="Примечание 8 3 4 2" xfId="11815" xr:uid="{29BA09A2-759A-40F6-A1F0-EC709737C714}"/>
    <cellStyle name="Примечание 8 3 4 3" xfId="17420" xr:uid="{2E060A7B-6347-4330-A0A9-AA6EC8979736}"/>
    <cellStyle name="Примечание 8 3 4 4" xfId="22896" xr:uid="{626D3AB5-B3BA-4538-8682-4D216491C6EE}"/>
    <cellStyle name="Примечание 8 3 5" xfId="9632" xr:uid="{92FCB004-427F-4959-99C1-D56FB5BA1BE5}"/>
    <cellStyle name="Примечание 8 3 6" xfId="15274" xr:uid="{70BB3087-13B2-462D-A8DE-5F987A2E0BD2}"/>
    <cellStyle name="Примечание 8 3 7" xfId="20794" xr:uid="{72FFFFA3-EE1B-4489-8FE6-C63AF2169CB4}"/>
    <cellStyle name="Примечание 8 4" xfId="3030" xr:uid="{E9D99C59-D1F8-44CC-99A2-6816A0174666}"/>
    <cellStyle name="Примечание 8 4 2" xfId="3031" xr:uid="{B2C6D8FF-2256-4894-90EF-8D7463A36553}"/>
    <cellStyle name="Примечание 8 4 2 2" xfId="5268" xr:uid="{D4A70B02-93D4-4EF3-A4E5-257FDE06D00B}"/>
    <cellStyle name="Примечание 8 4 2 2 2" xfId="11819" xr:uid="{2ED96BBB-A7E6-4776-9DFE-78BD617821AF}"/>
    <cellStyle name="Примечание 8 4 2 2 3" xfId="17424" xr:uid="{C39E2597-4A37-4ED1-B4CD-BAAD36B3D180}"/>
    <cellStyle name="Примечание 8 4 2 2 4" xfId="22900" xr:uid="{397F9726-E8AF-4563-ABCE-2679511B46CE}"/>
    <cellStyle name="Примечание 8 4 2 3" xfId="9636" xr:uid="{9D39FA32-36CD-486F-B85E-17DDAA870237}"/>
    <cellStyle name="Примечание 8 4 2 4" xfId="15278" xr:uid="{9397A564-6D64-4612-8115-E58BDC31CFB2}"/>
    <cellStyle name="Примечание 8 4 2 5" xfId="20798" xr:uid="{81848849-73FD-4D48-B407-B0643B4C6AB2}"/>
    <cellStyle name="Примечание 8 4 3" xfId="3032" xr:uid="{296A88A3-5F2A-4635-8F22-6150910E0726}"/>
    <cellStyle name="Примечание 8 4 3 2" xfId="5269" xr:uid="{FEAEA6B0-B937-496C-88ED-29F23D49817C}"/>
    <cellStyle name="Примечание 8 4 3 2 2" xfId="11820" xr:uid="{E2F13625-FDE1-4843-AAA4-8D1F7C64B594}"/>
    <cellStyle name="Примечание 8 4 3 2 3" xfId="17425" xr:uid="{6768B3D4-B64D-4800-815B-DE3869884224}"/>
    <cellStyle name="Примечание 8 4 3 2 4" xfId="22901" xr:uid="{8391AE93-A427-4F5E-83AA-4242558C046B}"/>
    <cellStyle name="Примечание 8 4 3 3" xfId="9637" xr:uid="{1D03CF9C-A816-4A7D-B252-7D3A6BCEFAE4}"/>
    <cellStyle name="Примечание 8 4 3 4" xfId="15279" xr:uid="{06DE52F3-E976-461F-9AB8-52949D3FEE74}"/>
    <cellStyle name="Примечание 8 4 3 5" xfId="20799" xr:uid="{D52C50FC-D422-4754-8E11-9CF03FB59B89}"/>
    <cellStyle name="Примечание 8 4 4" xfId="5267" xr:uid="{C00A158E-7D9A-4ECB-A656-8B0E1A3E5067}"/>
    <cellStyle name="Примечание 8 4 4 2" xfId="11818" xr:uid="{20A8B40A-48F1-4CBF-A89B-BA211390B4B9}"/>
    <cellStyle name="Примечание 8 4 4 3" xfId="17423" xr:uid="{FDE803FE-3F78-420E-A1A1-7CDC66F267C4}"/>
    <cellStyle name="Примечание 8 4 4 4" xfId="22899" xr:uid="{E5E4E673-DEF6-4B12-AE6B-9E9EE0D42F9A}"/>
    <cellStyle name="Примечание 8 4 5" xfId="9635" xr:uid="{B433F00F-A533-4414-AB61-6ECC6418E9AD}"/>
    <cellStyle name="Примечание 8 4 6" xfId="15277" xr:uid="{EDD26C71-34C3-484B-9C5D-A2F9A9464658}"/>
    <cellStyle name="Примечание 8 4 7" xfId="20797" xr:uid="{EDBE59F9-6A9F-427F-857E-B49CD45F9C69}"/>
    <cellStyle name="Примечание 8 5" xfId="3033" xr:uid="{791044D3-91C6-47C9-B7C4-148C8280831A}"/>
    <cellStyle name="Примечание 8 5 2" xfId="5270" xr:uid="{90E23E4D-D57F-45CE-88E0-B7A1F57F6300}"/>
    <cellStyle name="Примечание 8 5 2 2" xfId="11821" xr:uid="{802CCC78-E5D5-4556-875E-71F46BDA6ADE}"/>
    <cellStyle name="Примечание 8 5 2 3" xfId="17426" xr:uid="{9216A82E-5AF0-4044-BCB4-F01AD4CDABA9}"/>
    <cellStyle name="Примечание 8 5 2 4" xfId="22902" xr:uid="{668EF9EF-3096-45A0-A0BC-13E2AF41A647}"/>
    <cellStyle name="Примечание 8 5 3" xfId="9638" xr:uid="{B74EB223-FDF0-49C2-9815-359F9235EB03}"/>
    <cellStyle name="Примечание 8 5 4" xfId="15280" xr:uid="{76ACD7B6-F815-44FE-AE6F-0A7D5EBCB652}"/>
    <cellStyle name="Примечание 8 5 5" xfId="20800" xr:uid="{FC26714A-81A4-4DE2-A5E4-71BCF92824F6}"/>
    <cellStyle name="Примечание 8 6" xfId="3034" xr:uid="{807F4802-812E-4F1D-8C76-6C9D9DB5CDD1}"/>
    <cellStyle name="Примечание 8 6 2" xfId="5271" xr:uid="{FB09FFB8-DD1F-4F1C-AE4C-77DD04FBCC85}"/>
    <cellStyle name="Примечание 8 6 2 2" xfId="11822" xr:uid="{37E0D417-84A2-4B09-8000-95A2AA7436DB}"/>
    <cellStyle name="Примечание 8 6 2 3" xfId="17427" xr:uid="{423EC0F2-5A90-4579-B624-F8A96735CEEF}"/>
    <cellStyle name="Примечание 8 6 2 4" xfId="22903" xr:uid="{A3964E4D-E77C-42BC-8F65-93481568EE8D}"/>
    <cellStyle name="Примечание 8 6 3" xfId="9639" xr:uid="{81118812-B2C1-475F-BACA-7CF357788D06}"/>
    <cellStyle name="Примечание 8 6 4" xfId="15281" xr:uid="{5AFB6A8B-57D4-4DDD-A1BA-89B220E0394A}"/>
    <cellStyle name="Примечание 8 6 5" xfId="20801" xr:uid="{82191E18-B3AA-4633-8533-328891E0C3D4}"/>
    <cellStyle name="Примечание 8 7" xfId="5260" xr:uid="{487F32CD-886A-4EBC-8064-34A338463E37}"/>
    <cellStyle name="Примечание 8 7 2" xfId="11811" xr:uid="{952B9CC9-B8D6-4513-819E-F626BB2AC8AA}"/>
    <cellStyle name="Примечание 8 7 3" xfId="17416" xr:uid="{1476A4FC-5C46-4BBD-97F9-C2800ADD6613}"/>
    <cellStyle name="Примечание 8 7 4" xfId="22892" xr:uid="{F9CBD228-2884-4B77-9A43-E7F3E0682763}"/>
    <cellStyle name="Примечание 8 8" xfId="9628" xr:uid="{C4428F88-D358-49F8-BC3D-D9BF6A0A520E}"/>
    <cellStyle name="Примечание 8 9" xfId="15270" xr:uid="{F0C879D6-0488-4A02-BAAF-2C8DF74F243C}"/>
    <cellStyle name="Примечание 9" xfId="3035" xr:uid="{448CB722-89CF-4534-9AFB-C2DE80BCE689}"/>
    <cellStyle name="Примечание 9 10" xfId="20802" xr:uid="{8EC07365-3A53-4727-828B-5A735F00B98C}"/>
    <cellStyle name="Примечание 9 2" xfId="3036" xr:uid="{D4B97D4F-FC10-4209-B3A6-6E8AA6B0498A}"/>
    <cellStyle name="Примечание 9 2 2" xfId="3037" xr:uid="{409EE50F-5F04-4409-94F7-4362B7D15A9D}"/>
    <cellStyle name="Примечание 9 2 2 2" xfId="5274" xr:uid="{F420CD83-AD20-4593-AEE6-236FED430584}"/>
    <cellStyle name="Примечание 9 2 2 2 2" xfId="11825" xr:uid="{C0BA3C50-8372-4851-B203-26CD237EF323}"/>
    <cellStyle name="Примечание 9 2 2 2 3" xfId="17430" xr:uid="{9C9E3145-0D30-4CDE-9081-0546E94ED477}"/>
    <cellStyle name="Примечание 9 2 2 2 4" xfId="22906" xr:uid="{4AFB9365-C9C6-4662-A81B-8C2201F7A6D6}"/>
    <cellStyle name="Примечание 9 2 2 3" xfId="9642" xr:uid="{82730315-3B6D-4E74-80AF-77B2AFEA95F6}"/>
    <cellStyle name="Примечание 9 2 2 4" xfId="15284" xr:uid="{A3D4F4D3-789B-4BC6-A95C-E6397C2D3EC1}"/>
    <cellStyle name="Примечание 9 2 2 5" xfId="20804" xr:uid="{195EBA86-810D-4BDF-AD41-0E5096F862D2}"/>
    <cellStyle name="Примечание 9 2 3" xfId="3038" xr:uid="{88CE72CF-1AC5-45F1-A334-DB2C52F10FBA}"/>
    <cellStyle name="Примечание 9 2 3 2" xfId="5275" xr:uid="{D103B872-C5FF-41A1-8141-1B1262B3C3D9}"/>
    <cellStyle name="Примечание 9 2 3 2 2" xfId="11826" xr:uid="{D6D2E151-6ABE-4B15-82C4-6D9A4A507330}"/>
    <cellStyle name="Примечание 9 2 3 2 3" xfId="17431" xr:uid="{4FAE931D-C4EE-4D16-B59D-B64952B08373}"/>
    <cellStyle name="Примечание 9 2 3 2 4" xfId="22907" xr:uid="{C508EFD6-4DCB-47E7-BA93-7FDDBB9F4597}"/>
    <cellStyle name="Примечание 9 2 3 3" xfId="9643" xr:uid="{C4DEFB2E-B24D-49D8-AC0E-3FC2580C5E40}"/>
    <cellStyle name="Примечание 9 2 3 4" xfId="15285" xr:uid="{4F471EFE-4690-45F5-95B0-2415C84E630F}"/>
    <cellStyle name="Примечание 9 2 3 5" xfId="20805" xr:uid="{A93AF452-F9DA-496F-9C79-7171510BBDF6}"/>
    <cellStyle name="Примечание 9 2 4" xfId="5273" xr:uid="{4EC74932-BAFD-4176-A90E-04C30F150067}"/>
    <cellStyle name="Примечание 9 2 4 2" xfId="11824" xr:uid="{2C64C38A-1AD5-41C6-9341-20B45718B0C2}"/>
    <cellStyle name="Примечание 9 2 4 3" xfId="17429" xr:uid="{6BBC9D6F-9930-4B71-BE9B-0F8BBDF8CEC8}"/>
    <cellStyle name="Примечание 9 2 4 4" xfId="22905" xr:uid="{0AEEA8DF-7AF8-43D0-B69A-CCC4D65B0BF3}"/>
    <cellStyle name="Примечание 9 2 5" xfId="9641" xr:uid="{8BD14C16-05F4-4655-8C82-87781FA2EE9E}"/>
    <cellStyle name="Примечание 9 2 6" xfId="15283" xr:uid="{A6C18C6A-DAA6-4EDE-A18C-643FBB1E69A8}"/>
    <cellStyle name="Примечание 9 2 7" xfId="20803" xr:uid="{732EDC32-9001-4DCA-B618-3EF82301E3C1}"/>
    <cellStyle name="Примечание 9 3" xfId="3039" xr:uid="{CEBD1C59-29BB-44ED-82A3-80EF045C8561}"/>
    <cellStyle name="Примечание 9 3 2" xfId="3040" xr:uid="{8A0C3DEA-D6E7-4AF9-9976-FE6CAB7027EB}"/>
    <cellStyle name="Примечание 9 3 2 2" xfId="5277" xr:uid="{B50531BD-553B-40C4-A240-5FB87410E8CA}"/>
    <cellStyle name="Примечание 9 3 2 2 2" xfId="11828" xr:uid="{5B907077-4442-4AFA-A76D-A9A9B31BCC5D}"/>
    <cellStyle name="Примечание 9 3 2 2 3" xfId="17433" xr:uid="{04255CE3-7238-4B8E-B7CE-FC253FC0C872}"/>
    <cellStyle name="Примечание 9 3 2 2 4" xfId="22909" xr:uid="{7317D47F-8054-4EBE-B03E-2ECE0CFB3BA4}"/>
    <cellStyle name="Примечание 9 3 2 3" xfId="9645" xr:uid="{F2AEEA2A-EDF0-4181-9598-D502CAD492CE}"/>
    <cellStyle name="Примечание 9 3 2 4" xfId="15287" xr:uid="{9DDCA4DF-483A-4C6F-B61C-48CEABB4B108}"/>
    <cellStyle name="Примечание 9 3 2 5" xfId="20807" xr:uid="{99A6479E-1709-419D-98E0-9E5476B7BFF3}"/>
    <cellStyle name="Примечание 9 3 3" xfId="3041" xr:uid="{EB29C3B8-9826-453B-B10C-BB57BC01488E}"/>
    <cellStyle name="Примечание 9 3 3 2" xfId="5278" xr:uid="{AB857CB0-E25E-4AF4-BE12-060C11EDDC72}"/>
    <cellStyle name="Примечание 9 3 3 2 2" xfId="11829" xr:uid="{93A6B95C-E0A8-44A6-A099-B422749F694E}"/>
    <cellStyle name="Примечание 9 3 3 2 3" xfId="17434" xr:uid="{808E9419-AE6B-466F-9E21-FA5D1699DBF1}"/>
    <cellStyle name="Примечание 9 3 3 2 4" xfId="22910" xr:uid="{6A0B61BC-7267-407D-8F25-F30BD63F980D}"/>
    <cellStyle name="Примечание 9 3 3 3" xfId="9646" xr:uid="{1F44B118-1F06-449D-8802-458E8CB313B4}"/>
    <cellStyle name="Примечание 9 3 3 4" xfId="15288" xr:uid="{C272295C-C1C8-4E50-B38E-7848E6587BC4}"/>
    <cellStyle name="Примечание 9 3 3 5" xfId="20808" xr:uid="{EDB0098A-E8E0-4190-B165-5E8467DC6BD3}"/>
    <cellStyle name="Примечание 9 3 4" xfId="5276" xr:uid="{89BBDCDA-2F78-468D-8159-301D739359CD}"/>
    <cellStyle name="Примечание 9 3 4 2" xfId="11827" xr:uid="{91259E9C-CD83-499E-ABE4-90B053DF77B7}"/>
    <cellStyle name="Примечание 9 3 4 3" xfId="17432" xr:uid="{46113BE3-99CD-47AB-862D-6AFC76C8BF42}"/>
    <cellStyle name="Примечание 9 3 4 4" xfId="22908" xr:uid="{756C57C3-E6C1-4501-9114-10131360694E}"/>
    <cellStyle name="Примечание 9 3 5" xfId="9644" xr:uid="{832CF61B-1256-4D13-8532-F5C89002BE48}"/>
    <cellStyle name="Примечание 9 3 6" xfId="15286" xr:uid="{955A32B9-F987-40A2-8585-E43EB605C7C8}"/>
    <cellStyle name="Примечание 9 3 7" xfId="20806" xr:uid="{B146AB16-E9BF-4BC2-9B66-085B496D95C1}"/>
    <cellStyle name="Примечание 9 4" xfId="3042" xr:uid="{CA5BA500-E22D-4D07-8C4F-48EFEC57EBFD}"/>
    <cellStyle name="Примечание 9 4 2" xfId="3043" xr:uid="{902C8D8B-F28C-43CC-8119-5917ACF63A12}"/>
    <cellStyle name="Примечание 9 4 2 2" xfId="5280" xr:uid="{6E49F556-54DA-41DA-87C7-D525E74E0915}"/>
    <cellStyle name="Примечание 9 4 2 2 2" xfId="11831" xr:uid="{48AFD389-85DC-405A-83F0-8787CBC1BB8A}"/>
    <cellStyle name="Примечание 9 4 2 2 3" xfId="17436" xr:uid="{04EA189C-D104-406A-8C79-AB15CF224C0F}"/>
    <cellStyle name="Примечание 9 4 2 2 4" xfId="22912" xr:uid="{0065A52E-17E1-4A6E-98DD-8ED72690DD6D}"/>
    <cellStyle name="Примечание 9 4 2 3" xfId="9648" xr:uid="{6BA28A13-2743-49DE-A09E-590DBA713459}"/>
    <cellStyle name="Примечание 9 4 2 4" xfId="15290" xr:uid="{F6DA6EE4-0D28-4188-8B37-37F12499A0A6}"/>
    <cellStyle name="Примечание 9 4 2 5" xfId="20810" xr:uid="{43143273-9A24-4C79-9F05-4297EC480B28}"/>
    <cellStyle name="Примечание 9 4 3" xfId="3044" xr:uid="{CB5C9D82-7F16-4B5E-B512-3EFD95ED78ED}"/>
    <cellStyle name="Примечание 9 4 3 2" xfId="5281" xr:uid="{A8844B75-D4DF-4BA3-8E40-0659DB3387C7}"/>
    <cellStyle name="Примечание 9 4 3 2 2" xfId="11832" xr:uid="{D5D73C3B-AF3B-48BF-9985-6D750657464A}"/>
    <cellStyle name="Примечание 9 4 3 2 3" xfId="17437" xr:uid="{977BB781-3A5F-4467-BC94-03BF37E41F1F}"/>
    <cellStyle name="Примечание 9 4 3 2 4" xfId="22913" xr:uid="{2533956F-57AB-4142-8530-7E687D50DF3E}"/>
    <cellStyle name="Примечание 9 4 3 3" xfId="9649" xr:uid="{B420CADB-98CA-4A58-9325-8278A32A3720}"/>
    <cellStyle name="Примечание 9 4 3 4" xfId="15291" xr:uid="{2F590641-1B58-488F-8052-FF6D356BC93B}"/>
    <cellStyle name="Примечание 9 4 3 5" xfId="20811" xr:uid="{328A594A-3BFA-415F-863F-8EEA9AD0DB30}"/>
    <cellStyle name="Примечание 9 4 4" xfId="5279" xr:uid="{F02DA95B-B248-4F63-82AD-9ACC1ED117C3}"/>
    <cellStyle name="Примечание 9 4 4 2" xfId="11830" xr:uid="{6AB3C5A7-0F9B-4B15-84B7-42061456C59F}"/>
    <cellStyle name="Примечание 9 4 4 3" xfId="17435" xr:uid="{D6E624A8-722F-47A4-9FDF-2D43639C7E41}"/>
    <cellStyle name="Примечание 9 4 4 4" xfId="22911" xr:uid="{0CB89F29-71DC-49C0-AD6D-EBC5F6F2E871}"/>
    <cellStyle name="Примечание 9 4 5" xfId="9647" xr:uid="{E2D2FD35-3F26-44F9-BFD7-2497692D5892}"/>
    <cellStyle name="Примечание 9 4 6" xfId="15289" xr:uid="{0B9152D1-3458-4468-8819-FA8DDB64BDCF}"/>
    <cellStyle name="Примечание 9 4 7" xfId="20809" xr:uid="{657CFB36-D072-4866-A453-9606C048381C}"/>
    <cellStyle name="Примечание 9 5" xfId="3045" xr:uid="{AC3F74C1-227A-4929-B9A7-6A0B1E7395C2}"/>
    <cellStyle name="Примечание 9 5 2" xfId="5282" xr:uid="{8EB4CCE4-5C7B-46E5-9ACC-3CCAB3A43AAB}"/>
    <cellStyle name="Примечание 9 5 2 2" xfId="11833" xr:uid="{A1D2808A-EDCA-4217-868B-DBD2D9026148}"/>
    <cellStyle name="Примечание 9 5 2 3" xfId="17438" xr:uid="{641E5F98-1AE1-4035-91A9-7385D12E57C9}"/>
    <cellStyle name="Примечание 9 5 2 4" xfId="22914" xr:uid="{7DE9A16F-56EC-4AB0-BCB7-43A6A7643AC4}"/>
    <cellStyle name="Примечание 9 5 3" xfId="9650" xr:uid="{F9546138-AC6F-4FE5-842E-120BC469943E}"/>
    <cellStyle name="Примечание 9 5 4" xfId="15292" xr:uid="{01DB5C77-8099-45F1-8156-5C1418582FFA}"/>
    <cellStyle name="Примечание 9 5 5" xfId="20812" xr:uid="{E8D98DEE-1BD0-40CA-B3F2-E68C413F215D}"/>
    <cellStyle name="Примечание 9 6" xfId="3046" xr:uid="{7DDD9EA0-3B78-416E-8B58-87904888DC71}"/>
    <cellStyle name="Примечание 9 6 2" xfId="5283" xr:uid="{2439CCD0-725C-4B98-B463-C725348194D9}"/>
    <cellStyle name="Примечание 9 6 2 2" xfId="11834" xr:uid="{0FC92608-2B4C-4F03-AF61-51FA4D706FA4}"/>
    <cellStyle name="Примечание 9 6 2 3" xfId="17439" xr:uid="{06EED0C8-1659-4F14-BF3C-90FFF1F0709D}"/>
    <cellStyle name="Примечание 9 6 2 4" xfId="22915" xr:uid="{E3B2DAA1-7441-459B-8DF3-3E11E0D56451}"/>
    <cellStyle name="Примечание 9 6 3" xfId="9651" xr:uid="{B44E79CA-72E8-4EB4-9CAD-996BA5F5DE25}"/>
    <cellStyle name="Примечание 9 6 4" xfId="15293" xr:uid="{F445DD73-3406-411F-8DA5-D44BDA3B9E2A}"/>
    <cellStyle name="Примечание 9 6 5" xfId="20813" xr:uid="{40C57F73-016C-42FB-BFA0-0185C5A8CE58}"/>
    <cellStyle name="Примечание 9 7" xfId="5272" xr:uid="{D024BF66-86C9-4386-9760-54AA40C6C6B1}"/>
    <cellStyle name="Примечание 9 7 2" xfId="11823" xr:uid="{33B7D21E-5936-457F-8878-F3C024637F05}"/>
    <cellStyle name="Примечание 9 7 3" xfId="17428" xr:uid="{007556BE-7D2D-46B5-89F3-BEA7B5B3BF07}"/>
    <cellStyle name="Примечание 9 7 4" xfId="22904" xr:uid="{736B756F-AFEC-4561-AE50-1329969FE378}"/>
    <cellStyle name="Примечание 9 8" xfId="9640" xr:uid="{4D780220-E730-4539-AED6-5C87FD9A27A8}"/>
    <cellStyle name="Примечание 9 9" xfId="15282" xr:uid="{38157701-9690-48C6-B3F2-418542D39666}"/>
    <cellStyle name="Связанная ячейка" xfId="3047" xr:uid="{6DD802CB-B5AC-4311-8510-B71EF9ED13D2}"/>
    <cellStyle name="Текст предупреждения" xfId="3048" xr:uid="{FA2E664A-FE52-41F2-A3FC-FAF36A749EBA}"/>
    <cellStyle name="Финансовый 3 2" xfId="755" xr:uid="{7A4D8169-AA83-467F-AE84-DB513EF76058}"/>
    <cellStyle name="Хороший" xfId="3049" xr:uid="{67AFDA18-5F68-4000-A8D9-596E919C13EB}"/>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8C2241F4-6D25-4006-A4F2-81FB99E1AABF}"/>
  </tableStyles>
  <colors>
    <mruColors>
      <color rgb="FFFFCCCC"/>
      <color rgb="FFD6EAFF"/>
      <color rgb="FF0000A0"/>
      <color rgb="FF70A8DA"/>
      <color rgb="FF0099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33" Type="http://schemas.openxmlformats.org/officeDocument/2006/relationships/externalLink" Target="externalLinks/externalLink86.xml"/><Relationship Id="rId138" Type="http://schemas.openxmlformats.org/officeDocument/2006/relationships/externalLink" Target="externalLinks/externalLink91.xml"/><Relationship Id="rId154" Type="http://schemas.openxmlformats.org/officeDocument/2006/relationships/externalLink" Target="externalLinks/externalLink107.xml"/><Relationship Id="rId159" Type="http://schemas.openxmlformats.org/officeDocument/2006/relationships/externalLink" Target="externalLinks/externalLink112.xml"/><Relationship Id="rId175" Type="http://schemas.openxmlformats.org/officeDocument/2006/relationships/sharedStrings" Target="sharedStrings.xml"/><Relationship Id="rId170" Type="http://schemas.openxmlformats.org/officeDocument/2006/relationships/externalLink" Target="externalLinks/externalLink123.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123" Type="http://schemas.openxmlformats.org/officeDocument/2006/relationships/externalLink" Target="externalLinks/externalLink76.xml"/><Relationship Id="rId128" Type="http://schemas.openxmlformats.org/officeDocument/2006/relationships/externalLink" Target="externalLinks/externalLink81.xml"/><Relationship Id="rId144" Type="http://schemas.openxmlformats.org/officeDocument/2006/relationships/externalLink" Target="externalLinks/externalLink97.xml"/><Relationship Id="rId149" Type="http://schemas.openxmlformats.org/officeDocument/2006/relationships/externalLink" Target="externalLinks/externalLink102.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160" Type="http://schemas.openxmlformats.org/officeDocument/2006/relationships/externalLink" Target="externalLinks/externalLink113.xml"/><Relationship Id="rId165" Type="http://schemas.openxmlformats.org/officeDocument/2006/relationships/externalLink" Target="externalLinks/externalLink11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externalLink" Target="externalLinks/externalLink71.xml"/><Relationship Id="rId134" Type="http://schemas.openxmlformats.org/officeDocument/2006/relationships/externalLink" Target="externalLinks/externalLink87.xml"/><Relationship Id="rId139" Type="http://schemas.openxmlformats.org/officeDocument/2006/relationships/externalLink" Target="externalLinks/externalLink92.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50" Type="http://schemas.openxmlformats.org/officeDocument/2006/relationships/externalLink" Target="externalLinks/externalLink103.xml"/><Relationship Id="rId155" Type="http://schemas.openxmlformats.org/officeDocument/2006/relationships/externalLink" Target="externalLinks/externalLink108.xml"/><Relationship Id="rId171" Type="http://schemas.openxmlformats.org/officeDocument/2006/relationships/externalLink" Target="externalLinks/externalLink124.xml"/><Relationship Id="rId176"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124" Type="http://schemas.openxmlformats.org/officeDocument/2006/relationships/externalLink" Target="externalLinks/externalLink77.xml"/><Relationship Id="rId129" Type="http://schemas.openxmlformats.org/officeDocument/2006/relationships/externalLink" Target="externalLinks/externalLink82.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40" Type="http://schemas.openxmlformats.org/officeDocument/2006/relationships/externalLink" Target="externalLinks/externalLink93.xml"/><Relationship Id="rId145" Type="http://schemas.openxmlformats.org/officeDocument/2006/relationships/externalLink" Target="externalLinks/externalLink98.xml"/><Relationship Id="rId161" Type="http://schemas.openxmlformats.org/officeDocument/2006/relationships/externalLink" Target="externalLinks/externalLink114.xml"/><Relationship Id="rId166" Type="http://schemas.openxmlformats.org/officeDocument/2006/relationships/externalLink" Target="externalLinks/externalLink11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externalLink" Target="externalLinks/externalLink7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externalLink" Target="externalLinks/externalLink75.xml"/><Relationship Id="rId130" Type="http://schemas.openxmlformats.org/officeDocument/2006/relationships/externalLink" Target="externalLinks/externalLink83.xml"/><Relationship Id="rId135" Type="http://schemas.openxmlformats.org/officeDocument/2006/relationships/externalLink" Target="externalLinks/externalLink88.xml"/><Relationship Id="rId143" Type="http://schemas.openxmlformats.org/officeDocument/2006/relationships/externalLink" Target="externalLinks/externalLink96.xml"/><Relationship Id="rId148" Type="http://schemas.openxmlformats.org/officeDocument/2006/relationships/externalLink" Target="externalLinks/externalLink101.xml"/><Relationship Id="rId151" Type="http://schemas.openxmlformats.org/officeDocument/2006/relationships/externalLink" Target="externalLinks/externalLink104.xml"/><Relationship Id="rId156" Type="http://schemas.openxmlformats.org/officeDocument/2006/relationships/externalLink" Target="externalLinks/externalLink109.xml"/><Relationship Id="rId164" Type="http://schemas.openxmlformats.org/officeDocument/2006/relationships/externalLink" Target="externalLinks/externalLink117.xml"/><Relationship Id="rId169" Type="http://schemas.openxmlformats.org/officeDocument/2006/relationships/externalLink" Target="externalLinks/externalLink122.xml"/><Relationship Id="rId177"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2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externalLink" Target="externalLinks/externalLink73.xml"/><Relationship Id="rId125" Type="http://schemas.openxmlformats.org/officeDocument/2006/relationships/externalLink" Target="externalLinks/externalLink78.xml"/><Relationship Id="rId141" Type="http://schemas.openxmlformats.org/officeDocument/2006/relationships/externalLink" Target="externalLinks/externalLink94.xml"/><Relationship Id="rId146" Type="http://schemas.openxmlformats.org/officeDocument/2006/relationships/externalLink" Target="externalLinks/externalLink99.xml"/><Relationship Id="rId167" Type="http://schemas.openxmlformats.org/officeDocument/2006/relationships/externalLink" Target="externalLinks/externalLink120.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162" Type="http://schemas.openxmlformats.org/officeDocument/2006/relationships/externalLink" Target="externalLinks/externalLink11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131" Type="http://schemas.openxmlformats.org/officeDocument/2006/relationships/externalLink" Target="externalLinks/externalLink84.xml"/><Relationship Id="rId136" Type="http://schemas.openxmlformats.org/officeDocument/2006/relationships/externalLink" Target="externalLinks/externalLink89.xml"/><Relationship Id="rId157" Type="http://schemas.openxmlformats.org/officeDocument/2006/relationships/externalLink" Target="externalLinks/externalLink110.xml"/><Relationship Id="rId178" Type="http://schemas.openxmlformats.org/officeDocument/2006/relationships/customXml" Target="../customXml/item2.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52" Type="http://schemas.openxmlformats.org/officeDocument/2006/relationships/externalLink" Target="externalLinks/externalLink105.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126" Type="http://schemas.openxmlformats.org/officeDocument/2006/relationships/externalLink" Target="externalLinks/externalLink79.xml"/><Relationship Id="rId147" Type="http://schemas.openxmlformats.org/officeDocument/2006/relationships/externalLink" Target="externalLinks/externalLink100.xml"/><Relationship Id="rId168" Type="http://schemas.openxmlformats.org/officeDocument/2006/relationships/externalLink" Target="externalLinks/externalLink121.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externalLink" Target="externalLinks/externalLink74.xml"/><Relationship Id="rId142" Type="http://schemas.openxmlformats.org/officeDocument/2006/relationships/externalLink" Target="externalLinks/externalLink95.xml"/><Relationship Id="rId163" Type="http://schemas.openxmlformats.org/officeDocument/2006/relationships/externalLink" Target="externalLinks/externalLink1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externalLink" Target="externalLinks/externalLink69.xml"/><Relationship Id="rId137" Type="http://schemas.openxmlformats.org/officeDocument/2006/relationships/externalLink" Target="externalLinks/externalLink90.xml"/><Relationship Id="rId158" Type="http://schemas.openxmlformats.org/officeDocument/2006/relationships/externalLink" Target="externalLinks/externalLink11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32" Type="http://schemas.openxmlformats.org/officeDocument/2006/relationships/externalLink" Target="externalLinks/externalLink85.xml"/><Relationship Id="rId153" Type="http://schemas.openxmlformats.org/officeDocument/2006/relationships/externalLink" Target="externalLinks/externalLink106.xml"/><Relationship Id="rId174" Type="http://schemas.openxmlformats.org/officeDocument/2006/relationships/styles" Target="styles.xml"/><Relationship Id="rId179"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27" Type="http://schemas.openxmlformats.org/officeDocument/2006/relationships/externalLink" Target="externalLinks/externalLink8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000" b="1" i="0" u="none" strike="noStrike" baseline="0">
                <a:solidFill>
                  <a:srgbClr val="000000"/>
                </a:solidFill>
                <a:latin typeface="Arial"/>
                <a:ea typeface="Arial"/>
                <a:cs typeface="Arial"/>
              </a:defRPr>
            </a:pPr>
            <a:r>
              <a:rPr lang="sv-SE" u="sng"/>
              <a:t>Corporate Re-Rated Exposure at Default (%)</a:t>
            </a:r>
          </a:p>
        </c:rich>
      </c:tx>
      <c:layout>
        <c:manualLayout>
          <c:xMode val="edge"/>
          <c:yMode val="edge"/>
          <c:x val="0.28164855336802874"/>
          <c:y val="7.2086842626296471E-2"/>
        </c:manualLayout>
      </c:layout>
      <c:overlay val="0"/>
      <c:spPr>
        <a:noFill/>
        <a:ln w="25400">
          <a:noFill/>
        </a:ln>
      </c:spPr>
    </c:title>
    <c:autoTitleDeleted val="0"/>
    <c:plotArea>
      <c:layout>
        <c:manualLayout>
          <c:layoutTarget val="inner"/>
          <c:xMode val="edge"/>
          <c:yMode val="edge"/>
          <c:x val="0.11992156608426692"/>
          <c:y val="0.20519121521802039"/>
          <c:w val="0.79819828555913264"/>
          <c:h val="0.60653396403807736"/>
        </c:manualLayout>
      </c:layout>
      <c:barChart>
        <c:barDir val="col"/>
        <c:grouping val="clustered"/>
        <c:varyColors val="0"/>
        <c:ser>
          <c:idx val="0"/>
          <c:order val="0"/>
          <c:tx>
            <c:strRef>
              <c:f>'[124]Rating Migration EAD'!$A$41:$A$51</c:f>
              <c:strCache>
                <c:ptCount val="1"/>
                <c:pt idx="0">
                  <c:v>-5 or more -4 -3 -2 -1 0 1 2 3 4 5 or more</c:v>
                </c:pt>
              </c:strCache>
            </c:strRef>
          </c:tx>
          <c:spPr>
            <a:solidFill>
              <a:srgbClr val="0000A0"/>
            </a:solidFill>
          </c:spPr>
          <c:invertIfNegative val="0"/>
          <c:dLbls>
            <c:dLbl>
              <c:idx val="5"/>
              <c:numFmt formatCode="0.0%" sourceLinked="0"/>
              <c:spPr>
                <a:noFill/>
                <a:ln>
                  <a:noFill/>
                </a:ln>
                <a:effectLst/>
              </c:spPr>
              <c:txPr>
                <a:bodyPr wrap="square" lIns="38100" tIns="19050" rIns="38100" bIns="19050" anchor="ctr">
                  <a:spAutoFit/>
                </a:bodyPr>
                <a:lstStyle/>
                <a:p>
                  <a:pPr>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8F32-483D-BD69-9FCDD00304EE}"/>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'[124]Rating Migration EAD'!$A$41:$A$51</c:f>
              <c:strCache>
                <c:ptCount val="11"/>
                <c:pt idx="0">
                  <c:v>-5 or more</c:v>
                </c:pt>
                <c:pt idx="1">
                  <c:v>-4</c:v>
                </c:pt>
                <c:pt idx="2">
                  <c:v>-3</c:v>
                </c:pt>
                <c:pt idx="3">
                  <c:v>-2</c:v>
                </c:pt>
                <c:pt idx="4">
                  <c:v>-1</c:v>
                </c:pt>
                <c:pt idx="5">
                  <c:v>0</c:v>
                </c:pt>
                <c:pt idx="6">
                  <c:v>1</c:v>
                </c:pt>
                <c:pt idx="7">
                  <c:v>2</c:v>
                </c:pt>
                <c:pt idx="8">
                  <c:v>3</c:v>
                </c:pt>
                <c:pt idx="9">
                  <c:v>4</c:v>
                </c:pt>
                <c:pt idx="10">
                  <c:v>5 or more</c:v>
                </c:pt>
              </c:strCache>
            </c:strRef>
          </c:cat>
          <c:val>
            <c:numRef>
              <c:f>'[124]Rating Migration EAD'!$C$41:$C$51</c:f>
              <c:numCache>
                <c:formatCode>General</c:formatCode>
                <c:ptCount val="11"/>
                <c:pt idx="0">
                  <c:v>1.996293476301056E-3</c:v>
                </c:pt>
                <c:pt idx="1">
                  <c:v>1.5861348646318194E-3</c:v>
                </c:pt>
                <c:pt idx="2">
                  <c:v>2.7534650467887058E-3</c:v>
                </c:pt>
                <c:pt idx="3">
                  <c:v>5.9708985379831525E-3</c:v>
                </c:pt>
                <c:pt idx="4">
                  <c:v>2.3320623429022257E-2</c:v>
                </c:pt>
                <c:pt idx="5">
                  <c:v>0.88788098999378351</c:v>
                </c:pt>
                <c:pt idx="6">
                  <c:v>6.0480055971774499E-2</c:v>
                </c:pt>
                <c:pt idx="7">
                  <c:v>1.0041473303004988E-2</c:v>
                </c:pt>
                <c:pt idx="8">
                  <c:v>2.3277200353529022E-3</c:v>
                </c:pt>
                <c:pt idx="9">
                  <c:v>1.3685795063683641E-3</c:v>
                </c:pt>
                <c:pt idx="10">
                  <c:v>2.2737658349887453E-3</c:v>
                </c:pt>
              </c:numCache>
            </c:numRef>
          </c:val>
          <c:extLst>
            <c:ext xmlns:c16="http://schemas.microsoft.com/office/drawing/2014/chart" uri="{C3380CC4-5D6E-409C-BE32-E72D297353CC}">
              <c16:uniqueId val="{00000001-8F32-483D-BD69-9FCDD00304EE}"/>
            </c:ext>
          </c:extLst>
        </c:ser>
        <c:dLbls>
          <c:showLegendKey val="0"/>
          <c:showVal val="0"/>
          <c:showCatName val="0"/>
          <c:showSerName val="0"/>
          <c:showPercent val="0"/>
          <c:showBubbleSize val="0"/>
        </c:dLbls>
        <c:gapWidth val="150"/>
        <c:axId val="1393947024"/>
        <c:axId val="1"/>
      </c:barChart>
      <c:catAx>
        <c:axId val="139394702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sv-SE"/>
                  <a:t>Number of notches up- or downrated</a:t>
                </a:r>
              </a:p>
            </c:rich>
          </c:tx>
          <c:layout>
            <c:manualLayout>
              <c:xMode val="edge"/>
              <c:yMode val="edge"/>
              <c:x val="0.34198539997315153"/>
              <c:y val="0.875697446910045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ACF"/>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393947024"/>
        <c:crosses val="autoZero"/>
        <c:crossBetween val="between"/>
        <c:majorUnit val="0.1"/>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u="sng"/>
              <a:t>Corporate Rating Distribution - Number of customers (%)</a:t>
            </a:r>
          </a:p>
        </c:rich>
      </c:tx>
      <c:layout>
        <c:manualLayout>
          <c:xMode val="edge"/>
          <c:yMode val="edge"/>
          <c:x val="0.15508259259259261"/>
          <c:y val="3.9636944444444447E-2"/>
        </c:manualLayout>
      </c:layout>
      <c:overlay val="0"/>
      <c:spPr>
        <a:noFill/>
        <a:ln w="25400">
          <a:noFill/>
        </a:ln>
      </c:spPr>
    </c:title>
    <c:autoTitleDeleted val="0"/>
    <c:plotArea>
      <c:layout>
        <c:manualLayout>
          <c:layoutTarget val="inner"/>
          <c:xMode val="edge"/>
          <c:yMode val="edge"/>
          <c:x val="7.7124281459713867E-2"/>
          <c:y val="0.18546411307593466"/>
          <c:w val="0.81176574214376807"/>
          <c:h val="0.5989989597993024"/>
        </c:manualLayout>
      </c:layout>
      <c:barChart>
        <c:barDir val="col"/>
        <c:grouping val="clustered"/>
        <c:varyColors val="0"/>
        <c:ser>
          <c:idx val="0"/>
          <c:order val="0"/>
          <c:tx>
            <c:strRef>
              <c:f>'[125]Corporate Rating distribution'!$C$43</c:f>
              <c:strCache>
                <c:ptCount val="1"/>
                <c:pt idx="0">
                  <c:v>Q2 2022</c:v>
                </c:pt>
              </c:strCache>
            </c:strRef>
          </c:tx>
          <c:spPr>
            <a:solidFill>
              <a:srgbClr val="0000A0"/>
            </a:solidFill>
            <a:ln w="25400">
              <a:noFill/>
            </a:ln>
          </c:spPr>
          <c:invertIfNegative val="0"/>
          <c:cat>
            <c:strRef>
              <c:f>'[125]Corporate Rating distribution'!$B$44:$B$61</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'[125]Corporate Rating distribution'!$C$44:$C$61</c:f>
              <c:numCache>
                <c:formatCode>General</c:formatCode>
                <c:ptCount val="18"/>
                <c:pt idx="0">
                  <c:v>5.4815378759040731E-2</c:v>
                </c:pt>
                <c:pt idx="1">
                  <c:v>2.6863886018815595E-2</c:v>
                </c:pt>
                <c:pt idx="2">
                  <c:v>2.1045190059274566E-2</c:v>
                </c:pt>
                <c:pt idx="3">
                  <c:v>3.434118222850617E-2</c:v>
                </c:pt>
                <c:pt idx="4">
                  <c:v>5.372777203763119E-2</c:v>
                </c:pt>
                <c:pt idx="5">
                  <c:v>6.9525259666104733E-2</c:v>
                </c:pt>
                <c:pt idx="6">
                  <c:v>7.71385067159715E-2</c:v>
                </c:pt>
                <c:pt idx="7">
                  <c:v>6.883191038120616E-2</c:v>
                </c:pt>
                <c:pt idx="8">
                  <c:v>6.0838000978846049E-2</c:v>
                </c:pt>
                <c:pt idx="9">
                  <c:v>3.7168959704170973E-2</c:v>
                </c:pt>
                <c:pt idx="10">
                  <c:v>2.2037631192560771E-2</c:v>
                </c:pt>
                <c:pt idx="11">
                  <c:v>0.1402740768937952</c:v>
                </c:pt>
                <c:pt idx="12">
                  <c:v>9.8292457447387033E-3</c:v>
                </c:pt>
                <c:pt idx="13">
                  <c:v>5.7371254554353145E-3</c:v>
                </c:pt>
                <c:pt idx="14">
                  <c:v>5.4924139431181684E-3</c:v>
                </c:pt>
                <c:pt idx="15">
                  <c:v>4.9214204143781613E-3</c:v>
                </c:pt>
                <c:pt idx="16">
                  <c:v>3.8202186089510031E-3</c:v>
                </c:pt>
                <c:pt idx="17">
                  <c:v>0.11619718309859155</c:v>
                </c:pt>
              </c:numCache>
            </c:numRef>
          </c:val>
          <c:extLst>
            <c:ext xmlns:c16="http://schemas.microsoft.com/office/drawing/2014/chart" uri="{C3380CC4-5D6E-409C-BE32-E72D297353CC}">
              <c16:uniqueId val="{00000000-FA29-4011-9988-389364AA0142}"/>
            </c:ext>
          </c:extLst>
        </c:ser>
        <c:ser>
          <c:idx val="1"/>
          <c:order val="1"/>
          <c:tx>
            <c:strRef>
              <c:f>'[125]Corporate Rating distribution'!$D$43</c:f>
              <c:strCache>
                <c:ptCount val="1"/>
                <c:pt idx="0">
                  <c:v>Q1 2022</c:v>
                </c:pt>
              </c:strCache>
            </c:strRef>
          </c:tx>
          <c:spPr>
            <a:solidFill>
              <a:srgbClr val="3399FF"/>
            </a:solidFill>
            <a:ln w="25400">
              <a:noFill/>
            </a:ln>
          </c:spPr>
          <c:invertIfNegative val="0"/>
          <c:cat>
            <c:strRef>
              <c:f>'[125]Corporate Rating distribution'!$B$44:$B$61</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'[125]Corporate Rating distribution'!$D$44:$D$61</c:f>
              <c:numCache>
                <c:formatCode>General</c:formatCode>
                <c:ptCount val="18"/>
                <c:pt idx="0">
                  <c:v>5.3553010151457574E-2</c:v>
                </c:pt>
                <c:pt idx="1">
                  <c:v>2.6315075185929102E-2</c:v>
                </c:pt>
                <c:pt idx="2">
                  <c:v>2.0615058900168286E-2</c:v>
                </c:pt>
                <c:pt idx="3">
                  <c:v>3.2842950979859946E-2</c:v>
                </c:pt>
                <c:pt idx="4">
                  <c:v>5.1449432712664896E-2</c:v>
                </c:pt>
                <c:pt idx="5">
                  <c:v>7.0571630204657732E-2</c:v>
                </c:pt>
                <c:pt idx="6">
                  <c:v>7.6203789153683296E-2</c:v>
                </c:pt>
                <c:pt idx="7">
                  <c:v>7.036805819445198E-2</c:v>
                </c:pt>
                <c:pt idx="8">
                  <c:v>6.154660441886977E-2</c:v>
                </c:pt>
                <c:pt idx="9">
                  <c:v>3.7063677324792356E-2</c:v>
                </c:pt>
                <c:pt idx="10">
                  <c:v>2.2745779273655068E-2</c:v>
                </c:pt>
                <c:pt idx="11">
                  <c:v>0.13684110526030074</c:v>
                </c:pt>
                <c:pt idx="12">
                  <c:v>1.1277889365398187E-2</c:v>
                </c:pt>
                <c:pt idx="13">
                  <c:v>5.8628738939254113E-3</c:v>
                </c:pt>
                <c:pt idx="14">
                  <c:v>5.2521578633081805E-3</c:v>
                </c:pt>
                <c:pt idx="15">
                  <c:v>4.4921556918734052E-3</c:v>
                </c:pt>
                <c:pt idx="16">
                  <c:v>2.9857228163509037E-3</c:v>
                </c:pt>
                <c:pt idx="17">
                  <c:v>0.12014820042342979</c:v>
                </c:pt>
              </c:numCache>
            </c:numRef>
          </c:val>
          <c:extLst>
            <c:ext xmlns:c16="http://schemas.microsoft.com/office/drawing/2014/chart" uri="{C3380CC4-5D6E-409C-BE32-E72D297353CC}">
              <c16:uniqueId val="{00000001-FA29-4011-9988-389364AA0142}"/>
            </c:ext>
          </c:extLst>
        </c:ser>
        <c:dLbls>
          <c:showLegendKey val="0"/>
          <c:showVal val="0"/>
          <c:showCatName val="0"/>
          <c:showSerName val="0"/>
          <c:showPercent val="0"/>
          <c:showBubbleSize val="0"/>
        </c:dLbls>
        <c:gapWidth val="150"/>
        <c:axId val="169175296"/>
        <c:axId val="169233792"/>
      </c:barChart>
      <c:lineChart>
        <c:grouping val="standard"/>
        <c:varyColors val="0"/>
        <c:ser>
          <c:idx val="2"/>
          <c:order val="2"/>
          <c:tx>
            <c:v>PD-scale</c:v>
          </c:tx>
          <c:spPr>
            <a:ln w="19050">
              <a:solidFill>
                <a:schemeClr val="tx1"/>
              </a:solidFill>
            </a:ln>
          </c:spPr>
          <c:marker>
            <c:spPr>
              <a:solidFill>
                <a:schemeClr val="tx1"/>
              </a:solidFill>
              <a:ln w="19050">
                <a:solidFill>
                  <a:sysClr val="windowText" lastClr="000000"/>
                </a:solidFill>
              </a:ln>
            </c:spPr>
          </c:marker>
          <c:val>
            <c:numRef>
              <c:f>'[125]Corporate Rating distribution'!$J$2:$J$19</c:f>
              <c:numCache>
                <c:formatCode>General</c:formatCode>
                <c:ptCount val="18"/>
                <c:pt idx="0">
                  <c:v>3.6999999999999999E-4</c:v>
                </c:pt>
                <c:pt idx="1">
                  <c:v>4.2000000000000002E-4</c:v>
                </c:pt>
                <c:pt idx="2">
                  <c:v>5.9999999999999995E-4</c:v>
                </c:pt>
                <c:pt idx="3">
                  <c:v>9.6000000000000002E-4</c:v>
                </c:pt>
                <c:pt idx="4">
                  <c:v>1.49E-3</c:v>
                </c:pt>
                <c:pt idx="5">
                  <c:v>2.2100000000000002E-3</c:v>
                </c:pt>
                <c:pt idx="6">
                  <c:v>3.81E-3</c:v>
                </c:pt>
                <c:pt idx="7">
                  <c:v>4.96E-3</c:v>
                </c:pt>
                <c:pt idx="8">
                  <c:v>8.3999999999999995E-3</c:v>
                </c:pt>
                <c:pt idx="9">
                  <c:v>1.29E-2</c:v>
                </c:pt>
                <c:pt idx="10">
                  <c:v>2.0449999999999999E-2</c:v>
                </c:pt>
                <c:pt idx="11">
                  <c:v>3.6110000000000003E-2</c:v>
                </c:pt>
                <c:pt idx="12">
                  <c:v>0.10735</c:v>
                </c:pt>
                <c:pt idx="13">
                  <c:v>0.12325</c:v>
                </c:pt>
                <c:pt idx="14">
                  <c:v>0.14246</c:v>
                </c:pt>
                <c:pt idx="15">
                  <c:v>0.21617</c:v>
                </c:pt>
                <c:pt idx="16">
                  <c:v>0.27707999999999999</c:v>
                </c:pt>
                <c:pt idx="17">
                  <c:v>0.36231999999999998</c:v>
                </c:pt>
              </c:numCache>
            </c:numRef>
          </c:val>
          <c:smooth val="0"/>
          <c:extLst>
            <c:ext xmlns:c16="http://schemas.microsoft.com/office/drawing/2014/chart" uri="{C3380CC4-5D6E-409C-BE32-E72D297353CC}">
              <c16:uniqueId val="{00000002-FA29-4011-9988-389364AA0142}"/>
            </c:ext>
          </c:extLst>
        </c:ser>
        <c:dLbls>
          <c:showLegendKey val="0"/>
          <c:showVal val="0"/>
          <c:showCatName val="0"/>
          <c:showSerName val="0"/>
          <c:showPercent val="0"/>
          <c:showBubbleSize val="0"/>
        </c:dLbls>
        <c:marker val="1"/>
        <c:smooth val="0"/>
        <c:axId val="169175296"/>
        <c:axId val="169233792"/>
      </c:lineChart>
      <c:catAx>
        <c:axId val="16917529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GB"/>
                  <a:t>Rating</a:t>
                </a:r>
              </a:p>
            </c:rich>
          </c:tx>
          <c:layout>
            <c:manualLayout>
              <c:xMode val="edge"/>
              <c:yMode val="edge"/>
              <c:x val="0.40211703703703705"/>
              <c:y val="0.8525955555555555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69233792"/>
        <c:crosses val="autoZero"/>
        <c:auto val="1"/>
        <c:lblAlgn val="ctr"/>
        <c:lblOffset val="100"/>
        <c:tickLblSkip val="1"/>
        <c:tickMarkSkip val="1"/>
        <c:noMultiLvlLbl val="0"/>
      </c:catAx>
      <c:valAx>
        <c:axId val="169233792"/>
        <c:scaling>
          <c:orientation val="minMax"/>
          <c:max val="0.30000000000000004"/>
        </c:scaling>
        <c:delete val="0"/>
        <c:axPos val="l"/>
        <c:majorGridlines>
          <c:spPr>
            <a:ln w="0">
              <a:solidFill>
                <a:srgbClr val="000000">
                  <a:alpha val="20000"/>
                </a:srgbClr>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69175296"/>
        <c:crosses val="autoZero"/>
        <c:crossBetween val="between"/>
      </c:valAx>
      <c:spPr>
        <a:solidFill>
          <a:srgbClr val="FFFFFF"/>
        </a:solidFill>
        <a:ln w="25400">
          <a:noFill/>
        </a:ln>
      </c:spPr>
    </c:plotArea>
    <c:legend>
      <c:legendPos val="b"/>
      <c:overlay val="0"/>
    </c:legend>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81800766283524"/>
          <c:y val="0.17603767560664113"/>
          <c:w val="0.67630906768837806"/>
          <c:h val="0.67630906768837806"/>
        </c:manualLayout>
      </c:layout>
      <c:pieChart>
        <c:varyColors val="1"/>
        <c:ser>
          <c:idx val="0"/>
          <c:order val="0"/>
          <c:tx>
            <c:v>EURbn</c:v>
          </c:tx>
          <c:spPr>
            <a:solidFill>
              <a:srgbClr val="CCCCFF"/>
            </a:solidFill>
            <a:ln w="25400">
              <a:noFill/>
            </a:ln>
          </c:spPr>
          <c:dPt>
            <c:idx val="0"/>
            <c:bubble3D val="0"/>
            <c:spPr>
              <a:solidFill>
                <a:srgbClr val="0000A0"/>
              </a:solidFill>
              <a:ln w="25400">
                <a:noFill/>
              </a:ln>
            </c:spPr>
            <c:extLst>
              <c:ext xmlns:c16="http://schemas.microsoft.com/office/drawing/2014/chart" uri="{C3380CC4-5D6E-409C-BE32-E72D297353CC}">
                <c16:uniqueId val="{00000001-0462-4C27-AB7C-3450BC439323}"/>
              </c:ext>
            </c:extLst>
          </c:dPt>
          <c:dPt>
            <c:idx val="1"/>
            <c:bubble3D val="0"/>
            <c:spPr>
              <a:solidFill>
                <a:srgbClr val="3399FF"/>
              </a:solidFill>
              <a:ln w="25400">
                <a:noFill/>
              </a:ln>
            </c:spPr>
            <c:extLst>
              <c:ext xmlns:c16="http://schemas.microsoft.com/office/drawing/2014/chart" uri="{C3380CC4-5D6E-409C-BE32-E72D297353CC}">
                <c16:uniqueId val="{00000003-0462-4C27-AB7C-3450BC439323}"/>
              </c:ext>
            </c:extLst>
          </c:dPt>
          <c:dPt>
            <c:idx val="2"/>
            <c:bubble3D val="0"/>
            <c:spPr>
              <a:solidFill>
                <a:srgbClr val="99CCFF"/>
              </a:solidFill>
              <a:ln w="25400">
                <a:noFill/>
              </a:ln>
            </c:spPr>
            <c:extLst>
              <c:ext xmlns:c16="http://schemas.microsoft.com/office/drawing/2014/chart" uri="{C3380CC4-5D6E-409C-BE32-E72D297353CC}">
                <c16:uniqueId val="{00000005-0462-4C27-AB7C-3450BC439323}"/>
              </c:ext>
            </c:extLst>
          </c:dPt>
          <c:dPt>
            <c:idx val="3"/>
            <c:bubble3D val="0"/>
            <c:spPr>
              <a:solidFill>
                <a:srgbClr val="8B8A8D"/>
              </a:solidFill>
              <a:ln w="25400">
                <a:noFill/>
              </a:ln>
            </c:spPr>
            <c:extLst>
              <c:ext xmlns:c16="http://schemas.microsoft.com/office/drawing/2014/chart" uri="{C3380CC4-5D6E-409C-BE32-E72D297353CC}">
                <c16:uniqueId val="{00000007-0462-4C27-AB7C-3450BC439323}"/>
              </c:ext>
            </c:extLst>
          </c:dPt>
          <c:dPt>
            <c:idx val="4"/>
            <c:bubble3D val="0"/>
            <c:spPr>
              <a:solidFill>
                <a:srgbClr val="C9C7C7"/>
              </a:solidFill>
              <a:ln w="25400">
                <a:noFill/>
              </a:ln>
            </c:spPr>
            <c:extLst>
              <c:ext xmlns:c16="http://schemas.microsoft.com/office/drawing/2014/chart" uri="{C3380CC4-5D6E-409C-BE32-E72D297353CC}">
                <c16:uniqueId val="{00000009-0462-4C27-AB7C-3450BC439323}"/>
              </c:ext>
            </c:extLst>
          </c:dPt>
          <c:dPt>
            <c:idx val="5"/>
            <c:bubble3D val="0"/>
            <c:spPr>
              <a:solidFill>
                <a:srgbClr val="474748"/>
              </a:solidFill>
              <a:ln w="25400">
                <a:noFill/>
              </a:ln>
            </c:spPr>
            <c:extLst>
              <c:ext xmlns:c16="http://schemas.microsoft.com/office/drawing/2014/chart" uri="{C3380CC4-5D6E-409C-BE32-E72D297353CC}">
                <c16:uniqueId val="{0000000B-0462-4C27-AB7C-3450BC439323}"/>
              </c:ext>
            </c:extLst>
          </c:dPt>
          <c:dPt>
            <c:idx val="6"/>
            <c:bubble3D val="0"/>
            <c:extLst>
              <c:ext xmlns:c16="http://schemas.microsoft.com/office/drawing/2014/chart" uri="{C3380CC4-5D6E-409C-BE32-E72D297353CC}">
                <c16:uniqueId val="{0000000C-0462-4C27-AB7C-3450BC439323}"/>
              </c:ext>
            </c:extLst>
          </c:dPt>
          <c:dLbls>
            <c:dLbl>
              <c:idx val="0"/>
              <c:tx>
                <c:rich>
                  <a:bodyPr/>
                  <a:lstStyle/>
                  <a:p>
                    <a:fld id="{87D748F3-E001-425A-8F4E-8203F22621A3}" type="CATEGORYNAME">
                      <a:rPr lang="en-US"/>
                      <a:pPr/>
                      <a:t>[CATEGORY NAME]</a:t>
                    </a:fld>
                    <a:r>
                      <a:rPr lang="en-US" baseline="0"/>
                      <a:t>; 7.5</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462-4C27-AB7C-3450BC439323}"/>
                </c:ext>
              </c:extLst>
            </c:dLbl>
            <c:dLbl>
              <c:idx val="1"/>
              <c:tx>
                <c:rich>
                  <a:bodyPr/>
                  <a:lstStyle/>
                  <a:p>
                    <a:fld id="{635419C0-9019-467A-9636-DE67434CB449}" type="CATEGORYNAME">
                      <a:rPr lang="en-US"/>
                      <a:pPr/>
                      <a:t>[CATEGORY NAME]</a:t>
                    </a:fld>
                    <a:r>
                      <a:rPr lang="en-US" baseline="0"/>
                      <a:t>; 17.7</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462-4C27-AB7C-3450BC439323}"/>
                </c:ext>
              </c:extLst>
            </c:dLbl>
            <c:dLbl>
              <c:idx val="2"/>
              <c:tx>
                <c:rich>
                  <a:bodyPr/>
                  <a:lstStyle/>
                  <a:p>
                    <a:fld id="{2658A74F-8641-4C1D-AC56-57922000D6DA}" type="CATEGORYNAME">
                      <a:rPr lang="en-US"/>
                      <a:pPr/>
                      <a:t>[CATEGORY NAME]</a:t>
                    </a:fld>
                    <a:r>
                      <a:rPr lang="en-US" baseline="0"/>
                      <a:t>; 0.8</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462-4C27-AB7C-3450BC439323}"/>
                </c:ext>
              </c:extLst>
            </c:dLbl>
            <c:dLbl>
              <c:idx val="3"/>
              <c:tx>
                <c:rich>
                  <a:bodyPr/>
                  <a:lstStyle/>
                  <a:p>
                    <a:fld id="{4E1B51E5-7233-4F15-A007-E28A146CAD64}" type="CATEGORYNAME">
                      <a:rPr lang="en-US"/>
                      <a:pPr/>
                      <a:t>[CATEGORY NAME]</a:t>
                    </a:fld>
                    <a:r>
                      <a:rPr lang="en-US" baseline="0"/>
                      <a:t>; 22.5</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462-4C27-AB7C-3450BC439323}"/>
                </c:ext>
              </c:extLst>
            </c:dLbl>
            <c:dLbl>
              <c:idx val="4"/>
              <c:tx>
                <c:rich>
                  <a:bodyPr/>
                  <a:lstStyle/>
                  <a:p>
                    <a:fld id="{5F6EEC3C-B524-4BA7-A412-1280C12442B5}" type="CATEGORYNAME">
                      <a:rPr lang="en-US"/>
                      <a:pPr/>
                      <a:t>[CATEGORY NAME]</a:t>
                    </a:fld>
                    <a:r>
                      <a:rPr lang="en-US" baseline="0"/>
                      <a:t>; 5.8</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462-4C27-AB7C-3450BC439323}"/>
                </c:ext>
              </c:extLst>
            </c:dLbl>
            <c:numFmt formatCode="#,##0.0" sourceLinked="0"/>
            <c:spPr>
              <a:noFill/>
              <a:ln>
                <a:noFill/>
              </a:ln>
              <a:effectLst/>
            </c:spPr>
            <c:txPr>
              <a:bodyPr/>
              <a:lstStyle/>
              <a:p>
                <a:pPr>
                  <a:defRPr sz="1000" b="1" baseline="0">
                    <a:solidFill>
                      <a:sysClr val="windowText" lastClr="000000"/>
                    </a:solidFill>
                  </a:defRPr>
                </a:pPr>
                <a:endParaRPr lang="en-US"/>
              </a:p>
            </c:txPr>
            <c:dLblPos val="outEnd"/>
            <c:showLegendKey val="0"/>
            <c:showVal val="1"/>
            <c:showCatName val="1"/>
            <c:showSerName val="0"/>
            <c:showPercent val="0"/>
            <c:showBubbleSize val="0"/>
            <c:showLeaderLines val="1"/>
            <c:extLst>
              <c:ext xmlns:c15="http://schemas.microsoft.com/office/drawing/2012/chart" uri="{CE6537A1-D6FC-4f65-9D91-7224C49458BB}"/>
            </c:extLst>
          </c:dLbls>
          <c:cat>
            <c:strLit>
              <c:ptCount val="5"/>
              <c:pt idx="0">
                <c:v>ECP</c:v>
              </c:pt>
              <c:pt idx="1">
                <c:v>London CD</c:v>
              </c:pt>
              <c:pt idx="2">
                <c:v>French CP</c:v>
              </c:pt>
              <c:pt idx="3">
                <c:v>NY CD</c:v>
              </c:pt>
              <c:pt idx="4">
                <c:v>US CP</c:v>
              </c:pt>
            </c:strLit>
          </c:cat>
          <c:val>
            <c:numLit>
              <c:formatCode>General</c:formatCode>
              <c:ptCount val="5"/>
              <c:pt idx="0">
                <c:v>7.4911350419999998</c:v>
              </c:pt>
              <c:pt idx="1">
                <c:v>17.66172359155</c:v>
              </c:pt>
              <c:pt idx="2">
                <c:v>0.77400000000000002</c:v>
              </c:pt>
              <c:pt idx="3">
                <c:v>22.498614009360001</c:v>
              </c:pt>
              <c:pt idx="4">
                <c:v>5.8459295931000002</c:v>
              </c:pt>
            </c:numLit>
          </c:val>
          <c:extLst>
            <c:ext xmlns:c16="http://schemas.microsoft.com/office/drawing/2014/chart" uri="{C3380CC4-5D6E-409C-BE32-E72D297353CC}">
              <c16:uniqueId val="{0000000D-0462-4C27-AB7C-3450BC439323}"/>
            </c:ext>
          </c:extLst>
        </c:ser>
        <c:dLbls>
          <c:showLegendKey val="0"/>
          <c:showVal val="0"/>
          <c:showCatName val="0"/>
          <c:showSerName val="0"/>
          <c:showPercent val="0"/>
          <c:showBubbleSize val="0"/>
          <c:showLeaderLines val="1"/>
        </c:dLbls>
        <c:firstSliceAng val="90"/>
      </c:pieChart>
      <c:spPr>
        <a:noFill/>
        <a:ln w="25400">
          <a:noFill/>
        </a:ln>
      </c:spPr>
    </c:plotArea>
    <c:plotVisOnly val="1"/>
    <c:dispBlanksAs val="zero"/>
    <c:showDLblsOverMax val="0"/>
  </c:chart>
  <c:spPr>
    <a:noFill/>
    <a:ln w="9525">
      <a:noFill/>
    </a:ln>
  </c:spPr>
  <c:txPr>
    <a:bodyPr/>
    <a:lstStyle/>
    <a:p>
      <a:pPr>
        <a:defRPr sz="1100" b="0" i="0" u="none" strike="noStrike" baseline="0">
          <a:solidFill>
            <a:srgbClr val="000000"/>
          </a:solidFill>
          <a:latin typeface="+mn-lt"/>
          <a:ea typeface="Arial"/>
          <a:cs typeface="Arial"/>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679875845226957E-2"/>
          <c:y val="0.15799861449376498"/>
          <c:w val="0.89490015432098768"/>
          <c:h val="0.7313520572712281"/>
        </c:manualLayout>
      </c:layout>
      <c:lineChart>
        <c:grouping val="standard"/>
        <c:varyColors val="0"/>
        <c:ser>
          <c:idx val="0"/>
          <c:order val="0"/>
          <c:tx>
            <c:v>Weighted average original maturity (days)</c:v>
          </c:tx>
          <c:spPr>
            <a:ln w="25400">
              <a:solidFill>
                <a:srgbClr val="0000A0"/>
              </a:solidFill>
              <a:prstDash val="solid"/>
            </a:ln>
          </c:spPr>
          <c:marker>
            <c:symbol val="none"/>
          </c:marker>
          <c:cat>
            <c:numLit>
              <c:formatCode>General</c:formatCode>
              <c:ptCount val="145"/>
              <c:pt idx="0">
                <c:v>2010</c:v>
              </c:pt>
              <c:pt idx="12">
                <c:v>2011</c:v>
              </c:pt>
              <c:pt idx="24">
                <c:v>2012</c:v>
              </c:pt>
              <c:pt idx="36">
                <c:v>2013</c:v>
              </c:pt>
              <c:pt idx="48">
                <c:v>2014</c:v>
              </c:pt>
              <c:pt idx="60">
                <c:v>2015</c:v>
              </c:pt>
              <c:pt idx="72">
                <c:v>2016</c:v>
              </c:pt>
              <c:pt idx="84">
                <c:v>2017</c:v>
              </c:pt>
              <c:pt idx="96">
                <c:v>2018</c:v>
              </c:pt>
              <c:pt idx="108">
                <c:v>2019</c:v>
              </c:pt>
              <c:pt idx="120">
                <c:v>2020</c:v>
              </c:pt>
              <c:pt idx="130">
                <c:v>2021</c:v>
              </c:pt>
              <c:pt idx="142">
                <c:v>2022</c:v>
              </c:pt>
            </c:numLit>
          </c:cat>
          <c:val>
            <c:numLit>
              <c:formatCode>General</c:formatCode>
              <c:ptCount val="148"/>
              <c:pt idx="0">
                <c:v>106.41190686999001</c:v>
              </c:pt>
              <c:pt idx="1">
                <c:v>99.822595112799206</c:v>
              </c:pt>
              <c:pt idx="2">
                <c:v>98.388043823614893</c:v>
              </c:pt>
              <c:pt idx="3">
                <c:v>100.87338243725</c:v>
              </c:pt>
              <c:pt idx="4">
                <c:v>101.95754375166401</c:v>
              </c:pt>
              <c:pt idx="5">
                <c:v>104.14357390718099</c:v>
              </c:pt>
              <c:pt idx="6">
                <c:v>111.30713003457799</c:v>
              </c:pt>
              <c:pt idx="7">
                <c:v>113.40318139202201</c:v>
              </c:pt>
              <c:pt idx="8">
                <c:v>110.481788711523</c:v>
              </c:pt>
              <c:pt idx="9">
                <c:v>106.34123596116901</c:v>
              </c:pt>
              <c:pt idx="10">
                <c:v>104.211695487003</c:v>
              </c:pt>
              <c:pt idx="11">
                <c:v>108.56434753124201</c:v>
              </c:pt>
              <c:pt idx="12">
                <c:v>111.8400901011</c:v>
              </c:pt>
              <c:pt idx="13">
                <c:v>109.15457230378701</c:v>
              </c:pt>
              <c:pt idx="14">
                <c:v>107.849476552564</c:v>
              </c:pt>
              <c:pt idx="15">
                <c:v>105.931701576476</c:v>
              </c:pt>
              <c:pt idx="16">
                <c:v>111.76499089988801</c:v>
              </c:pt>
              <c:pt idx="17">
                <c:v>111.468986388961</c:v>
              </c:pt>
              <c:pt idx="18">
                <c:v>107.30415092451</c:v>
              </c:pt>
              <c:pt idx="19">
                <c:v>111.360745075381</c:v>
              </c:pt>
              <c:pt idx="20">
                <c:v>116.95486383397601</c:v>
              </c:pt>
              <c:pt idx="21">
                <c:v>116.577013735798</c:v>
              </c:pt>
              <c:pt idx="22">
                <c:v>114.85340664539901</c:v>
              </c:pt>
              <c:pt idx="23">
                <c:v>113.620277500054</c:v>
              </c:pt>
              <c:pt idx="24">
                <c:v>118.101506295307</c:v>
              </c:pt>
              <c:pt idx="25">
                <c:v>127.345816309394</c:v>
              </c:pt>
              <c:pt idx="26">
                <c:v>130.61430958842899</c:v>
              </c:pt>
              <c:pt idx="27">
                <c:v>139.58579072925301</c:v>
              </c:pt>
              <c:pt idx="28">
                <c:v>133.945159004744</c:v>
              </c:pt>
              <c:pt idx="29">
                <c:v>125.43943325910899</c:v>
              </c:pt>
              <c:pt idx="30">
                <c:v>134.143087566075</c:v>
              </c:pt>
              <c:pt idx="31">
                <c:v>137.361125817166</c:v>
              </c:pt>
              <c:pt idx="32">
                <c:v>144.32714880159099</c:v>
              </c:pt>
              <c:pt idx="33">
                <c:v>145.01234397753299</c:v>
              </c:pt>
              <c:pt idx="34">
                <c:v>152.09213165571899</c:v>
              </c:pt>
              <c:pt idx="35">
                <c:v>154.91695190081199</c:v>
              </c:pt>
              <c:pt idx="36">
                <c:v>157.57282835829099</c:v>
              </c:pt>
              <c:pt idx="37">
                <c:v>155.97336402990601</c:v>
              </c:pt>
              <c:pt idx="38">
                <c:v>155.73221063946499</c:v>
              </c:pt>
              <c:pt idx="39">
                <c:v>155.979052118965</c:v>
              </c:pt>
              <c:pt idx="40">
                <c:v>151.175114577144</c:v>
              </c:pt>
              <c:pt idx="41">
                <c:v>147.145164225055</c:v>
              </c:pt>
              <c:pt idx="42">
                <c:v>140.689579676465</c:v>
              </c:pt>
              <c:pt idx="43">
                <c:v>139.791449666137</c:v>
              </c:pt>
              <c:pt idx="44">
                <c:v>137.828458435578</c:v>
              </c:pt>
              <c:pt idx="45">
                <c:v>142.11996853610299</c:v>
              </c:pt>
              <c:pt idx="46">
                <c:v>143.24369301995799</c:v>
              </c:pt>
              <c:pt idx="47">
                <c:v>145.34437372359901</c:v>
              </c:pt>
              <c:pt idx="48">
                <c:v>140.08010587278099</c:v>
              </c:pt>
              <c:pt idx="49">
                <c:v>139.72203398330001</c:v>
              </c:pt>
              <c:pt idx="50">
                <c:v>135.47258110888299</c:v>
              </c:pt>
              <c:pt idx="51">
                <c:v>143.81352119524601</c:v>
              </c:pt>
              <c:pt idx="52">
                <c:v>147.95302204770999</c:v>
              </c:pt>
              <c:pt idx="53">
                <c:v>150.22860775486799</c:v>
              </c:pt>
              <c:pt idx="54">
                <c:v>149.925383874593</c:v>
              </c:pt>
              <c:pt idx="55">
                <c:v>152.96100102610399</c:v>
              </c:pt>
              <c:pt idx="56">
                <c:v>165.27564162030399</c:v>
              </c:pt>
              <c:pt idx="57">
                <c:v>168.836569797435</c:v>
              </c:pt>
              <c:pt idx="58">
                <c:v>171.575852303874</c:v>
              </c:pt>
              <c:pt idx="59">
                <c:v>175.90344748939799</c:v>
              </c:pt>
              <c:pt idx="60">
                <c:v>178.080590013099</c:v>
              </c:pt>
              <c:pt idx="61">
                <c:v>179.74898996105</c:v>
              </c:pt>
              <c:pt idx="62">
                <c:v>176.86926430982101</c:v>
              </c:pt>
              <c:pt idx="63">
                <c:v>175.35277300000001</c:v>
              </c:pt>
              <c:pt idx="64">
                <c:v>169.03457599999899</c:v>
              </c:pt>
              <c:pt idx="65">
                <c:v>170.42862500000001</c:v>
              </c:pt>
              <c:pt idx="66">
                <c:v>168.9</c:v>
              </c:pt>
              <c:pt idx="67">
                <c:v>172.1</c:v>
              </c:pt>
              <c:pt idx="68">
                <c:v>171.4</c:v>
              </c:pt>
              <c:pt idx="69">
                <c:v>166.4</c:v>
              </c:pt>
              <c:pt idx="70">
                <c:v>155</c:v>
              </c:pt>
              <c:pt idx="71">
                <c:v>145.6</c:v>
              </c:pt>
              <c:pt idx="72">
                <c:v>144.727012431708</c:v>
              </c:pt>
              <c:pt idx="73">
                <c:v>151.560326719622</c:v>
              </c:pt>
              <c:pt idx="74">
                <c:v>159.89745395793099</c:v>
              </c:pt>
              <c:pt idx="75">
                <c:v>171.487117811047</c:v>
              </c:pt>
              <c:pt idx="76">
                <c:v>176.41351741103099</c:v>
              </c:pt>
              <c:pt idx="77">
                <c:v>182.043395440419</c:v>
              </c:pt>
              <c:pt idx="78">
                <c:v>183.763749477613</c:v>
              </c:pt>
              <c:pt idx="79">
                <c:v>183.08942278954601</c:v>
              </c:pt>
              <c:pt idx="80">
                <c:v>182.94184010417999</c:v>
              </c:pt>
              <c:pt idx="81">
                <c:v>193.861562209895</c:v>
              </c:pt>
              <c:pt idx="82">
                <c:v>184.40146727799001</c:v>
              </c:pt>
              <c:pt idx="83">
                <c:v>182.855635683088</c:v>
              </c:pt>
              <c:pt idx="84">
                <c:v>174.71462884003</c:v>
              </c:pt>
              <c:pt idx="85">
                <c:v>171.29832750786201</c:v>
              </c:pt>
              <c:pt idx="86">
                <c:v>171.79855105194201</c:v>
              </c:pt>
              <c:pt idx="87">
                <c:v>163.423836075796</c:v>
              </c:pt>
              <c:pt idx="88">
                <c:v>155.74842907083999</c:v>
              </c:pt>
              <c:pt idx="89">
                <c:v>142.95821970331701</c:v>
              </c:pt>
              <c:pt idx="90">
                <c:v>142.60111181810399</c:v>
              </c:pt>
              <c:pt idx="91">
                <c:v>140.332764267383</c:v>
              </c:pt>
              <c:pt idx="92">
                <c:v>138.43152861566199</c:v>
              </c:pt>
              <c:pt idx="93">
                <c:v>142.659580970165</c:v>
              </c:pt>
              <c:pt idx="94">
                <c:v>143.40008918940501</c:v>
              </c:pt>
              <c:pt idx="95">
                <c:v>145.55149250142</c:v>
              </c:pt>
              <c:pt idx="96">
                <c:v>148.709673221716</c:v>
              </c:pt>
              <c:pt idx="97">
                <c:v>155.17517396787201</c:v>
              </c:pt>
              <c:pt idx="98">
                <c:v>160.70164218301099</c:v>
              </c:pt>
              <c:pt idx="99">
                <c:v>163.372377284511</c:v>
              </c:pt>
              <c:pt idx="100">
                <c:v>156.130607918913</c:v>
              </c:pt>
              <c:pt idx="101">
                <c:v>157.087034935166</c:v>
              </c:pt>
              <c:pt idx="102">
                <c:v>170.87238264588899</c:v>
              </c:pt>
              <c:pt idx="103">
                <c:v>180.43898961078801</c:v>
              </c:pt>
              <c:pt idx="104">
                <c:v>188.470236896003</c:v>
              </c:pt>
              <c:pt idx="105">
                <c:v>198.347103228696</c:v>
              </c:pt>
              <c:pt idx="106">
                <c:v>189.178218351601</c:v>
              </c:pt>
              <c:pt idx="107">
                <c:v>183.010893500039</c:v>
              </c:pt>
              <c:pt idx="108">
                <c:v>175.13486261046401</c:v>
              </c:pt>
              <c:pt idx="109">
                <c:v>167.211845098417</c:v>
              </c:pt>
              <c:pt idx="110">
                <c:v>160.33338726449099</c:v>
              </c:pt>
              <c:pt idx="111">
                <c:v>160.68742150028899</c:v>
              </c:pt>
              <c:pt idx="112">
                <c:v>168.19159964263699</c:v>
              </c:pt>
              <c:pt idx="113">
                <c:v>171.89089944751899</c:v>
              </c:pt>
              <c:pt idx="114">
                <c:v>185.279295662838</c:v>
              </c:pt>
              <c:pt idx="115">
                <c:v>189.65899258941801</c:v>
              </c:pt>
              <c:pt idx="116">
                <c:v>188.331462187656</c:v>
              </c:pt>
              <c:pt idx="117">
                <c:v>189.94971357668001</c:v>
              </c:pt>
              <c:pt idx="118">
                <c:v>192.483208092274</c:v>
              </c:pt>
              <c:pt idx="119">
                <c:v>198.57022202529501</c:v>
              </c:pt>
              <c:pt idx="120">
                <c:v>200.29785167104001</c:v>
              </c:pt>
              <c:pt idx="121">
                <c:v>200.169833332054</c:v>
              </c:pt>
              <c:pt idx="122">
                <c:v>210.15974035056001</c:v>
              </c:pt>
              <c:pt idx="123">
                <c:v>207.27487629031799</c:v>
              </c:pt>
              <c:pt idx="124">
                <c:v>190.00055588728199</c:v>
              </c:pt>
              <c:pt idx="125">
                <c:v>215.785942531508</c:v>
              </c:pt>
              <c:pt idx="126">
                <c:v>220.742180251224</c:v>
              </c:pt>
              <c:pt idx="127">
                <c:v>207.04783204939201</c:v>
              </c:pt>
              <c:pt idx="128">
                <c:v>197.660289926323</c:v>
              </c:pt>
              <c:pt idx="129">
                <c:v>201.46572120120001</c:v>
              </c:pt>
              <c:pt idx="130">
                <c:v>148.7248771431</c:v>
              </c:pt>
              <c:pt idx="131">
                <c:v>151.968815170299</c:v>
              </c:pt>
              <c:pt idx="132">
                <c:v>162.90821260120001</c:v>
              </c:pt>
              <c:pt idx="133">
                <c:v>164.19479495549899</c:v>
              </c:pt>
              <c:pt idx="134">
                <c:v>159.4401207866</c:v>
              </c:pt>
              <c:pt idx="135">
                <c:v>162.37212839630001</c:v>
              </c:pt>
              <c:pt idx="136">
                <c:v>150.71957523820001</c:v>
              </c:pt>
              <c:pt idx="137">
                <c:v>159.976661748</c:v>
              </c:pt>
              <c:pt idx="138">
                <c:v>185.828341354099</c:v>
              </c:pt>
              <c:pt idx="139">
                <c:v>207.818982194716</c:v>
              </c:pt>
              <c:pt idx="140">
                <c:v>226.79003264602301</c:v>
              </c:pt>
              <c:pt idx="141">
                <c:v>243.82544433796701</c:v>
              </c:pt>
              <c:pt idx="142">
                <c:v>201.36876872469901</c:v>
              </c:pt>
              <c:pt idx="143">
                <c:v>201.25323756028001</c:v>
              </c:pt>
              <c:pt idx="144">
                <c:v>197.166824629947</c:v>
              </c:pt>
              <c:pt idx="145">
                <c:v>191.910398713185</c:v>
              </c:pt>
              <c:pt idx="146">
                <c:v>202.92738773136301</c:v>
              </c:pt>
              <c:pt idx="147">
                <c:v>213.68066735984399</c:v>
              </c:pt>
            </c:numLit>
          </c:val>
          <c:smooth val="1"/>
          <c:extLst>
            <c:ext xmlns:c16="http://schemas.microsoft.com/office/drawing/2014/chart" uri="{C3380CC4-5D6E-409C-BE32-E72D297353CC}">
              <c16:uniqueId val="{00000000-3BDD-4720-89D6-F17396E4EB75}"/>
            </c:ext>
          </c:extLst>
        </c:ser>
        <c:dLbls>
          <c:showLegendKey val="0"/>
          <c:showVal val="0"/>
          <c:showCatName val="0"/>
          <c:showSerName val="0"/>
          <c:showPercent val="0"/>
          <c:showBubbleSize val="0"/>
        </c:dLbls>
        <c:smooth val="0"/>
        <c:axId val="96278400"/>
        <c:axId val="96849920"/>
      </c:lineChart>
      <c:catAx>
        <c:axId val="96278400"/>
        <c:scaling>
          <c:orientation val="minMax"/>
        </c:scaling>
        <c:delete val="0"/>
        <c:axPos val="b"/>
        <c:minorGridlines>
          <c:spPr>
            <a:ln w="0">
              <a:noFill/>
            </a:ln>
          </c:spPr>
        </c:minorGridlines>
        <c:numFmt formatCode="General" sourceLinked="1"/>
        <c:majorTickMark val="out"/>
        <c:minorTickMark val="none"/>
        <c:tickLblPos val="nextTo"/>
        <c:spPr>
          <a:ln>
            <a:solidFill>
              <a:schemeClr val="tx1"/>
            </a:solidFill>
          </a:ln>
        </c:spPr>
        <c:txPr>
          <a:bodyPr rot="0" vert="horz" anchor="ctr" anchorCtr="1"/>
          <a:lstStyle/>
          <a:p>
            <a:pPr>
              <a:defRPr/>
            </a:pPr>
            <a:endParaRPr lang="en-US"/>
          </a:p>
        </c:txPr>
        <c:crossAx val="96849920"/>
        <c:crosses val="autoZero"/>
        <c:auto val="1"/>
        <c:lblAlgn val="ctr"/>
        <c:lblOffset val="100"/>
        <c:tickLblSkip val="2"/>
        <c:tickMarkSkip val="12"/>
        <c:noMultiLvlLbl val="0"/>
      </c:catAx>
      <c:valAx>
        <c:axId val="96849920"/>
        <c:scaling>
          <c:orientation val="minMax"/>
          <c:min val="90"/>
        </c:scaling>
        <c:delete val="0"/>
        <c:axPos val="r"/>
        <c:title>
          <c:tx>
            <c:rich>
              <a:bodyPr rot="0" vert="horz"/>
              <a:lstStyle/>
              <a:p>
                <a:pPr>
                  <a:defRPr/>
                </a:pPr>
                <a:r>
                  <a:rPr lang="en-US"/>
                  <a:t>Days</a:t>
                </a:r>
              </a:p>
            </c:rich>
          </c:tx>
          <c:layout>
            <c:manualLayout>
              <c:xMode val="edge"/>
              <c:yMode val="edge"/>
              <c:x val="0.92266404320987649"/>
              <c:y val="2.3079531418875521E-2"/>
            </c:manualLayout>
          </c:layout>
          <c:overlay val="0"/>
        </c:title>
        <c:numFmt formatCode="#,##0" sourceLinked="0"/>
        <c:majorTickMark val="out"/>
        <c:minorTickMark val="none"/>
        <c:tickLblPos val="nextTo"/>
        <c:spPr>
          <a:ln>
            <a:solidFill>
              <a:schemeClr val="tx1"/>
            </a:solidFill>
          </a:ln>
        </c:spPr>
        <c:crossAx val="96278400"/>
        <c:crosses val="max"/>
        <c:crossBetween val="between"/>
        <c:majorUnit val="20"/>
        <c:minorUnit val="1"/>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233136736492433E-2"/>
          <c:y val="0.12881626724763981"/>
          <c:w val="0.88721280864197527"/>
          <c:h val="0.75727805010893245"/>
        </c:manualLayout>
      </c:layout>
      <c:areaChart>
        <c:grouping val="standard"/>
        <c:varyColors val="0"/>
        <c:ser>
          <c:idx val="0"/>
          <c:order val="0"/>
          <c:tx>
            <c:v>Total short issuances (EURm)</c:v>
          </c:tx>
          <c:spPr>
            <a:solidFill>
              <a:srgbClr val="0000A0"/>
            </a:solidFill>
            <a:ln w="25400">
              <a:noFill/>
            </a:ln>
          </c:spPr>
          <c:cat>
            <c:numLit>
              <c:formatCode>General</c:formatCode>
              <c:ptCount val="145"/>
              <c:pt idx="0">
                <c:v>2010</c:v>
              </c:pt>
              <c:pt idx="12">
                <c:v>2011</c:v>
              </c:pt>
              <c:pt idx="24">
                <c:v>2012</c:v>
              </c:pt>
              <c:pt idx="36">
                <c:v>2013</c:v>
              </c:pt>
              <c:pt idx="48">
                <c:v>2014</c:v>
              </c:pt>
              <c:pt idx="60">
                <c:v>2015</c:v>
              </c:pt>
              <c:pt idx="72">
                <c:v>2016</c:v>
              </c:pt>
              <c:pt idx="84">
                <c:v>2017</c:v>
              </c:pt>
              <c:pt idx="96">
                <c:v>2018</c:v>
              </c:pt>
              <c:pt idx="108">
                <c:v>2019</c:v>
              </c:pt>
              <c:pt idx="120">
                <c:v>2020</c:v>
              </c:pt>
              <c:pt idx="130">
                <c:v>2021</c:v>
              </c:pt>
              <c:pt idx="142">
                <c:v>2022</c:v>
              </c:pt>
            </c:numLit>
          </c:cat>
          <c:val>
            <c:numLit>
              <c:formatCode>General</c:formatCode>
              <c:ptCount val="148"/>
              <c:pt idx="0">
                <c:v>47125.619648673499</c:v>
              </c:pt>
              <c:pt idx="1">
                <c:v>47312.861193404096</c:v>
              </c:pt>
              <c:pt idx="2">
                <c:v>41039.74</c:v>
              </c:pt>
              <c:pt idx="3">
                <c:v>40268.519999999902</c:v>
              </c:pt>
              <c:pt idx="4">
                <c:v>47031.67</c:v>
              </c:pt>
              <c:pt idx="5">
                <c:v>51945.647274186398</c:v>
              </c:pt>
              <c:pt idx="6">
                <c:v>53204</c:v>
              </c:pt>
              <c:pt idx="7">
                <c:v>49699.691395340102</c:v>
              </c:pt>
              <c:pt idx="8">
                <c:v>42501.448669354402</c:v>
              </c:pt>
              <c:pt idx="9">
                <c:v>49833.86</c:v>
              </c:pt>
              <c:pt idx="10">
                <c:v>54040.861351712803</c:v>
              </c:pt>
              <c:pt idx="11">
                <c:v>52505.006304527997</c:v>
              </c:pt>
              <c:pt idx="12">
                <c:v>51341.729947110602</c:v>
              </c:pt>
              <c:pt idx="13">
                <c:v>44123.176379095799</c:v>
              </c:pt>
              <c:pt idx="14">
                <c:v>45068.829290561698</c:v>
              </c:pt>
              <c:pt idx="15">
                <c:v>45864.022589354703</c:v>
              </c:pt>
              <c:pt idx="16">
                <c:v>49341.777068117597</c:v>
              </c:pt>
              <c:pt idx="17">
                <c:v>50527.178198056798</c:v>
              </c:pt>
              <c:pt idx="18">
                <c:v>50715.51</c:v>
              </c:pt>
              <c:pt idx="19">
                <c:v>54902.652689901697</c:v>
              </c:pt>
              <c:pt idx="20">
                <c:v>58873.202194568898</c:v>
              </c:pt>
              <c:pt idx="21">
                <c:v>59397.164905509402</c:v>
              </c:pt>
              <c:pt idx="22">
                <c:v>61968.524584472798</c:v>
              </c:pt>
              <c:pt idx="23">
                <c:v>62436.542629154697</c:v>
              </c:pt>
              <c:pt idx="24">
                <c:v>57454.7156504667</c:v>
              </c:pt>
              <c:pt idx="25">
                <c:v>50841.825868092397</c:v>
              </c:pt>
              <c:pt idx="26">
                <c:v>43951.406530476801</c:v>
              </c:pt>
              <c:pt idx="27">
                <c:v>42825.499426055299</c:v>
              </c:pt>
              <c:pt idx="28">
                <c:v>49978.655911588598</c:v>
              </c:pt>
              <c:pt idx="29">
                <c:v>56932.309658705701</c:v>
              </c:pt>
              <c:pt idx="30">
                <c:v>59779.603238637297</c:v>
              </c:pt>
              <c:pt idx="31">
                <c:v>58208.5250286144</c:v>
              </c:pt>
              <c:pt idx="32">
                <c:v>52891.2344374518</c:v>
              </c:pt>
              <c:pt idx="33">
                <c:v>52882.44</c:v>
              </c:pt>
              <c:pt idx="34">
                <c:v>50324.114062375898</c:v>
              </c:pt>
              <c:pt idx="35">
                <c:v>54392</c:v>
              </c:pt>
              <c:pt idx="36">
                <c:v>54545.45445687</c:v>
              </c:pt>
              <c:pt idx="37">
                <c:v>51834.584418462699</c:v>
              </c:pt>
              <c:pt idx="38">
                <c:v>51812.198868840103</c:v>
              </c:pt>
              <c:pt idx="39">
                <c:v>48094.26</c:v>
              </c:pt>
              <c:pt idx="40">
                <c:v>48296.26</c:v>
              </c:pt>
              <c:pt idx="41">
                <c:v>43655.647824075197</c:v>
              </c:pt>
              <c:pt idx="42">
                <c:v>49483.225617370801</c:v>
              </c:pt>
              <c:pt idx="43">
                <c:v>52960.467199999897</c:v>
              </c:pt>
              <c:pt idx="44">
                <c:v>50670.841469999898</c:v>
              </c:pt>
              <c:pt idx="45">
                <c:v>48056.813699999897</c:v>
              </c:pt>
              <c:pt idx="46">
                <c:v>45783.71</c:v>
              </c:pt>
              <c:pt idx="47">
                <c:v>51095.77</c:v>
              </c:pt>
              <c:pt idx="48">
                <c:v>49276.49</c:v>
              </c:pt>
              <c:pt idx="49">
                <c:v>46790</c:v>
              </c:pt>
              <c:pt idx="50">
                <c:v>46461</c:v>
              </c:pt>
              <c:pt idx="51">
                <c:v>47678.617888716202</c:v>
              </c:pt>
              <c:pt idx="52">
                <c:v>53473.269566484902</c:v>
              </c:pt>
              <c:pt idx="53">
                <c:v>50208</c:v>
              </c:pt>
              <c:pt idx="54">
                <c:v>50087.2551895129</c:v>
              </c:pt>
              <c:pt idx="55">
                <c:v>46054.117416100198</c:v>
              </c:pt>
              <c:pt idx="56">
                <c:v>49950.144202854797</c:v>
              </c:pt>
              <c:pt idx="57">
                <c:v>49491</c:v>
              </c:pt>
              <c:pt idx="58">
                <c:v>49756</c:v>
              </c:pt>
              <c:pt idx="59">
                <c:v>51815</c:v>
              </c:pt>
              <c:pt idx="60">
                <c:v>52724</c:v>
              </c:pt>
              <c:pt idx="61">
                <c:v>47835</c:v>
              </c:pt>
              <c:pt idx="62">
                <c:v>46226</c:v>
              </c:pt>
              <c:pt idx="63">
                <c:v>43642</c:v>
              </c:pt>
              <c:pt idx="64">
                <c:v>47575</c:v>
              </c:pt>
              <c:pt idx="65">
                <c:v>46124</c:v>
              </c:pt>
              <c:pt idx="66">
                <c:v>45496</c:v>
              </c:pt>
              <c:pt idx="67">
                <c:v>43348</c:v>
              </c:pt>
              <c:pt idx="68">
                <c:v>40484</c:v>
              </c:pt>
              <c:pt idx="69">
                <c:v>41883</c:v>
              </c:pt>
              <c:pt idx="70">
                <c:v>45402</c:v>
              </c:pt>
              <c:pt idx="71">
                <c:v>45596</c:v>
              </c:pt>
              <c:pt idx="72">
                <c:v>40309</c:v>
              </c:pt>
              <c:pt idx="73">
                <c:v>36515</c:v>
              </c:pt>
              <c:pt idx="74">
                <c:v>31843</c:v>
              </c:pt>
              <c:pt idx="75">
                <c:v>34688</c:v>
              </c:pt>
              <c:pt idx="76">
                <c:v>33322</c:v>
              </c:pt>
              <c:pt idx="77">
                <c:v>31705</c:v>
              </c:pt>
              <c:pt idx="78">
                <c:v>30725</c:v>
              </c:pt>
              <c:pt idx="79">
                <c:v>28725</c:v>
              </c:pt>
              <c:pt idx="80">
                <c:v>32857</c:v>
              </c:pt>
              <c:pt idx="81">
                <c:v>31335.415413533599</c:v>
              </c:pt>
              <c:pt idx="82">
                <c:v>34029.144863968999</c:v>
              </c:pt>
              <c:pt idx="83">
                <c:v>33876.516610931103</c:v>
              </c:pt>
              <c:pt idx="84">
                <c:v>35956.833613242801</c:v>
              </c:pt>
              <c:pt idx="85">
                <c:v>37326.608112117297</c:v>
              </c:pt>
              <c:pt idx="86">
                <c:v>35731.730871969303</c:v>
              </c:pt>
              <c:pt idx="87">
                <c:v>34225</c:v>
              </c:pt>
              <c:pt idx="88">
                <c:v>34857</c:v>
              </c:pt>
              <c:pt idx="89">
                <c:v>35971</c:v>
              </c:pt>
              <c:pt idx="90">
                <c:v>32820</c:v>
              </c:pt>
              <c:pt idx="91">
                <c:v>34661</c:v>
              </c:pt>
              <c:pt idx="92">
                <c:v>34473</c:v>
              </c:pt>
              <c:pt idx="93">
                <c:v>31652</c:v>
              </c:pt>
              <c:pt idx="94">
                <c:v>32914</c:v>
              </c:pt>
              <c:pt idx="95">
                <c:v>33132</c:v>
              </c:pt>
              <c:pt idx="96">
                <c:v>30282</c:v>
              </c:pt>
              <c:pt idx="97">
                <c:v>28655</c:v>
              </c:pt>
              <c:pt idx="98">
                <c:v>27589</c:v>
              </c:pt>
              <c:pt idx="99">
                <c:v>26700.295078999901</c:v>
              </c:pt>
              <c:pt idx="100">
                <c:v>27839.247975300001</c:v>
              </c:pt>
              <c:pt idx="101">
                <c:v>29238.616006229699</c:v>
              </c:pt>
              <c:pt idx="102">
                <c:v>26022.393371599399</c:v>
              </c:pt>
              <c:pt idx="103">
                <c:v>31101.8078461234</c:v>
              </c:pt>
              <c:pt idx="104">
                <c:v>37127.505984786803</c:v>
              </c:pt>
              <c:pt idx="105">
                <c:v>36290.983894691199</c:v>
              </c:pt>
              <c:pt idx="106">
                <c:v>41775.189046639003</c:v>
              </c:pt>
              <c:pt idx="107">
                <c:v>43474.636314014402</c:v>
              </c:pt>
              <c:pt idx="108">
                <c:v>40821.258743527702</c:v>
              </c:pt>
              <c:pt idx="109">
                <c:v>41275.353201308899</c:v>
              </c:pt>
              <c:pt idx="110">
                <c:v>38575.3951614408</c:v>
              </c:pt>
              <c:pt idx="111">
                <c:v>39647.054596129899</c:v>
              </c:pt>
              <c:pt idx="112">
                <c:v>40572.219193160498</c:v>
              </c:pt>
              <c:pt idx="113">
                <c:v>36826.960251685603</c:v>
              </c:pt>
              <c:pt idx="114">
                <c:v>35859.338205913802</c:v>
              </c:pt>
              <c:pt idx="115">
                <c:v>35476.564309541303</c:v>
              </c:pt>
              <c:pt idx="116">
                <c:v>37378.773684509702</c:v>
              </c:pt>
              <c:pt idx="117">
                <c:v>42077.310554090996</c:v>
              </c:pt>
              <c:pt idx="118">
                <c:v>40628.004062522297</c:v>
              </c:pt>
              <c:pt idx="119">
                <c:v>41079.735575488703</c:v>
              </c:pt>
              <c:pt idx="120">
                <c:v>44798.209968581898</c:v>
              </c:pt>
              <c:pt idx="121">
                <c:v>45539.608883751702</c:v>
              </c:pt>
              <c:pt idx="122">
                <c:v>38914.556787220798</c:v>
              </c:pt>
              <c:pt idx="123">
                <c:v>39023.985862664696</c:v>
              </c:pt>
              <c:pt idx="124">
                <c:v>42600.074569072996</c:v>
              </c:pt>
              <c:pt idx="125">
                <c:v>39693.659610071903</c:v>
              </c:pt>
              <c:pt idx="126">
                <c:v>35430.4624968797</c:v>
              </c:pt>
              <c:pt idx="127">
                <c:v>39491.090427752002</c:v>
              </c:pt>
              <c:pt idx="128">
                <c:v>30867.966086520501</c:v>
              </c:pt>
              <c:pt idx="129">
                <c:v>20697.621252265999</c:v>
              </c:pt>
              <c:pt idx="130">
                <c:v>31922.725101474902</c:v>
              </c:pt>
              <c:pt idx="131">
                <c:v>31011.59817107</c:v>
              </c:pt>
              <c:pt idx="132">
                <c:v>29969.673033531901</c:v>
              </c:pt>
              <c:pt idx="133">
                <c:v>31523.274817563699</c:v>
              </c:pt>
              <c:pt idx="134">
                <c:v>37378.430728390696</c:v>
              </c:pt>
              <c:pt idx="135">
                <c:v>35652.548449788897</c:v>
              </c:pt>
              <c:pt idx="136">
                <c:v>38460.790452178902</c:v>
              </c:pt>
              <c:pt idx="137">
                <c:v>40326.869713902197</c:v>
              </c:pt>
              <c:pt idx="138">
                <c:v>40334.581351760498</c:v>
              </c:pt>
              <c:pt idx="139">
                <c:v>39779.116541049902</c:v>
              </c:pt>
              <c:pt idx="140">
                <c:v>31782.403121699899</c:v>
              </c:pt>
              <c:pt idx="141">
                <c:v>26959.072361524999</c:v>
              </c:pt>
              <c:pt idx="142">
                <c:v>42717.720563725001</c:v>
              </c:pt>
              <c:pt idx="143">
                <c:v>44465.548620200003</c:v>
              </c:pt>
              <c:pt idx="144">
                <c:v>50355.463691499797</c:v>
              </c:pt>
              <c:pt idx="145">
                <c:v>52663.415057100101</c:v>
              </c:pt>
              <c:pt idx="146">
                <c:v>55876.997484205102</c:v>
              </c:pt>
              <c:pt idx="147">
                <c:v>54299.412036009897</c:v>
              </c:pt>
            </c:numLit>
          </c:val>
          <c:extLst>
            <c:ext xmlns:c16="http://schemas.microsoft.com/office/drawing/2014/chart" uri="{C3380CC4-5D6E-409C-BE32-E72D297353CC}">
              <c16:uniqueId val="{00000000-48F8-461B-A028-598FA0519BCB}"/>
            </c:ext>
          </c:extLst>
        </c:ser>
        <c:dLbls>
          <c:showLegendKey val="0"/>
          <c:showVal val="0"/>
          <c:showCatName val="0"/>
          <c:showSerName val="0"/>
          <c:showPercent val="0"/>
          <c:showBubbleSize val="0"/>
        </c:dLbls>
        <c:axId val="98084736"/>
        <c:axId val="98451456"/>
      </c:areaChart>
      <c:catAx>
        <c:axId val="98084736"/>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1000">
                <a:latin typeface="+mn-lt"/>
              </a:defRPr>
            </a:pPr>
            <a:endParaRPr lang="en-US"/>
          </a:p>
        </c:txPr>
        <c:crossAx val="98451456"/>
        <c:crosses val="autoZero"/>
        <c:auto val="0"/>
        <c:lblAlgn val="ctr"/>
        <c:lblOffset val="100"/>
        <c:tickLblSkip val="2"/>
        <c:tickMarkSkip val="12"/>
        <c:noMultiLvlLbl val="1"/>
      </c:catAx>
      <c:valAx>
        <c:axId val="98451456"/>
        <c:scaling>
          <c:orientation val="minMax"/>
          <c:max val="70000"/>
          <c:min val="0"/>
        </c:scaling>
        <c:delete val="0"/>
        <c:axPos val="r"/>
        <c:title>
          <c:tx>
            <c:rich>
              <a:bodyPr rot="0" vert="horz"/>
              <a:lstStyle/>
              <a:p>
                <a:pPr>
                  <a:defRPr/>
                </a:pPr>
                <a:r>
                  <a:rPr lang="en-GB" sz="1000" b="1">
                    <a:latin typeface="Arial" panose="020B0604020202020204" pitchFamily="34" charset="0"/>
                    <a:cs typeface="Arial" panose="020B0604020202020204" pitchFamily="34" charset="0"/>
                  </a:rPr>
                  <a:t>EURbn</a:t>
                </a:r>
              </a:p>
            </c:rich>
          </c:tx>
          <c:layout>
            <c:manualLayout>
              <c:xMode val="edge"/>
              <c:yMode val="edge"/>
              <c:x val="0.93742243436754169"/>
              <c:y val="5.6744667479945285E-4"/>
            </c:manualLayout>
          </c:layout>
          <c:overlay val="0"/>
        </c:title>
        <c:numFmt formatCode="#,##0" sourceLinked="0"/>
        <c:majorTickMark val="out"/>
        <c:minorTickMark val="none"/>
        <c:tickLblPos val="nextTo"/>
        <c:spPr>
          <a:ln>
            <a:solidFill>
              <a:schemeClr val="tx1"/>
            </a:solidFill>
          </a:ln>
        </c:spPr>
        <c:txPr>
          <a:bodyPr/>
          <a:lstStyle/>
          <a:p>
            <a:pPr>
              <a:defRPr sz="1000">
                <a:latin typeface="+mn-lt"/>
                <a:cs typeface="Arial" panose="020B0604020202020204" pitchFamily="34" charset="0"/>
              </a:defRPr>
            </a:pPr>
            <a:endParaRPr lang="en-US"/>
          </a:p>
        </c:txPr>
        <c:crossAx val="98084736"/>
        <c:crosses val="max"/>
        <c:crossBetween val="midCat"/>
        <c:majorUnit val="10000"/>
        <c:dispUnits>
          <c:builtInUnit val="thousands"/>
        </c:dispUnits>
      </c:valAx>
      <c:spPr>
        <a:noFill/>
        <a:ln w="3175">
          <a:no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 Id="rId9" Type="http://schemas.openxmlformats.org/officeDocument/2006/relationships/image" Target="../media/image1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13608</xdr:colOff>
      <xdr:row>0</xdr:row>
      <xdr:rowOff>0</xdr:rowOff>
    </xdr:from>
    <xdr:to>
      <xdr:col>14</xdr:col>
      <xdr:colOff>355186</xdr:colOff>
      <xdr:row>55</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8" y="0"/>
          <a:ext cx="7764728" cy="114436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0</xdr:colOff>
      <xdr:row>41</xdr:row>
      <xdr:rowOff>0</xdr:rowOff>
    </xdr:from>
    <xdr:ext cx="114300" cy="285750"/>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6" name="Text Box 5">
          <a:extLst>
            <a:ext uri="{FF2B5EF4-FFF2-40B4-BE49-F238E27FC236}">
              <a16:creationId xmlns:a16="http://schemas.microsoft.com/office/drawing/2014/main" id="{00000000-0008-0000-1D00-000006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7" name="Text Box 6">
          <a:extLst>
            <a:ext uri="{FF2B5EF4-FFF2-40B4-BE49-F238E27FC236}">
              <a16:creationId xmlns:a16="http://schemas.microsoft.com/office/drawing/2014/main" id="{00000000-0008-0000-1D00-000007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8" name="Text Box 8">
          <a:extLst>
            <a:ext uri="{FF2B5EF4-FFF2-40B4-BE49-F238E27FC236}">
              <a16:creationId xmlns:a16="http://schemas.microsoft.com/office/drawing/2014/main" id="{00000000-0008-0000-1D00-000008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9" name="Text Box 9">
          <a:extLst>
            <a:ext uri="{FF2B5EF4-FFF2-40B4-BE49-F238E27FC236}">
              <a16:creationId xmlns:a16="http://schemas.microsoft.com/office/drawing/2014/main" id="{00000000-0008-0000-1D00-000009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0" name="Text Box 10">
          <a:extLst>
            <a:ext uri="{FF2B5EF4-FFF2-40B4-BE49-F238E27FC236}">
              <a16:creationId xmlns:a16="http://schemas.microsoft.com/office/drawing/2014/main" id="{00000000-0008-0000-1D00-00000A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1" name="Text Box 11">
          <a:extLst>
            <a:ext uri="{FF2B5EF4-FFF2-40B4-BE49-F238E27FC236}">
              <a16:creationId xmlns:a16="http://schemas.microsoft.com/office/drawing/2014/main" id="{00000000-0008-0000-1D00-00000B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2" name="Text Box 12">
          <a:extLst>
            <a:ext uri="{FF2B5EF4-FFF2-40B4-BE49-F238E27FC236}">
              <a16:creationId xmlns:a16="http://schemas.microsoft.com/office/drawing/2014/main" id="{00000000-0008-0000-1D00-00000C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3" name="Text Box 13">
          <a:extLst>
            <a:ext uri="{FF2B5EF4-FFF2-40B4-BE49-F238E27FC236}">
              <a16:creationId xmlns:a16="http://schemas.microsoft.com/office/drawing/2014/main" id="{00000000-0008-0000-1D00-00000D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4" name="Text Box 14">
          <a:extLst>
            <a:ext uri="{FF2B5EF4-FFF2-40B4-BE49-F238E27FC236}">
              <a16:creationId xmlns:a16="http://schemas.microsoft.com/office/drawing/2014/main" id="{00000000-0008-0000-1D00-00000E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5" name="Text Box 1">
          <a:extLst>
            <a:ext uri="{FF2B5EF4-FFF2-40B4-BE49-F238E27FC236}">
              <a16:creationId xmlns:a16="http://schemas.microsoft.com/office/drawing/2014/main" id="{00000000-0008-0000-1D00-00000F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6" name="Text Box 2">
          <a:extLst>
            <a:ext uri="{FF2B5EF4-FFF2-40B4-BE49-F238E27FC236}">
              <a16:creationId xmlns:a16="http://schemas.microsoft.com/office/drawing/2014/main" id="{00000000-0008-0000-1D00-000010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16</xdr:row>
      <xdr:rowOff>0</xdr:rowOff>
    </xdr:from>
    <xdr:ext cx="114300" cy="285750"/>
    <xdr:sp macro="" textlink="">
      <xdr:nvSpPr>
        <xdr:cNvPr id="17" name="Text Box 8">
          <a:extLst>
            <a:ext uri="{FF2B5EF4-FFF2-40B4-BE49-F238E27FC236}">
              <a16:creationId xmlns:a16="http://schemas.microsoft.com/office/drawing/2014/main" id="{00000000-0008-0000-1D00-00001100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228600</xdr:colOff>
      <xdr:row>54</xdr:row>
      <xdr:rowOff>0</xdr:rowOff>
    </xdr:from>
    <xdr:ext cx="114300" cy="285750"/>
    <xdr:sp macro="" textlink="">
      <xdr:nvSpPr>
        <xdr:cNvPr id="18" name="Text Box 8">
          <a:extLst>
            <a:ext uri="{FF2B5EF4-FFF2-40B4-BE49-F238E27FC236}">
              <a16:creationId xmlns:a16="http://schemas.microsoft.com/office/drawing/2014/main" id="{00000000-0008-0000-1D00-000012000000}"/>
            </a:ext>
          </a:extLst>
        </xdr:cNvPr>
        <xdr:cNvSpPr txBox="1">
          <a:spLocks noChangeArrowheads="1"/>
        </xdr:cNvSpPr>
      </xdr:nvSpPr>
      <xdr:spPr bwMode="auto">
        <a:xfrm>
          <a:off x="27279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27</xdr:row>
      <xdr:rowOff>0</xdr:rowOff>
    </xdr:from>
    <xdr:ext cx="114300" cy="285750"/>
    <xdr:sp macro="" textlink="">
      <xdr:nvSpPr>
        <xdr:cNvPr id="19" name="Text Box 8">
          <a:extLst>
            <a:ext uri="{FF2B5EF4-FFF2-40B4-BE49-F238E27FC236}">
              <a16:creationId xmlns:a16="http://schemas.microsoft.com/office/drawing/2014/main" id="{00000000-0008-0000-1D00-00001300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0" name="Text Box 8">
          <a:extLst>
            <a:ext uri="{FF2B5EF4-FFF2-40B4-BE49-F238E27FC236}">
              <a16:creationId xmlns:a16="http://schemas.microsoft.com/office/drawing/2014/main" id="{00000000-0008-0000-1D00-000014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21" name="Text Box 8">
          <a:extLst>
            <a:ext uri="{FF2B5EF4-FFF2-40B4-BE49-F238E27FC236}">
              <a16:creationId xmlns:a16="http://schemas.microsoft.com/office/drawing/2014/main" id="{00000000-0008-0000-1D00-000015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22" name="Text Box 8">
          <a:extLst>
            <a:ext uri="{FF2B5EF4-FFF2-40B4-BE49-F238E27FC236}">
              <a16:creationId xmlns:a16="http://schemas.microsoft.com/office/drawing/2014/main" id="{00000000-0008-0000-1D00-000016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3" name="Text Box 1">
          <a:extLst>
            <a:ext uri="{FF2B5EF4-FFF2-40B4-BE49-F238E27FC236}">
              <a16:creationId xmlns:a16="http://schemas.microsoft.com/office/drawing/2014/main" id="{00000000-0008-0000-1D00-00001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4" name="Text Box 2">
          <a:extLst>
            <a:ext uri="{FF2B5EF4-FFF2-40B4-BE49-F238E27FC236}">
              <a16:creationId xmlns:a16="http://schemas.microsoft.com/office/drawing/2014/main" id="{00000000-0008-0000-1D00-00001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5" name="Text Box 3">
          <a:extLst>
            <a:ext uri="{FF2B5EF4-FFF2-40B4-BE49-F238E27FC236}">
              <a16:creationId xmlns:a16="http://schemas.microsoft.com/office/drawing/2014/main" id="{00000000-0008-0000-1D00-00001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6" name="Text Box 4">
          <a:extLst>
            <a:ext uri="{FF2B5EF4-FFF2-40B4-BE49-F238E27FC236}">
              <a16:creationId xmlns:a16="http://schemas.microsoft.com/office/drawing/2014/main" id="{00000000-0008-0000-1D00-00001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7" name="Text Box 5">
          <a:extLst>
            <a:ext uri="{FF2B5EF4-FFF2-40B4-BE49-F238E27FC236}">
              <a16:creationId xmlns:a16="http://schemas.microsoft.com/office/drawing/2014/main" id="{00000000-0008-0000-1D00-00001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8" name="Text Box 6">
          <a:extLst>
            <a:ext uri="{FF2B5EF4-FFF2-40B4-BE49-F238E27FC236}">
              <a16:creationId xmlns:a16="http://schemas.microsoft.com/office/drawing/2014/main" id="{00000000-0008-0000-1D00-00001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9" name="Text Box 8">
          <a:extLst>
            <a:ext uri="{FF2B5EF4-FFF2-40B4-BE49-F238E27FC236}">
              <a16:creationId xmlns:a16="http://schemas.microsoft.com/office/drawing/2014/main" id="{00000000-0008-0000-1D00-00001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30" name="Text Box 9">
          <a:extLst>
            <a:ext uri="{FF2B5EF4-FFF2-40B4-BE49-F238E27FC236}">
              <a16:creationId xmlns:a16="http://schemas.microsoft.com/office/drawing/2014/main" id="{00000000-0008-0000-1D00-00001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31" name="Text Box 10">
          <a:extLst>
            <a:ext uri="{FF2B5EF4-FFF2-40B4-BE49-F238E27FC236}">
              <a16:creationId xmlns:a16="http://schemas.microsoft.com/office/drawing/2014/main" id="{00000000-0008-0000-1D00-00001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32" name="Text Box 1">
          <a:extLst>
            <a:ext uri="{FF2B5EF4-FFF2-40B4-BE49-F238E27FC236}">
              <a16:creationId xmlns:a16="http://schemas.microsoft.com/office/drawing/2014/main" id="{00000000-0008-0000-1D00-00002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33" name="Text Box 2">
          <a:extLst>
            <a:ext uri="{FF2B5EF4-FFF2-40B4-BE49-F238E27FC236}">
              <a16:creationId xmlns:a16="http://schemas.microsoft.com/office/drawing/2014/main" id="{00000000-0008-0000-1D00-00002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29</xdr:row>
      <xdr:rowOff>0</xdr:rowOff>
    </xdr:from>
    <xdr:ext cx="114300" cy="285750"/>
    <xdr:sp macro="" textlink="">
      <xdr:nvSpPr>
        <xdr:cNvPr id="34" name="Text Box 8">
          <a:extLst>
            <a:ext uri="{FF2B5EF4-FFF2-40B4-BE49-F238E27FC236}">
              <a16:creationId xmlns:a16="http://schemas.microsoft.com/office/drawing/2014/main" id="{00000000-0008-0000-1D00-00002200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35" name="Text Box 1">
          <a:extLst>
            <a:ext uri="{FF2B5EF4-FFF2-40B4-BE49-F238E27FC236}">
              <a16:creationId xmlns:a16="http://schemas.microsoft.com/office/drawing/2014/main" id="{00000000-0008-0000-1D00-000023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36" name="Text Box 2">
          <a:extLst>
            <a:ext uri="{FF2B5EF4-FFF2-40B4-BE49-F238E27FC236}">
              <a16:creationId xmlns:a16="http://schemas.microsoft.com/office/drawing/2014/main" id="{00000000-0008-0000-1D00-00002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37" name="Text Box 3">
          <a:extLst>
            <a:ext uri="{FF2B5EF4-FFF2-40B4-BE49-F238E27FC236}">
              <a16:creationId xmlns:a16="http://schemas.microsoft.com/office/drawing/2014/main" id="{00000000-0008-0000-1D00-00002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38" name="Text Box 4">
          <a:extLst>
            <a:ext uri="{FF2B5EF4-FFF2-40B4-BE49-F238E27FC236}">
              <a16:creationId xmlns:a16="http://schemas.microsoft.com/office/drawing/2014/main" id="{00000000-0008-0000-1D00-00002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39" name="Text Box 5">
          <a:extLst>
            <a:ext uri="{FF2B5EF4-FFF2-40B4-BE49-F238E27FC236}">
              <a16:creationId xmlns:a16="http://schemas.microsoft.com/office/drawing/2014/main" id="{00000000-0008-0000-1D00-00002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0" name="Text Box 6">
          <a:extLst>
            <a:ext uri="{FF2B5EF4-FFF2-40B4-BE49-F238E27FC236}">
              <a16:creationId xmlns:a16="http://schemas.microsoft.com/office/drawing/2014/main" id="{00000000-0008-0000-1D00-00002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1" name="Text Box 8">
          <a:extLst>
            <a:ext uri="{FF2B5EF4-FFF2-40B4-BE49-F238E27FC236}">
              <a16:creationId xmlns:a16="http://schemas.microsoft.com/office/drawing/2014/main" id="{00000000-0008-0000-1D00-00002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2" name="Text Box 9">
          <a:extLst>
            <a:ext uri="{FF2B5EF4-FFF2-40B4-BE49-F238E27FC236}">
              <a16:creationId xmlns:a16="http://schemas.microsoft.com/office/drawing/2014/main" id="{00000000-0008-0000-1D00-00002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3" name="Text Box 10">
          <a:extLst>
            <a:ext uri="{FF2B5EF4-FFF2-40B4-BE49-F238E27FC236}">
              <a16:creationId xmlns:a16="http://schemas.microsoft.com/office/drawing/2014/main" id="{00000000-0008-0000-1D00-00002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44" name="Text Box 11">
          <a:extLst>
            <a:ext uri="{FF2B5EF4-FFF2-40B4-BE49-F238E27FC236}">
              <a16:creationId xmlns:a16="http://schemas.microsoft.com/office/drawing/2014/main" id="{00000000-0008-0000-1D00-00002C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45" name="Text Box 12">
          <a:extLst>
            <a:ext uri="{FF2B5EF4-FFF2-40B4-BE49-F238E27FC236}">
              <a16:creationId xmlns:a16="http://schemas.microsoft.com/office/drawing/2014/main" id="{00000000-0008-0000-1D00-00002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6" name="Text Box 13">
          <a:extLst>
            <a:ext uri="{FF2B5EF4-FFF2-40B4-BE49-F238E27FC236}">
              <a16:creationId xmlns:a16="http://schemas.microsoft.com/office/drawing/2014/main" id="{00000000-0008-0000-1D00-00002E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7" name="Text Box 14">
          <a:extLst>
            <a:ext uri="{FF2B5EF4-FFF2-40B4-BE49-F238E27FC236}">
              <a16:creationId xmlns:a16="http://schemas.microsoft.com/office/drawing/2014/main" id="{00000000-0008-0000-1D00-00002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8" name="Text Box 1">
          <a:extLst>
            <a:ext uri="{FF2B5EF4-FFF2-40B4-BE49-F238E27FC236}">
              <a16:creationId xmlns:a16="http://schemas.microsoft.com/office/drawing/2014/main" id="{00000000-0008-0000-1D00-000030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9" name="Text Box 2">
          <a:extLst>
            <a:ext uri="{FF2B5EF4-FFF2-40B4-BE49-F238E27FC236}">
              <a16:creationId xmlns:a16="http://schemas.microsoft.com/office/drawing/2014/main" id="{00000000-0008-0000-1D00-00003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0" name="Text Box 8">
          <a:extLst>
            <a:ext uri="{FF2B5EF4-FFF2-40B4-BE49-F238E27FC236}">
              <a16:creationId xmlns:a16="http://schemas.microsoft.com/office/drawing/2014/main" id="{00000000-0008-0000-1D00-000032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51" name="Text Box 8">
          <a:extLst>
            <a:ext uri="{FF2B5EF4-FFF2-40B4-BE49-F238E27FC236}">
              <a16:creationId xmlns:a16="http://schemas.microsoft.com/office/drawing/2014/main" id="{00000000-0008-0000-1D00-00003300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52" name="Text Box 8">
          <a:extLst>
            <a:ext uri="{FF2B5EF4-FFF2-40B4-BE49-F238E27FC236}">
              <a16:creationId xmlns:a16="http://schemas.microsoft.com/office/drawing/2014/main" id="{00000000-0008-0000-1D00-000034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53" name="Text Box 8">
          <a:extLst>
            <a:ext uri="{FF2B5EF4-FFF2-40B4-BE49-F238E27FC236}">
              <a16:creationId xmlns:a16="http://schemas.microsoft.com/office/drawing/2014/main" id="{00000000-0008-0000-1D00-000035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4" name="Text Box 8">
          <a:extLst>
            <a:ext uri="{FF2B5EF4-FFF2-40B4-BE49-F238E27FC236}">
              <a16:creationId xmlns:a16="http://schemas.microsoft.com/office/drawing/2014/main" id="{00000000-0008-0000-1D00-000036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5" name="Text Box 8">
          <a:extLst>
            <a:ext uri="{FF2B5EF4-FFF2-40B4-BE49-F238E27FC236}">
              <a16:creationId xmlns:a16="http://schemas.microsoft.com/office/drawing/2014/main" id="{00000000-0008-0000-1D00-00003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6" name="Text Box 1">
          <a:extLst>
            <a:ext uri="{FF2B5EF4-FFF2-40B4-BE49-F238E27FC236}">
              <a16:creationId xmlns:a16="http://schemas.microsoft.com/office/drawing/2014/main" id="{00000000-0008-0000-1D00-00003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7" name="Text Box 2">
          <a:extLst>
            <a:ext uri="{FF2B5EF4-FFF2-40B4-BE49-F238E27FC236}">
              <a16:creationId xmlns:a16="http://schemas.microsoft.com/office/drawing/2014/main" id="{00000000-0008-0000-1D00-00003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8" name="Text Box 3">
          <a:extLst>
            <a:ext uri="{FF2B5EF4-FFF2-40B4-BE49-F238E27FC236}">
              <a16:creationId xmlns:a16="http://schemas.microsoft.com/office/drawing/2014/main" id="{00000000-0008-0000-1D00-00003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9" name="Text Box 4">
          <a:extLst>
            <a:ext uri="{FF2B5EF4-FFF2-40B4-BE49-F238E27FC236}">
              <a16:creationId xmlns:a16="http://schemas.microsoft.com/office/drawing/2014/main" id="{00000000-0008-0000-1D00-00003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0" name="Text Box 5">
          <a:extLst>
            <a:ext uri="{FF2B5EF4-FFF2-40B4-BE49-F238E27FC236}">
              <a16:creationId xmlns:a16="http://schemas.microsoft.com/office/drawing/2014/main" id="{00000000-0008-0000-1D00-00003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1" name="Text Box 6">
          <a:extLst>
            <a:ext uri="{FF2B5EF4-FFF2-40B4-BE49-F238E27FC236}">
              <a16:creationId xmlns:a16="http://schemas.microsoft.com/office/drawing/2014/main" id="{00000000-0008-0000-1D00-00003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2" name="Text Box 8">
          <a:extLst>
            <a:ext uri="{FF2B5EF4-FFF2-40B4-BE49-F238E27FC236}">
              <a16:creationId xmlns:a16="http://schemas.microsoft.com/office/drawing/2014/main" id="{00000000-0008-0000-1D00-00003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3" name="Text Box 9">
          <a:extLst>
            <a:ext uri="{FF2B5EF4-FFF2-40B4-BE49-F238E27FC236}">
              <a16:creationId xmlns:a16="http://schemas.microsoft.com/office/drawing/2014/main" id="{00000000-0008-0000-1D00-00003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4" name="Text Box 10">
          <a:extLst>
            <a:ext uri="{FF2B5EF4-FFF2-40B4-BE49-F238E27FC236}">
              <a16:creationId xmlns:a16="http://schemas.microsoft.com/office/drawing/2014/main" id="{00000000-0008-0000-1D00-00004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5" name="Text Box 1">
          <a:extLst>
            <a:ext uri="{FF2B5EF4-FFF2-40B4-BE49-F238E27FC236}">
              <a16:creationId xmlns:a16="http://schemas.microsoft.com/office/drawing/2014/main" id="{00000000-0008-0000-1D00-00004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6" name="Text Box 2">
          <a:extLst>
            <a:ext uri="{FF2B5EF4-FFF2-40B4-BE49-F238E27FC236}">
              <a16:creationId xmlns:a16="http://schemas.microsoft.com/office/drawing/2014/main" id="{00000000-0008-0000-1D00-00004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67" name="Text Box 8">
          <a:extLst>
            <a:ext uri="{FF2B5EF4-FFF2-40B4-BE49-F238E27FC236}">
              <a16:creationId xmlns:a16="http://schemas.microsoft.com/office/drawing/2014/main" id="{00000000-0008-0000-1D00-000043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68" name="Text Box 1">
          <a:extLst>
            <a:ext uri="{FF2B5EF4-FFF2-40B4-BE49-F238E27FC236}">
              <a16:creationId xmlns:a16="http://schemas.microsoft.com/office/drawing/2014/main" id="{00000000-0008-0000-1D00-00004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69" name="Text Box 2">
          <a:extLst>
            <a:ext uri="{FF2B5EF4-FFF2-40B4-BE49-F238E27FC236}">
              <a16:creationId xmlns:a16="http://schemas.microsoft.com/office/drawing/2014/main" id="{00000000-0008-0000-1D00-00004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0" name="Text Box 3">
          <a:extLst>
            <a:ext uri="{FF2B5EF4-FFF2-40B4-BE49-F238E27FC236}">
              <a16:creationId xmlns:a16="http://schemas.microsoft.com/office/drawing/2014/main" id="{00000000-0008-0000-1D00-00004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1" name="Text Box 4">
          <a:extLst>
            <a:ext uri="{FF2B5EF4-FFF2-40B4-BE49-F238E27FC236}">
              <a16:creationId xmlns:a16="http://schemas.microsoft.com/office/drawing/2014/main" id="{00000000-0008-0000-1D00-00004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2" name="Text Box 5">
          <a:extLst>
            <a:ext uri="{FF2B5EF4-FFF2-40B4-BE49-F238E27FC236}">
              <a16:creationId xmlns:a16="http://schemas.microsoft.com/office/drawing/2014/main" id="{00000000-0008-0000-1D00-00004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3" name="Text Box 6">
          <a:extLst>
            <a:ext uri="{FF2B5EF4-FFF2-40B4-BE49-F238E27FC236}">
              <a16:creationId xmlns:a16="http://schemas.microsoft.com/office/drawing/2014/main" id="{00000000-0008-0000-1D00-00004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4" name="Text Box 8">
          <a:extLst>
            <a:ext uri="{FF2B5EF4-FFF2-40B4-BE49-F238E27FC236}">
              <a16:creationId xmlns:a16="http://schemas.microsoft.com/office/drawing/2014/main" id="{00000000-0008-0000-1D00-00004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5" name="Text Box 9">
          <a:extLst>
            <a:ext uri="{FF2B5EF4-FFF2-40B4-BE49-F238E27FC236}">
              <a16:creationId xmlns:a16="http://schemas.microsoft.com/office/drawing/2014/main" id="{00000000-0008-0000-1D00-00004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6" name="Text Box 10">
          <a:extLst>
            <a:ext uri="{FF2B5EF4-FFF2-40B4-BE49-F238E27FC236}">
              <a16:creationId xmlns:a16="http://schemas.microsoft.com/office/drawing/2014/main" id="{00000000-0008-0000-1D00-00004C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77" name="Text Box 11">
          <a:extLst>
            <a:ext uri="{FF2B5EF4-FFF2-40B4-BE49-F238E27FC236}">
              <a16:creationId xmlns:a16="http://schemas.microsoft.com/office/drawing/2014/main" id="{00000000-0008-0000-1D00-00004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78" name="Text Box 12">
          <a:extLst>
            <a:ext uri="{FF2B5EF4-FFF2-40B4-BE49-F238E27FC236}">
              <a16:creationId xmlns:a16="http://schemas.microsoft.com/office/drawing/2014/main" id="{00000000-0008-0000-1D00-00004E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79" name="Text Box 13">
          <a:extLst>
            <a:ext uri="{FF2B5EF4-FFF2-40B4-BE49-F238E27FC236}">
              <a16:creationId xmlns:a16="http://schemas.microsoft.com/office/drawing/2014/main" id="{00000000-0008-0000-1D00-00004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80" name="Text Box 14">
          <a:extLst>
            <a:ext uri="{FF2B5EF4-FFF2-40B4-BE49-F238E27FC236}">
              <a16:creationId xmlns:a16="http://schemas.microsoft.com/office/drawing/2014/main" id="{00000000-0008-0000-1D00-000050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81" name="Text Box 1">
          <a:extLst>
            <a:ext uri="{FF2B5EF4-FFF2-40B4-BE49-F238E27FC236}">
              <a16:creationId xmlns:a16="http://schemas.microsoft.com/office/drawing/2014/main" id="{00000000-0008-0000-1D00-00005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82" name="Text Box 2">
          <a:extLst>
            <a:ext uri="{FF2B5EF4-FFF2-40B4-BE49-F238E27FC236}">
              <a16:creationId xmlns:a16="http://schemas.microsoft.com/office/drawing/2014/main" id="{00000000-0008-0000-1D00-000052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83" name="Text Box 8">
          <a:extLst>
            <a:ext uri="{FF2B5EF4-FFF2-40B4-BE49-F238E27FC236}">
              <a16:creationId xmlns:a16="http://schemas.microsoft.com/office/drawing/2014/main" id="{00000000-0008-0000-1D00-000053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656166</xdr:colOff>
      <xdr:row>25</xdr:row>
      <xdr:rowOff>10583</xdr:rowOff>
    </xdr:from>
    <xdr:ext cx="114300" cy="285750"/>
    <xdr:sp macro="" textlink="">
      <xdr:nvSpPr>
        <xdr:cNvPr id="84" name="Text Box 8">
          <a:extLst>
            <a:ext uri="{FF2B5EF4-FFF2-40B4-BE49-F238E27FC236}">
              <a16:creationId xmlns:a16="http://schemas.microsoft.com/office/drawing/2014/main" id="{00000000-0008-0000-1D00-000054000000}"/>
            </a:ext>
          </a:extLst>
        </xdr:cNvPr>
        <xdr:cNvSpPr txBox="1">
          <a:spLocks noChangeArrowheads="1"/>
        </xdr:cNvSpPr>
      </xdr:nvSpPr>
      <xdr:spPr bwMode="auto">
        <a:xfrm>
          <a:off x="562440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85" name="Text Box 8">
          <a:extLst>
            <a:ext uri="{FF2B5EF4-FFF2-40B4-BE49-F238E27FC236}">
              <a16:creationId xmlns:a16="http://schemas.microsoft.com/office/drawing/2014/main" id="{00000000-0008-0000-1D00-000055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86" name="Text Box 8">
          <a:extLst>
            <a:ext uri="{FF2B5EF4-FFF2-40B4-BE49-F238E27FC236}">
              <a16:creationId xmlns:a16="http://schemas.microsoft.com/office/drawing/2014/main" id="{00000000-0008-0000-1D00-000056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87" name="Text Box 8">
          <a:extLst>
            <a:ext uri="{FF2B5EF4-FFF2-40B4-BE49-F238E27FC236}">
              <a16:creationId xmlns:a16="http://schemas.microsoft.com/office/drawing/2014/main" id="{00000000-0008-0000-1D00-00005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88" name="Text Box 8">
          <a:extLst>
            <a:ext uri="{FF2B5EF4-FFF2-40B4-BE49-F238E27FC236}">
              <a16:creationId xmlns:a16="http://schemas.microsoft.com/office/drawing/2014/main" id="{00000000-0008-0000-1D00-00005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89" name="Text Box 1">
          <a:extLst>
            <a:ext uri="{FF2B5EF4-FFF2-40B4-BE49-F238E27FC236}">
              <a16:creationId xmlns:a16="http://schemas.microsoft.com/office/drawing/2014/main" id="{00000000-0008-0000-1D00-00005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0" name="Text Box 2">
          <a:extLst>
            <a:ext uri="{FF2B5EF4-FFF2-40B4-BE49-F238E27FC236}">
              <a16:creationId xmlns:a16="http://schemas.microsoft.com/office/drawing/2014/main" id="{00000000-0008-0000-1D00-00005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1" name="Text Box 3">
          <a:extLst>
            <a:ext uri="{FF2B5EF4-FFF2-40B4-BE49-F238E27FC236}">
              <a16:creationId xmlns:a16="http://schemas.microsoft.com/office/drawing/2014/main" id="{00000000-0008-0000-1D00-00005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2" name="Text Box 4">
          <a:extLst>
            <a:ext uri="{FF2B5EF4-FFF2-40B4-BE49-F238E27FC236}">
              <a16:creationId xmlns:a16="http://schemas.microsoft.com/office/drawing/2014/main" id="{00000000-0008-0000-1D00-00005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3" name="Text Box 5">
          <a:extLst>
            <a:ext uri="{FF2B5EF4-FFF2-40B4-BE49-F238E27FC236}">
              <a16:creationId xmlns:a16="http://schemas.microsoft.com/office/drawing/2014/main" id="{00000000-0008-0000-1D00-00005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4" name="Text Box 6">
          <a:extLst>
            <a:ext uri="{FF2B5EF4-FFF2-40B4-BE49-F238E27FC236}">
              <a16:creationId xmlns:a16="http://schemas.microsoft.com/office/drawing/2014/main" id="{00000000-0008-0000-1D00-00005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5" name="Text Box 8">
          <a:extLst>
            <a:ext uri="{FF2B5EF4-FFF2-40B4-BE49-F238E27FC236}">
              <a16:creationId xmlns:a16="http://schemas.microsoft.com/office/drawing/2014/main" id="{00000000-0008-0000-1D00-00005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6" name="Text Box 9">
          <a:extLst>
            <a:ext uri="{FF2B5EF4-FFF2-40B4-BE49-F238E27FC236}">
              <a16:creationId xmlns:a16="http://schemas.microsoft.com/office/drawing/2014/main" id="{00000000-0008-0000-1D00-00006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7" name="Text Box 10">
          <a:extLst>
            <a:ext uri="{FF2B5EF4-FFF2-40B4-BE49-F238E27FC236}">
              <a16:creationId xmlns:a16="http://schemas.microsoft.com/office/drawing/2014/main" id="{00000000-0008-0000-1D00-00006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8" name="Text Box 1">
          <a:extLst>
            <a:ext uri="{FF2B5EF4-FFF2-40B4-BE49-F238E27FC236}">
              <a16:creationId xmlns:a16="http://schemas.microsoft.com/office/drawing/2014/main" id="{00000000-0008-0000-1D00-00006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9" name="Text Box 2">
          <a:extLst>
            <a:ext uri="{FF2B5EF4-FFF2-40B4-BE49-F238E27FC236}">
              <a16:creationId xmlns:a16="http://schemas.microsoft.com/office/drawing/2014/main" id="{00000000-0008-0000-1D00-000063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00" name="Text Box 8">
          <a:extLst>
            <a:ext uri="{FF2B5EF4-FFF2-40B4-BE49-F238E27FC236}">
              <a16:creationId xmlns:a16="http://schemas.microsoft.com/office/drawing/2014/main" id="{00000000-0008-0000-1D00-000064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01" name="Text Box 13">
          <a:extLst>
            <a:ext uri="{FF2B5EF4-FFF2-40B4-BE49-F238E27FC236}">
              <a16:creationId xmlns:a16="http://schemas.microsoft.com/office/drawing/2014/main" id="{00000000-0008-0000-1D00-000065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02" name="Text Box 14">
          <a:extLst>
            <a:ext uri="{FF2B5EF4-FFF2-40B4-BE49-F238E27FC236}">
              <a16:creationId xmlns:a16="http://schemas.microsoft.com/office/drawing/2014/main" id="{00000000-0008-0000-1D00-000066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3" name="Text Box 1">
          <a:extLst>
            <a:ext uri="{FF2B5EF4-FFF2-40B4-BE49-F238E27FC236}">
              <a16:creationId xmlns:a16="http://schemas.microsoft.com/office/drawing/2014/main" id="{00000000-0008-0000-1D00-000067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4" name="Text Box 2">
          <a:extLst>
            <a:ext uri="{FF2B5EF4-FFF2-40B4-BE49-F238E27FC236}">
              <a16:creationId xmlns:a16="http://schemas.microsoft.com/office/drawing/2014/main" id="{00000000-0008-0000-1D00-00006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5" name="Text Box 3">
          <a:extLst>
            <a:ext uri="{FF2B5EF4-FFF2-40B4-BE49-F238E27FC236}">
              <a16:creationId xmlns:a16="http://schemas.microsoft.com/office/drawing/2014/main" id="{00000000-0008-0000-1D00-00006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6" name="Text Box 4">
          <a:extLst>
            <a:ext uri="{FF2B5EF4-FFF2-40B4-BE49-F238E27FC236}">
              <a16:creationId xmlns:a16="http://schemas.microsoft.com/office/drawing/2014/main" id="{00000000-0008-0000-1D00-00006A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7" name="Text Box 5">
          <a:extLst>
            <a:ext uri="{FF2B5EF4-FFF2-40B4-BE49-F238E27FC236}">
              <a16:creationId xmlns:a16="http://schemas.microsoft.com/office/drawing/2014/main" id="{00000000-0008-0000-1D00-00006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8" name="Text Box 6">
          <a:extLst>
            <a:ext uri="{FF2B5EF4-FFF2-40B4-BE49-F238E27FC236}">
              <a16:creationId xmlns:a16="http://schemas.microsoft.com/office/drawing/2014/main" id="{00000000-0008-0000-1D00-00006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9" name="Text Box 8">
          <a:extLst>
            <a:ext uri="{FF2B5EF4-FFF2-40B4-BE49-F238E27FC236}">
              <a16:creationId xmlns:a16="http://schemas.microsoft.com/office/drawing/2014/main" id="{00000000-0008-0000-1D00-00006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0" name="Text Box 9">
          <a:extLst>
            <a:ext uri="{FF2B5EF4-FFF2-40B4-BE49-F238E27FC236}">
              <a16:creationId xmlns:a16="http://schemas.microsoft.com/office/drawing/2014/main" id="{00000000-0008-0000-1D00-00006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1" name="Text Box 10">
          <a:extLst>
            <a:ext uri="{FF2B5EF4-FFF2-40B4-BE49-F238E27FC236}">
              <a16:creationId xmlns:a16="http://schemas.microsoft.com/office/drawing/2014/main" id="{00000000-0008-0000-1D00-00006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12" name="Text Box 11">
          <a:extLst>
            <a:ext uri="{FF2B5EF4-FFF2-40B4-BE49-F238E27FC236}">
              <a16:creationId xmlns:a16="http://schemas.microsoft.com/office/drawing/2014/main" id="{00000000-0008-0000-1D00-000070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13" name="Text Box 12">
          <a:extLst>
            <a:ext uri="{FF2B5EF4-FFF2-40B4-BE49-F238E27FC236}">
              <a16:creationId xmlns:a16="http://schemas.microsoft.com/office/drawing/2014/main" id="{00000000-0008-0000-1D00-000071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114" name="Text Box 13">
          <a:extLst>
            <a:ext uri="{FF2B5EF4-FFF2-40B4-BE49-F238E27FC236}">
              <a16:creationId xmlns:a16="http://schemas.microsoft.com/office/drawing/2014/main" id="{00000000-0008-0000-1D00-000072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115" name="Text Box 14">
          <a:extLst>
            <a:ext uri="{FF2B5EF4-FFF2-40B4-BE49-F238E27FC236}">
              <a16:creationId xmlns:a16="http://schemas.microsoft.com/office/drawing/2014/main" id="{00000000-0008-0000-1D00-000073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6" name="Text Box 1">
          <a:extLst>
            <a:ext uri="{FF2B5EF4-FFF2-40B4-BE49-F238E27FC236}">
              <a16:creationId xmlns:a16="http://schemas.microsoft.com/office/drawing/2014/main" id="{00000000-0008-0000-1D00-000074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7" name="Text Box 2">
          <a:extLst>
            <a:ext uri="{FF2B5EF4-FFF2-40B4-BE49-F238E27FC236}">
              <a16:creationId xmlns:a16="http://schemas.microsoft.com/office/drawing/2014/main" id="{00000000-0008-0000-1D00-000075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16</xdr:row>
      <xdr:rowOff>0</xdr:rowOff>
    </xdr:from>
    <xdr:ext cx="114300" cy="285750"/>
    <xdr:sp macro="" textlink="">
      <xdr:nvSpPr>
        <xdr:cNvPr id="118" name="Text Box 8">
          <a:extLst>
            <a:ext uri="{FF2B5EF4-FFF2-40B4-BE49-F238E27FC236}">
              <a16:creationId xmlns:a16="http://schemas.microsoft.com/office/drawing/2014/main" id="{00000000-0008-0000-1D00-000076000000}"/>
            </a:ext>
          </a:extLst>
        </xdr:cNvPr>
        <xdr:cNvSpPr txBox="1">
          <a:spLocks noChangeArrowheads="1"/>
        </xdr:cNvSpPr>
      </xdr:nvSpPr>
      <xdr:spPr bwMode="auto">
        <a:xfrm>
          <a:off x="12496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19" name="Text Box 8">
          <a:extLst>
            <a:ext uri="{FF2B5EF4-FFF2-40B4-BE49-F238E27FC236}">
              <a16:creationId xmlns:a16="http://schemas.microsoft.com/office/drawing/2014/main" id="{00000000-0008-0000-1D00-00007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381000</xdr:colOff>
      <xdr:row>60</xdr:row>
      <xdr:rowOff>114300</xdr:rowOff>
    </xdr:from>
    <xdr:ext cx="114300" cy="285750"/>
    <xdr:sp macro="" textlink="">
      <xdr:nvSpPr>
        <xdr:cNvPr id="120" name="Text Box 8">
          <a:extLst>
            <a:ext uri="{FF2B5EF4-FFF2-40B4-BE49-F238E27FC236}">
              <a16:creationId xmlns:a16="http://schemas.microsoft.com/office/drawing/2014/main" id="{00000000-0008-0000-1D00-000078000000}"/>
            </a:ext>
          </a:extLst>
        </xdr:cNvPr>
        <xdr:cNvSpPr txBox="1">
          <a:spLocks noChangeArrowheads="1"/>
        </xdr:cNvSpPr>
      </xdr:nvSpPr>
      <xdr:spPr bwMode="auto">
        <a:xfrm>
          <a:off x="225552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21" name="Text Box 8">
          <a:extLst>
            <a:ext uri="{FF2B5EF4-FFF2-40B4-BE49-F238E27FC236}">
              <a16:creationId xmlns:a16="http://schemas.microsoft.com/office/drawing/2014/main" id="{00000000-0008-0000-1D00-000079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2" name="Text Box 8">
          <a:extLst>
            <a:ext uri="{FF2B5EF4-FFF2-40B4-BE49-F238E27FC236}">
              <a16:creationId xmlns:a16="http://schemas.microsoft.com/office/drawing/2014/main" id="{00000000-0008-0000-1D00-00007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3" name="Text Box 1">
          <a:extLst>
            <a:ext uri="{FF2B5EF4-FFF2-40B4-BE49-F238E27FC236}">
              <a16:creationId xmlns:a16="http://schemas.microsoft.com/office/drawing/2014/main" id="{00000000-0008-0000-1D00-00007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4" name="Text Box 2">
          <a:extLst>
            <a:ext uri="{FF2B5EF4-FFF2-40B4-BE49-F238E27FC236}">
              <a16:creationId xmlns:a16="http://schemas.microsoft.com/office/drawing/2014/main" id="{00000000-0008-0000-1D00-00007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5" name="Text Box 3">
          <a:extLst>
            <a:ext uri="{FF2B5EF4-FFF2-40B4-BE49-F238E27FC236}">
              <a16:creationId xmlns:a16="http://schemas.microsoft.com/office/drawing/2014/main" id="{00000000-0008-0000-1D00-00007D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6" name="Text Box 4">
          <a:extLst>
            <a:ext uri="{FF2B5EF4-FFF2-40B4-BE49-F238E27FC236}">
              <a16:creationId xmlns:a16="http://schemas.microsoft.com/office/drawing/2014/main" id="{00000000-0008-0000-1D00-00007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7" name="Text Box 5">
          <a:extLst>
            <a:ext uri="{FF2B5EF4-FFF2-40B4-BE49-F238E27FC236}">
              <a16:creationId xmlns:a16="http://schemas.microsoft.com/office/drawing/2014/main" id="{00000000-0008-0000-1D00-00007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8" name="Text Box 6">
          <a:extLst>
            <a:ext uri="{FF2B5EF4-FFF2-40B4-BE49-F238E27FC236}">
              <a16:creationId xmlns:a16="http://schemas.microsoft.com/office/drawing/2014/main" id="{00000000-0008-0000-1D00-00008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9" name="Text Box 8">
          <a:extLst>
            <a:ext uri="{FF2B5EF4-FFF2-40B4-BE49-F238E27FC236}">
              <a16:creationId xmlns:a16="http://schemas.microsoft.com/office/drawing/2014/main" id="{00000000-0008-0000-1D00-00008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30" name="Text Box 9">
          <a:extLst>
            <a:ext uri="{FF2B5EF4-FFF2-40B4-BE49-F238E27FC236}">
              <a16:creationId xmlns:a16="http://schemas.microsoft.com/office/drawing/2014/main" id="{00000000-0008-0000-1D00-00008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31" name="Text Box 10">
          <a:extLst>
            <a:ext uri="{FF2B5EF4-FFF2-40B4-BE49-F238E27FC236}">
              <a16:creationId xmlns:a16="http://schemas.microsoft.com/office/drawing/2014/main" id="{00000000-0008-0000-1D00-00008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32" name="Text Box 1">
          <a:extLst>
            <a:ext uri="{FF2B5EF4-FFF2-40B4-BE49-F238E27FC236}">
              <a16:creationId xmlns:a16="http://schemas.microsoft.com/office/drawing/2014/main" id="{00000000-0008-0000-1D00-00008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33" name="Text Box 2">
          <a:extLst>
            <a:ext uri="{FF2B5EF4-FFF2-40B4-BE49-F238E27FC236}">
              <a16:creationId xmlns:a16="http://schemas.microsoft.com/office/drawing/2014/main" id="{00000000-0008-0000-1D00-00008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34" name="Text Box 8">
          <a:extLst>
            <a:ext uri="{FF2B5EF4-FFF2-40B4-BE49-F238E27FC236}">
              <a16:creationId xmlns:a16="http://schemas.microsoft.com/office/drawing/2014/main" id="{00000000-0008-0000-1D00-000086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5" name="Text Box 1">
          <a:extLst>
            <a:ext uri="{FF2B5EF4-FFF2-40B4-BE49-F238E27FC236}">
              <a16:creationId xmlns:a16="http://schemas.microsoft.com/office/drawing/2014/main" id="{00000000-0008-0000-1D00-000087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6" name="Text Box 2">
          <a:extLst>
            <a:ext uri="{FF2B5EF4-FFF2-40B4-BE49-F238E27FC236}">
              <a16:creationId xmlns:a16="http://schemas.microsoft.com/office/drawing/2014/main" id="{00000000-0008-0000-1D00-00008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7" name="Text Box 3">
          <a:extLst>
            <a:ext uri="{FF2B5EF4-FFF2-40B4-BE49-F238E27FC236}">
              <a16:creationId xmlns:a16="http://schemas.microsoft.com/office/drawing/2014/main" id="{00000000-0008-0000-1D00-00008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8" name="Text Box 4">
          <a:extLst>
            <a:ext uri="{FF2B5EF4-FFF2-40B4-BE49-F238E27FC236}">
              <a16:creationId xmlns:a16="http://schemas.microsoft.com/office/drawing/2014/main" id="{00000000-0008-0000-1D00-00008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9" name="Text Box 5">
          <a:extLst>
            <a:ext uri="{FF2B5EF4-FFF2-40B4-BE49-F238E27FC236}">
              <a16:creationId xmlns:a16="http://schemas.microsoft.com/office/drawing/2014/main" id="{00000000-0008-0000-1D00-00008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0" name="Text Box 6">
          <a:extLst>
            <a:ext uri="{FF2B5EF4-FFF2-40B4-BE49-F238E27FC236}">
              <a16:creationId xmlns:a16="http://schemas.microsoft.com/office/drawing/2014/main" id="{00000000-0008-0000-1D00-00008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1" name="Text Box 8">
          <a:extLst>
            <a:ext uri="{FF2B5EF4-FFF2-40B4-BE49-F238E27FC236}">
              <a16:creationId xmlns:a16="http://schemas.microsoft.com/office/drawing/2014/main" id="{00000000-0008-0000-1D00-00008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2" name="Text Box 9">
          <a:extLst>
            <a:ext uri="{FF2B5EF4-FFF2-40B4-BE49-F238E27FC236}">
              <a16:creationId xmlns:a16="http://schemas.microsoft.com/office/drawing/2014/main" id="{00000000-0008-0000-1D00-00008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3" name="Text Box 10">
          <a:extLst>
            <a:ext uri="{FF2B5EF4-FFF2-40B4-BE49-F238E27FC236}">
              <a16:creationId xmlns:a16="http://schemas.microsoft.com/office/drawing/2014/main" id="{00000000-0008-0000-1D00-00008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44" name="Text Box 11">
          <a:extLst>
            <a:ext uri="{FF2B5EF4-FFF2-40B4-BE49-F238E27FC236}">
              <a16:creationId xmlns:a16="http://schemas.microsoft.com/office/drawing/2014/main" id="{00000000-0008-0000-1D00-000090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45" name="Text Box 12">
          <a:extLst>
            <a:ext uri="{FF2B5EF4-FFF2-40B4-BE49-F238E27FC236}">
              <a16:creationId xmlns:a16="http://schemas.microsoft.com/office/drawing/2014/main" id="{00000000-0008-0000-1D00-00009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46" name="Text Box 13">
          <a:extLst>
            <a:ext uri="{FF2B5EF4-FFF2-40B4-BE49-F238E27FC236}">
              <a16:creationId xmlns:a16="http://schemas.microsoft.com/office/drawing/2014/main" id="{00000000-0008-0000-1D00-000092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47" name="Text Box 14">
          <a:extLst>
            <a:ext uri="{FF2B5EF4-FFF2-40B4-BE49-F238E27FC236}">
              <a16:creationId xmlns:a16="http://schemas.microsoft.com/office/drawing/2014/main" id="{00000000-0008-0000-1D00-00009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8" name="Text Box 1">
          <a:extLst>
            <a:ext uri="{FF2B5EF4-FFF2-40B4-BE49-F238E27FC236}">
              <a16:creationId xmlns:a16="http://schemas.microsoft.com/office/drawing/2014/main" id="{00000000-0008-0000-1D00-000094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9" name="Text Box 2">
          <a:extLst>
            <a:ext uri="{FF2B5EF4-FFF2-40B4-BE49-F238E27FC236}">
              <a16:creationId xmlns:a16="http://schemas.microsoft.com/office/drawing/2014/main" id="{00000000-0008-0000-1D00-00009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50" name="Text Box 8">
          <a:extLst>
            <a:ext uri="{FF2B5EF4-FFF2-40B4-BE49-F238E27FC236}">
              <a16:creationId xmlns:a16="http://schemas.microsoft.com/office/drawing/2014/main" id="{00000000-0008-0000-1D00-000096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1" name="Text Box 8">
          <a:extLst>
            <a:ext uri="{FF2B5EF4-FFF2-40B4-BE49-F238E27FC236}">
              <a16:creationId xmlns:a16="http://schemas.microsoft.com/office/drawing/2014/main" id="{00000000-0008-0000-1D00-00009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52" name="Text Box 8">
          <a:extLst>
            <a:ext uri="{FF2B5EF4-FFF2-40B4-BE49-F238E27FC236}">
              <a16:creationId xmlns:a16="http://schemas.microsoft.com/office/drawing/2014/main" id="{00000000-0008-0000-1D00-00009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53" name="Text Box 8">
          <a:extLst>
            <a:ext uri="{FF2B5EF4-FFF2-40B4-BE49-F238E27FC236}">
              <a16:creationId xmlns:a16="http://schemas.microsoft.com/office/drawing/2014/main" id="{00000000-0008-0000-1D00-000099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54" name="Text Box 8">
          <a:extLst>
            <a:ext uri="{FF2B5EF4-FFF2-40B4-BE49-F238E27FC236}">
              <a16:creationId xmlns:a16="http://schemas.microsoft.com/office/drawing/2014/main" id="{00000000-0008-0000-1D00-00009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55" name="Text Box 8">
          <a:extLst>
            <a:ext uri="{FF2B5EF4-FFF2-40B4-BE49-F238E27FC236}">
              <a16:creationId xmlns:a16="http://schemas.microsoft.com/office/drawing/2014/main" id="{00000000-0008-0000-1D00-00009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6" name="Text Box 1">
          <a:extLst>
            <a:ext uri="{FF2B5EF4-FFF2-40B4-BE49-F238E27FC236}">
              <a16:creationId xmlns:a16="http://schemas.microsoft.com/office/drawing/2014/main" id="{00000000-0008-0000-1D00-00009C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7" name="Text Box 2">
          <a:extLst>
            <a:ext uri="{FF2B5EF4-FFF2-40B4-BE49-F238E27FC236}">
              <a16:creationId xmlns:a16="http://schemas.microsoft.com/office/drawing/2014/main" id="{00000000-0008-0000-1D00-00009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8" name="Text Box 3">
          <a:extLst>
            <a:ext uri="{FF2B5EF4-FFF2-40B4-BE49-F238E27FC236}">
              <a16:creationId xmlns:a16="http://schemas.microsoft.com/office/drawing/2014/main" id="{00000000-0008-0000-1D00-00009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9" name="Text Box 4">
          <a:extLst>
            <a:ext uri="{FF2B5EF4-FFF2-40B4-BE49-F238E27FC236}">
              <a16:creationId xmlns:a16="http://schemas.microsoft.com/office/drawing/2014/main" id="{00000000-0008-0000-1D00-00009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0" name="Text Box 5">
          <a:extLst>
            <a:ext uri="{FF2B5EF4-FFF2-40B4-BE49-F238E27FC236}">
              <a16:creationId xmlns:a16="http://schemas.microsoft.com/office/drawing/2014/main" id="{00000000-0008-0000-1D00-0000A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1" name="Text Box 6">
          <a:extLst>
            <a:ext uri="{FF2B5EF4-FFF2-40B4-BE49-F238E27FC236}">
              <a16:creationId xmlns:a16="http://schemas.microsoft.com/office/drawing/2014/main" id="{00000000-0008-0000-1D00-0000A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2" name="Text Box 8">
          <a:extLst>
            <a:ext uri="{FF2B5EF4-FFF2-40B4-BE49-F238E27FC236}">
              <a16:creationId xmlns:a16="http://schemas.microsoft.com/office/drawing/2014/main" id="{00000000-0008-0000-1D00-0000A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3" name="Text Box 9">
          <a:extLst>
            <a:ext uri="{FF2B5EF4-FFF2-40B4-BE49-F238E27FC236}">
              <a16:creationId xmlns:a16="http://schemas.microsoft.com/office/drawing/2014/main" id="{00000000-0008-0000-1D00-0000A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4" name="Text Box 10">
          <a:extLst>
            <a:ext uri="{FF2B5EF4-FFF2-40B4-BE49-F238E27FC236}">
              <a16:creationId xmlns:a16="http://schemas.microsoft.com/office/drawing/2014/main" id="{00000000-0008-0000-1D00-0000A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5" name="Text Box 1">
          <a:extLst>
            <a:ext uri="{FF2B5EF4-FFF2-40B4-BE49-F238E27FC236}">
              <a16:creationId xmlns:a16="http://schemas.microsoft.com/office/drawing/2014/main" id="{00000000-0008-0000-1D00-0000A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6" name="Text Box 2">
          <a:extLst>
            <a:ext uri="{FF2B5EF4-FFF2-40B4-BE49-F238E27FC236}">
              <a16:creationId xmlns:a16="http://schemas.microsoft.com/office/drawing/2014/main" id="{00000000-0008-0000-1D00-0000A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67" name="Text Box 8">
          <a:extLst>
            <a:ext uri="{FF2B5EF4-FFF2-40B4-BE49-F238E27FC236}">
              <a16:creationId xmlns:a16="http://schemas.microsoft.com/office/drawing/2014/main" id="{00000000-0008-0000-1D00-0000A7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68" name="Text Box 1">
          <a:extLst>
            <a:ext uri="{FF2B5EF4-FFF2-40B4-BE49-F238E27FC236}">
              <a16:creationId xmlns:a16="http://schemas.microsoft.com/office/drawing/2014/main" id="{00000000-0008-0000-1D00-0000A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69" name="Text Box 2">
          <a:extLst>
            <a:ext uri="{FF2B5EF4-FFF2-40B4-BE49-F238E27FC236}">
              <a16:creationId xmlns:a16="http://schemas.microsoft.com/office/drawing/2014/main" id="{00000000-0008-0000-1D00-0000A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0" name="Text Box 3">
          <a:extLst>
            <a:ext uri="{FF2B5EF4-FFF2-40B4-BE49-F238E27FC236}">
              <a16:creationId xmlns:a16="http://schemas.microsoft.com/office/drawing/2014/main" id="{00000000-0008-0000-1D00-0000A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1" name="Text Box 4">
          <a:extLst>
            <a:ext uri="{FF2B5EF4-FFF2-40B4-BE49-F238E27FC236}">
              <a16:creationId xmlns:a16="http://schemas.microsoft.com/office/drawing/2014/main" id="{00000000-0008-0000-1D00-0000A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2" name="Text Box 5">
          <a:extLst>
            <a:ext uri="{FF2B5EF4-FFF2-40B4-BE49-F238E27FC236}">
              <a16:creationId xmlns:a16="http://schemas.microsoft.com/office/drawing/2014/main" id="{00000000-0008-0000-1D00-0000A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3" name="Text Box 6">
          <a:extLst>
            <a:ext uri="{FF2B5EF4-FFF2-40B4-BE49-F238E27FC236}">
              <a16:creationId xmlns:a16="http://schemas.microsoft.com/office/drawing/2014/main" id="{00000000-0008-0000-1D00-0000A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4" name="Text Box 8">
          <a:extLst>
            <a:ext uri="{FF2B5EF4-FFF2-40B4-BE49-F238E27FC236}">
              <a16:creationId xmlns:a16="http://schemas.microsoft.com/office/drawing/2014/main" id="{00000000-0008-0000-1D00-0000A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5" name="Text Box 9">
          <a:extLst>
            <a:ext uri="{FF2B5EF4-FFF2-40B4-BE49-F238E27FC236}">
              <a16:creationId xmlns:a16="http://schemas.microsoft.com/office/drawing/2014/main" id="{00000000-0008-0000-1D00-0000A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6" name="Text Box 10">
          <a:extLst>
            <a:ext uri="{FF2B5EF4-FFF2-40B4-BE49-F238E27FC236}">
              <a16:creationId xmlns:a16="http://schemas.microsoft.com/office/drawing/2014/main" id="{00000000-0008-0000-1D00-0000B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77" name="Text Box 11">
          <a:extLst>
            <a:ext uri="{FF2B5EF4-FFF2-40B4-BE49-F238E27FC236}">
              <a16:creationId xmlns:a16="http://schemas.microsoft.com/office/drawing/2014/main" id="{00000000-0008-0000-1D00-0000B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78" name="Text Box 12">
          <a:extLst>
            <a:ext uri="{FF2B5EF4-FFF2-40B4-BE49-F238E27FC236}">
              <a16:creationId xmlns:a16="http://schemas.microsoft.com/office/drawing/2014/main" id="{00000000-0008-0000-1D00-0000B2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79" name="Text Box 13">
          <a:extLst>
            <a:ext uri="{FF2B5EF4-FFF2-40B4-BE49-F238E27FC236}">
              <a16:creationId xmlns:a16="http://schemas.microsoft.com/office/drawing/2014/main" id="{00000000-0008-0000-1D00-0000B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80" name="Text Box 14">
          <a:extLst>
            <a:ext uri="{FF2B5EF4-FFF2-40B4-BE49-F238E27FC236}">
              <a16:creationId xmlns:a16="http://schemas.microsoft.com/office/drawing/2014/main" id="{00000000-0008-0000-1D00-0000B4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81" name="Text Box 1">
          <a:extLst>
            <a:ext uri="{FF2B5EF4-FFF2-40B4-BE49-F238E27FC236}">
              <a16:creationId xmlns:a16="http://schemas.microsoft.com/office/drawing/2014/main" id="{00000000-0008-0000-1D00-0000B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82" name="Text Box 2">
          <a:extLst>
            <a:ext uri="{FF2B5EF4-FFF2-40B4-BE49-F238E27FC236}">
              <a16:creationId xmlns:a16="http://schemas.microsoft.com/office/drawing/2014/main" id="{00000000-0008-0000-1D00-0000B6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83" name="Text Box 8">
          <a:extLst>
            <a:ext uri="{FF2B5EF4-FFF2-40B4-BE49-F238E27FC236}">
              <a16:creationId xmlns:a16="http://schemas.microsoft.com/office/drawing/2014/main" id="{00000000-0008-0000-1D00-0000B7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84" name="Text Box 8">
          <a:extLst>
            <a:ext uri="{FF2B5EF4-FFF2-40B4-BE49-F238E27FC236}">
              <a16:creationId xmlns:a16="http://schemas.microsoft.com/office/drawing/2014/main" id="{00000000-0008-0000-1D00-0000B8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85" name="Text Box 8">
          <a:extLst>
            <a:ext uri="{FF2B5EF4-FFF2-40B4-BE49-F238E27FC236}">
              <a16:creationId xmlns:a16="http://schemas.microsoft.com/office/drawing/2014/main" id="{00000000-0008-0000-1D00-0000B9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86" name="Text Box 8">
          <a:extLst>
            <a:ext uri="{FF2B5EF4-FFF2-40B4-BE49-F238E27FC236}">
              <a16:creationId xmlns:a16="http://schemas.microsoft.com/office/drawing/2014/main" id="{00000000-0008-0000-1D00-0000BA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87" name="Text Box 8">
          <a:extLst>
            <a:ext uri="{FF2B5EF4-FFF2-40B4-BE49-F238E27FC236}">
              <a16:creationId xmlns:a16="http://schemas.microsoft.com/office/drawing/2014/main" id="{00000000-0008-0000-1D00-0000B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88" name="Text Box 8">
          <a:extLst>
            <a:ext uri="{FF2B5EF4-FFF2-40B4-BE49-F238E27FC236}">
              <a16:creationId xmlns:a16="http://schemas.microsoft.com/office/drawing/2014/main" id="{00000000-0008-0000-1D00-0000B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89" name="Text Box 1">
          <a:extLst>
            <a:ext uri="{FF2B5EF4-FFF2-40B4-BE49-F238E27FC236}">
              <a16:creationId xmlns:a16="http://schemas.microsoft.com/office/drawing/2014/main" id="{00000000-0008-0000-1D00-0000B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0" name="Text Box 2">
          <a:extLst>
            <a:ext uri="{FF2B5EF4-FFF2-40B4-BE49-F238E27FC236}">
              <a16:creationId xmlns:a16="http://schemas.microsoft.com/office/drawing/2014/main" id="{00000000-0008-0000-1D00-0000B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1" name="Text Box 3">
          <a:extLst>
            <a:ext uri="{FF2B5EF4-FFF2-40B4-BE49-F238E27FC236}">
              <a16:creationId xmlns:a16="http://schemas.microsoft.com/office/drawing/2014/main" id="{00000000-0008-0000-1D00-0000B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2" name="Text Box 4">
          <a:extLst>
            <a:ext uri="{FF2B5EF4-FFF2-40B4-BE49-F238E27FC236}">
              <a16:creationId xmlns:a16="http://schemas.microsoft.com/office/drawing/2014/main" id="{00000000-0008-0000-1D00-0000C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3" name="Text Box 5">
          <a:extLst>
            <a:ext uri="{FF2B5EF4-FFF2-40B4-BE49-F238E27FC236}">
              <a16:creationId xmlns:a16="http://schemas.microsoft.com/office/drawing/2014/main" id="{00000000-0008-0000-1D00-0000C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4" name="Text Box 6">
          <a:extLst>
            <a:ext uri="{FF2B5EF4-FFF2-40B4-BE49-F238E27FC236}">
              <a16:creationId xmlns:a16="http://schemas.microsoft.com/office/drawing/2014/main" id="{00000000-0008-0000-1D00-0000C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5" name="Text Box 8">
          <a:extLst>
            <a:ext uri="{FF2B5EF4-FFF2-40B4-BE49-F238E27FC236}">
              <a16:creationId xmlns:a16="http://schemas.microsoft.com/office/drawing/2014/main" id="{00000000-0008-0000-1D00-0000C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6" name="Text Box 9">
          <a:extLst>
            <a:ext uri="{FF2B5EF4-FFF2-40B4-BE49-F238E27FC236}">
              <a16:creationId xmlns:a16="http://schemas.microsoft.com/office/drawing/2014/main" id="{00000000-0008-0000-1D00-0000C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7" name="Text Box 10">
          <a:extLst>
            <a:ext uri="{FF2B5EF4-FFF2-40B4-BE49-F238E27FC236}">
              <a16:creationId xmlns:a16="http://schemas.microsoft.com/office/drawing/2014/main" id="{00000000-0008-0000-1D00-0000C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8" name="Text Box 1">
          <a:extLst>
            <a:ext uri="{FF2B5EF4-FFF2-40B4-BE49-F238E27FC236}">
              <a16:creationId xmlns:a16="http://schemas.microsoft.com/office/drawing/2014/main" id="{00000000-0008-0000-1D00-0000C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9" name="Text Box 2">
          <a:extLst>
            <a:ext uri="{FF2B5EF4-FFF2-40B4-BE49-F238E27FC236}">
              <a16:creationId xmlns:a16="http://schemas.microsoft.com/office/drawing/2014/main" id="{00000000-0008-0000-1D00-0000C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00" name="Text Box 8">
          <a:extLst>
            <a:ext uri="{FF2B5EF4-FFF2-40B4-BE49-F238E27FC236}">
              <a16:creationId xmlns:a16="http://schemas.microsoft.com/office/drawing/2014/main" id="{00000000-0008-0000-1D00-0000C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201" name="Text Box 13">
          <a:extLst>
            <a:ext uri="{FF2B5EF4-FFF2-40B4-BE49-F238E27FC236}">
              <a16:creationId xmlns:a16="http://schemas.microsoft.com/office/drawing/2014/main" id="{00000000-0008-0000-1D00-0000C9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202" name="Text Box 14">
          <a:extLst>
            <a:ext uri="{FF2B5EF4-FFF2-40B4-BE49-F238E27FC236}">
              <a16:creationId xmlns:a16="http://schemas.microsoft.com/office/drawing/2014/main" id="{00000000-0008-0000-1D00-0000CA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3" name="Text Box 1">
          <a:extLst>
            <a:ext uri="{FF2B5EF4-FFF2-40B4-BE49-F238E27FC236}">
              <a16:creationId xmlns:a16="http://schemas.microsoft.com/office/drawing/2014/main" id="{00000000-0008-0000-1D00-0000C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4" name="Text Box 2">
          <a:extLst>
            <a:ext uri="{FF2B5EF4-FFF2-40B4-BE49-F238E27FC236}">
              <a16:creationId xmlns:a16="http://schemas.microsoft.com/office/drawing/2014/main" id="{00000000-0008-0000-1D00-0000C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5" name="Text Box 3">
          <a:extLst>
            <a:ext uri="{FF2B5EF4-FFF2-40B4-BE49-F238E27FC236}">
              <a16:creationId xmlns:a16="http://schemas.microsoft.com/office/drawing/2014/main" id="{00000000-0008-0000-1D00-0000C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6" name="Text Box 4">
          <a:extLst>
            <a:ext uri="{FF2B5EF4-FFF2-40B4-BE49-F238E27FC236}">
              <a16:creationId xmlns:a16="http://schemas.microsoft.com/office/drawing/2014/main" id="{00000000-0008-0000-1D00-0000C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7" name="Text Box 5">
          <a:extLst>
            <a:ext uri="{FF2B5EF4-FFF2-40B4-BE49-F238E27FC236}">
              <a16:creationId xmlns:a16="http://schemas.microsoft.com/office/drawing/2014/main" id="{00000000-0008-0000-1D00-0000C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8" name="Text Box 6">
          <a:extLst>
            <a:ext uri="{FF2B5EF4-FFF2-40B4-BE49-F238E27FC236}">
              <a16:creationId xmlns:a16="http://schemas.microsoft.com/office/drawing/2014/main" id="{00000000-0008-0000-1D00-0000D0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9" name="Text Box 8">
          <a:extLst>
            <a:ext uri="{FF2B5EF4-FFF2-40B4-BE49-F238E27FC236}">
              <a16:creationId xmlns:a16="http://schemas.microsoft.com/office/drawing/2014/main" id="{00000000-0008-0000-1D00-0000D1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0" name="Text Box 9">
          <a:extLst>
            <a:ext uri="{FF2B5EF4-FFF2-40B4-BE49-F238E27FC236}">
              <a16:creationId xmlns:a16="http://schemas.microsoft.com/office/drawing/2014/main" id="{00000000-0008-0000-1D00-0000D2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1" name="Text Box 10">
          <a:extLst>
            <a:ext uri="{FF2B5EF4-FFF2-40B4-BE49-F238E27FC236}">
              <a16:creationId xmlns:a16="http://schemas.microsoft.com/office/drawing/2014/main" id="{00000000-0008-0000-1D00-0000D3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212" name="Text Box 11">
          <a:extLst>
            <a:ext uri="{FF2B5EF4-FFF2-40B4-BE49-F238E27FC236}">
              <a16:creationId xmlns:a16="http://schemas.microsoft.com/office/drawing/2014/main" id="{00000000-0008-0000-1D00-0000D4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213" name="Text Box 12">
          <a:extLst>
            <a:ext uri="{FF2B5EF4-FFF2-40B4-BE49-F238E27FC236}">
              <a16:creationId xmlns:a16="http://schemas.microsoft.com/office/drawing/2014/main" id="{00000000-0008-0000-1D00-0000D5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214" name="Text Box 13">
          <a:extLst>
            <a:ext uri="{FF2B5EF4-FFF2-40B4-BE49-F238E27FC236}">
              <a16:creationId xmlns:a16="http://schemas.microsoft.com/office/drawing/2014/main" id="{00000000-0008-0000-1D00-0000D6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215" name="Text Box 14">
          <a:extLst>
            <a:ext uri="{FF2B5EF4-FFF2-40B4-BE49-F238E27FC236}">
              <a16:creationId xmlns:a16="http://schemas.microsoft.com/office/drawing/2014/main" id="{00000000-0008-0000-1D00-0000D7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6" name="Text Box 1">
          <a:extLst>
            <a:ext uri="{FF2B5EF4-FFF2-40B4-BE49-F238E27FC236}">
              <a16:creationId xmlns:a16="http://schemas.microsoft.com/office/drawing/2014/main" id="{00000000-0008-0000-1D00-0000D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7" name="Text Box 2">
          <a:extLst>
            <a:ext uri="{FF2B5EF4-FFF2-40B4-BE49-F238E27FC236}">
              <a16:creationId xmlns:a16="http://schemas.microsoft.com/office/drawing/2014/main" id="{00000000-0008-0000-1D00-0000D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1D00-0000DA000000}"/>
            </a:ext>
          </a:extLst>
        </xdr:cNvPr>
        <xdr:cNvSpPr txBox="1">
          <a:spLocks noChangeArrowheads="1"/>
        </xdr:cNvSpPr>
      </xdr:nvSpPr>
      <xdr:spPr bwMode="auto">
        <a:xfrm>
          <a:off x="62484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19" name="Text Box 8">
          <a:extLst>
            <a:ext uri="{FF2B5EF4-FFF2-40B4-BE49-F238E27FC236}">
              <a16:creationId xmlns:a16="http://schemas.microsoft.com/office/drawing/2014/main" id="{00000000-0008-0000-1D00-0000D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352425</xdr:colOff>
      <xdr:row>61</xdr:row>
      <xdr:rowOff>38100</xdr:rowOff>
    </xdr:from>
    <xdr:ext cx="114300" cy="285750"/>
    <xdr:sp macro="" textlink="">
      <xdr:nvSpPr>
        <xdr:cNvPr id="220" name="Text Box 8">
          <a:extLst>
            <a:ext uri="{FF2B5EF4-FFF2-40B4-BE49-F238E27FC236}">
              <a16:creationId xmlns:a16="http://schemas.microsoft.com/office/drawing/2014/main" id="{00000000-0008-0000-1D00-0000DC00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219075</xdr:colOff>
      <xdr:row>34</xdr:row>
      <xdr:rowOff>0</xdr:rowOff>
    </xdr:from>
    <xdr:ext cx="114300" cy="285750"/>
    <xdr:sp macro="" textlink="">
      <xdr:nvSpPr>
        <xdr:cNvPr id="221" name="Text Box 8">
          <a:extLst>
            <a:ext uri="{FF2B5EF4-FFF2-40B4-BE49-F238E27FC236}">
              <a16:creationId xmlns:a16="http://schemas.microsoft.com/office/drawing/2014/main" id="{00000000-0008-0000-1D00-0000DD00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0</xdr:colOff>
      <xdr:row>39</xdr:row>
      <xdr:rowOff>0</xdr:rowOff>
    </xdr:from>
    <xdr:ext cx="114300" cy="285750"/>
    <xdr:sp macro="" textlink="">
      <xdr:nvSpPr>
        <xdr:cNvPr id="222" name="Text Box 8">
          <a:extLst>
            <a:ext uri="{FF2B5EF4-FFF2-40B4-BE49-F238E27FC236}">
              <a16:creationId xmlns:a16="http://schemas.microsoft.com/office/drawing/2014/main" id="{00000000-0008-0000-1D00-0000D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3" name="Text Box 1">
          <a:extLst>
            <a:ext uri="{FF2B5EF4-FFF2-40B4-BE49-F238E27FC236}">
              <a16:creationId xmlns:a16="http://schemas.microsoft.com/office/drawing/2014/main" id="{00000000-0008-0000-1D00-0000D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4" name="Text Box 2">
          <a:extLst>
            <a:ext uri="{FF2B5EF4-FFF2-40B4-BE49-F238E27FC236}">
              <a16:creationId xmlns:a16="http://schemas.microsoft.com/office/drawing/2014/main" id="{00000000-0008-0000-1D00-0000E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5" name="Text Box 3">
          <a:extLst>
            <a:ext uri="{FF2B5EF4-FFF2-40B4-BE49-F238E27FC236}">
              <a16:creationId xmlns:a16="http://schemas.microsoft.com/office/drawing/2014/main" id="{00000000-0008-0000-1D00-0000E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6" name="Text Box 4">
          <a:extLst>
            <a:ext uri="{FF2B5EF4-FFF2-40B4-BE49-F238E27FC236}">
              <a16:creationId xmlns:a16="http://schemas.microsoft.com/office/drawing/2014/main" id="{00000000-0008-0000-1D00-0000E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7" name="Text Box 5">
          <a:extLst>
            <a:ext uri="{FF2B5EF4-FFF2-40B4-BE49-F238E27FC236}">
              <a16:creationId xmlns:a16="http://schemas.microsoft.com/office/drawing/2014/main" id="{00000000-0008-0000-1D00-0000E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8" name="Text Box 6">
          <a:extLst>
            <a:ext uri="{FF2B5EF4-FFF2-40B4-BE49-F238E27FC236}">
              <a16:creationId xmlns:a16="http://schemas.microsoft.com/office/drawing/2014/main" id="{00000000-0008-0000-1D00-0000E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9" name="Text Box 8">
          <a:extLst>
            <a:ext uri="{FF2B5EF4-FFF2-40B4-BE49-F238E27FC236}">
              <a16:creationId xmlns:a16="http://schemas.microsoft.com/office/drawing/2014/main" id="{00000000-0008-0000-1D00-0000E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30" name="Text Box 9">
          <a:extLst>
            <a:ext uri="{FF2B5EF4-FFF2-40B4-BE49-F238E27FC236}">
              <a16:creationId xmlns:a16="http://schemas.microsoft.com/office/drawing/2014/main" id="{00000000-0008-0000-1D00-0000E6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31" name="Text Box 10">
          <a:extLst>
            <a:ext uri="{FF2B5EF4-FFF2-40B4-BE49-F238E27FC236}">
              <a16:creationId xmlns:a16="http://schemas.microsoft.com/office/drawing/2014/main" id="{00000000-0008-0000-1D00-0000E7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32" name="Text Box 1">
          <a:extLst>
            <a:ext uri="{FF2B5EF4-FFF2-40B4-BE49-F238E27FC236}">
              <a16:creationId xmlns:a16="http://schemas.microsoft.com/office/drawing/2014/main" id="{00000000-0008-0000-1D00-0000E8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33" name="Text Box 2">
          <a:extLst>
            <a:ext uri="{FF2B5EF4-FFF2-40B4-BE49-F238E27FC236}">
              <a16:creationId xmlns:a16="http://schemas.microsoft.com/office/drawing/2014/main" id="{00000000-0008-0000-1D00-0000E9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34" name="Text Box 8">
          <a:extLst>
            <a:ext uri="{FF2B5EF4-FFF2-40B4-BE49-F238E27FC236}">
              <a16:creationId xmlns:a16="http://schemas.microsoft.com/office/drawing/2014/main" id="{00000000-0008-0000-1D00-0000EA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5" name="Text Box 1">
          <a:extLst>
            <a:ext uri="{FF2B5EF4-FFF2-40B4-BE49-F238E27FC236}">
              <a16:creationId xmlns:a16="http://schemas.microsoft.com/office/drawing/2014/main" id="{00000000-0008-0000-1D00-0000E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6" name="Text Box 2">
          <a:extLst>
            <a:ext uri="{FF2B5EF4-FFF2-40B4-BE49-F238E27FC236}">
              <a16:creationId xmlns:a16="http://schemas.microsoft.com/office/drawing/2014/main" id="{00000000-0008-0000-1D00-0000E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7" name="Text Box 3">
          <a:extLst>
            <a:ext uri="{FF2B5EF4-FFF2-40B4-BE49-F238E27FC236}">
              <a16:creationId xmlns:a16="http://schemas.microsoft.com/office/drawing/2014/main" id="{00000000-0008-0000-1D00-0000E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8" name="Text Box 4">
          <a:extLst>
            <a:ext uri="{FF2B5EF4-FFF2-40B4-BE49-F238E27FC236}">
              <a16:creationId xmlns:a16="http://schemas.microsoft.com/office/drawing/2014/main" id="{00000000-0008-0000-1D00-0000E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9" name="Text Box 5">
          <a:extLst>
            <a:ext uri="{FF2B5EF4-FFF2-40B4-BE49-F238E27FC236}">
              <a16:creationId xmlns:a16="http://schemas.microsoft.com/office/drawing/2014/main" id="{00000000-0008-0000-1D00-0000E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0" name="Text Box 6">
          <a:extLst>
            <a:ext uri="{FF2B5EF4-FFF2-40B4-BE49-F238E27FC236}">
              <a16:creationId xmlns:a16="http://schemas.microsoft.com/office/drawing/2014/main" id="{00000000-0008-0000-1D00-0000F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1" name="Text Box 8">
          <a:extLst>
            <a:ext uri="{FF2B5EF4-FFF2-40B4-BE49-F238E27FC236}">
              <a16:creationId xmlns:a16="http://schemas.microsoft.com/office/drawing/2014/main" id="{00000000-0008-0000-1D00-0000F1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2" name="Text Box 9">
          <a:extLst>
            <a:ext uri="{FF2B5EF4-FFF2-40B4-BE49-F238E27FC236}">
              <a16:creationId xmlns:a16="http://schemas.microsoft.com/office/drawing/2014/main" id="{00000000-0008-0000-1D00-0000F2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3" name="Text Box 10">
          <a:extLst>
            <a:ext uri="{FF2B5EF4-FFF2-40B4-BE49-F238E27FC236}">
              <a16:creationId xmlns:a16="http://schemas.microsoft.com/office/drawing/2014/main" id="{00000000-0008-0000-1D00-0000F3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44" name="Text Box 11">
          <a:extLst>
            <a:ext uri="{FF2B5EF4-FFF2-40B4-BE49-F238E27FC236}">
              <a16:creationId xmlns:a16="http://schemas.microsoft.com/office/drawing/2014/main" id="{00000000-0008-0000-1D00-0000F4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45" name="Text Box 12">
          <a:extLst>
            <a:ext uri="{FF2B5EF4-FFF2-40B4-BE49-F238E27FC236}">
              <a16:creationId xmlns:a16="http://schemas.microsoft.com/office/drawing/2014/main" id="{00000000-0008-0000-1D00-0000F5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46" name="Text Box 13">
          <a:extLst>
            <a:ext uri="{FF2B5EF4-FFF2-40B4-BE49-F238E27FC236}">
              <a16:creationId xmlns:a16="http://schemas.microsoft.com/office/drawing/2014/main" id="{00000000-0008-0000-1D00-0000F6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47" name="Text Box 14">
          <a:extLst>
            <a:ext uri="{FF2B5EF4-FFF2-40B4-BE49-F238E27FC236}">
              <a16:creationId xmlns:a16="http://schemas.microsoft.com/office/drawing/2014/main" id="{00000000-0008-0000-1D00-0000F7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8" name="Text Box 1">
          <a:extLst>
            <a:ext uri="{FF2B5EF4-FFF2-40B4-BE49-F238E27FC236}">
              <a16:creationId xmlns:a16="http://schemas.microsoft.com/office/drawing/2014/main" id="{00000000-0008-0000-1D00-0000F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9" name="Text Box 2">
          <a:extLst>
            <a:ext uri="{FF2B5EF4-FFF2-40B4-BE49-F238E27FC236}">
              <a16:creationId xmlns:a16="http://schemas.microsoft.com/office/drawing/2014/main" id="{00000000-0008-0000-1D00-0000F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50" name="Text Box 8">
          <a:extLst>
            <a:ext uri="{FF2B5EF4-FFF2-40B4-BE49-F238E27FC236}">
              <a16:creationId xmlns:a16="http://schemas.microsoft.com/office/drawing/2014/main" id="{00000000-0008-0000-1D00-0000FA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51" name="Text Box 8">
          <a:extLst>
            <a:ext uri="{FF2B5EF4-FFF2-40B4-BE49-F238E27FC236}">
              <a16:creationId xmlns:a16="http://schemas.microsoft.com/office/drawing/2014/main" id="{00000000-0008-0000-1D00-0000F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52" name="Text Box 8">
          <a:extLst>
            <a:ext uri="{FF2B5EF4-FFF2-40B4-BE49-F238E27FC236}">
              <a16:creationId xmlns:a16="http://schemas.microsoft.com/office/drawing/2014/main" id="{00000000-0008-0000-1D00-0000FC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53" name="Text Box 8">
          <a:extLst>
            <a:ext uri="{FF2B5EF4-FFF2-40B4-BE49-F238E27FC236}">
              <a16:creationId xmlns:a16="http://schemas.microsoft.com/office/drawing/2014/main" id="{00000000-0008-0000-1D00-0000FD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39</xdr:row>
      <xdr:rowOff>0</xdr:rowOff>
    </xdr:from>
    <xdr:ext cx="114300" cy="285750"/>
    <xdr:sp macro="" textlink="">
      <xdr:nvSpPr>
        <xdr:cNvPr id="254" name="Text Box 8">
          <a:extLst>
            <a:ext uri="{FF2B5EF4-FFF2-40B4-BE49-F238E27FC236}">
              <a16:creationId xmlns:a16="http://schemas.microsoft.com/office/drawing/2014/main" id="{00000000-0008-0000-1D00-0000FE00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55" name="Text Box 8">
          <a:extLst>
            <a:ext uri="{FF2B5EF4-FFF2-40B4-BE49-F238E27FC236}">
              <a16:creationId xmlns:a16="http://schemas.microsoft.com/office/drawing/2014/main" id="{00000000-0008-0000-1D00-0000F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56" name="Text Box 1">
          <a:extLst>
            <a:ext uri="{FF2B5EF4-FFF2-40B4-BE49-F238E27FC236}">
              <a16:creationId xmlns:a16="http://schemas.microsoft.com/office/drawing/2014/main" id="{00000000-0008-0000-1D00-00000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57" name="Text Box 2">
          <a:extLst>
            <a:ext uri="{FF2B5EF4-FFF2-40B4-BE49-F238E27FC236}">
              <a16:creationId xmlns:a16="http://schemas.microsoft.com/office/drawing/2014/main" id="{00000000-0008-0000-1D00-00000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58" name="Text Box 3">
          <a:extLst>
            <a:ext uri="{FF2B5EF4-FFF2-40B4-BE49-F238E27FC236}">
              <a16:creationId xmlns:a16="http://schemas.microsoft.com/office/drawing/2014/main" id="{00000000-0008-0000-1D00-00000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59" name="Text Box 4">
          <a:extLst>
            <a:ext uri="{FF2B5EF4-FFF2-40B4-BE49-F238E27FC236}">
              <a16:creationId xmlns:a16="http://schemas.microsoft.com/office/drawing/2014/main" id="{00000000-0008-0000-1D00-00000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0" name="Text Box 5">
          <a:extLst>
            <a:ext uri="{FF2B5EF4-FFF2-40B4-BE49-F238E27FC236}">
              <a16:creationId xmlns:a16="http://schemas.microsoft.com/office/drawing/2014/main" id="{00000000-0008-0000-1D00-00000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1" name="Text Box 6">
          <a:extLst>
            <a:ext uri="{FF2B5EF4-FFF2-40B4-BE49-F238E27FC236}">
              <a16:creationId xmlns:a16="http://schemas.microsoft.com/office/drawing/2014/main" id="{00000000-0008-0000-1D00-00000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2" name="Text Box 8">
          <a:extLst>
            <a:ext uri="{FF2B5EF4-FFF2-40B4-BE49-F238E27FC236}">
              <a16:creationId xmlns:a16="http://schemas.microsoft.com/office/drawing/2014/main" id="{00000000-0008-0000-1D00-00000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3" name="Text Box 9">
          <a:extLst>
            <a:ext uri="{FF2B5EF4-FFF2-40B4-BE49-F238E27FC236}">
              <a16:creationId xmlns:a16="http://schemas.microsoft.com/office/drawing/2014/main" id="{00000000-0008-0000-1D00-00000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4" name="Text Box 10">
          <a:extLst>
            <a:ext uri="{FF2B5EF4-FFF2-40B4-BE49-F238E27FC236}">
              <a16:creationId xmlns:a16="http://schemas.microsoft.com/office/drawing/2014/main" id="{00000000-0008-0000-1D00-00000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5" name="Text Box 1">
          <a:extLst>
            <a:ext uri="{FF2B5EF4-FFF2-40B4-BE49-F238E27FC236}">
              <a16:creationId xmlns:a16="http://schemas.microsoft.com/office/drawing/2014/main" id="{00000000-0008-0000-1D00-00000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6" name="Text Box 2">
          <a:extLst>
            <a:ext uri="{FF2B5EF4-FFF2-40B4-BE49-F238E27FC236}">
              <a16:creationId xmlns:a16="http://schemas.microsoft.com/office/drawing/2014/main" id="{00000000-0008-0000-1D00-00000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67" name="Text Box 8">
          <a:extLst>
            <a:ext uri="{FF2B5EF4-FFF2-40B4-BE49-F238E27FC236}">
              <a16:creationId xmlns:a16="http://schemas.microsoft.com/office/drawing/2014/main" id="{00000000-0008-0000-1D00-00000B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68" name="Text Box 1">
          <a:extLst>
            <a:ext uri="{FF2B5EF4-FFF2-40B4-BE49-F238E27FC236}">
              <a16:creationId xmlns:a16="http://schemas.microsoft.com/office/drawing/2014/main" id="{00000000-0008-0000-1D00-00000C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69" name="Text Box 2">
          <a:extLst>
            <a:ext uri="{FF2B5EF4-FFF2-40B4-BE49-F238E27FC236}">
              <a16:creationId xmlns:a16="http://schemas.microsoft.com/office/drawing/2014/main" id="{00000000-0008-0000-1D00-00000D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0" name="Text Box 3">
          <a:extLst>
            <a:ext uri="{FF2B5EF4-FFF2-40B4-BE49-F238E27FC236}">
              <a16:creationId xmlns:a16="http://schemas.microsoft.com/office/drawing/2014/main" id="{00000000-0008-0000-1D00-00000E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1" name="Text Box 4">
          <a:extLst>
            <a:ext uri="{FF2B5EF4-FFF2-40B4-BE49-F238E27FC236}">
              <a16:creationId xmlns:a16="http://schemas.microsoft.com/office/drawing/2014/main" id="{00000000-0008-0000-1D00-00000F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2" name="Text Box 5">
          <a:extLst>
            <a:ext uri="{FF2B5EF4-FFF2-40B4-BE49-F238E27FC236}">
              <a16:creationId xmlns:a16="http://schemas.microsoft.com/office/drawing/2014/main" id="{00000000-0008-0000-1D00-000010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3" name="Text Box 6">
          <a:extLst>
            <a:ext uri="{FF2B5EF4-FFF2-40B4-BE49-F238E27FC236}">
              <a16:creationId xmlns:a16="http://schemas.microsoft.com/office/drawing/2014/main" id="{00000000-0008-0000-1D00-000011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4" name="Text Box 8">
          <a:extLst>
            <a:ext uri="{FF2B5EF4-FFF2-40B4-BE49-F238E27FC236}">
              <a16:creationId xmlns:a16="http://schemas.microsoft.com/office/drawing/2014/main" id="{00000000-0008-0000-1D00-000012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5" name="Text Box 9">
          <a:extLst>
            <a:ext uri="{FF2B5EF4-FFF2-40B4-BE49-F238E27FC236}">
              <a16:creationId xmlns:a16="http://schemas.microsoft.com/office/drawing/2014/main" id="{00000000-0008-0000-1D00-000013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6" name="Text Box 10">
          <a:extLst>
            <a:ext uri="{FF2B5EF4-FFF2-40B4-BE49-F238E27FC236}">
              <a16:creationId xmlns:a16="http://schemas.microsoft.com/office/drawing/2014/main" id="{00000000-0008-0000-1D00-000014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77" name="Text Box 11">
          <a:extLst>
            <a:ext uri="{FF2B5EF4-FFF2-40B4-BE49-F238E27FC236}">
              <a16:creationId xmlns:a16="http://schemas.microsoft.com/office/drawing/2014/main" id="{00000000-0008-0000-1D00-000015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78" name="Text Box 12">
          <a:extLst>
            <a:ext uri="{FF2B5EF4-FFF2-40B4-BE49-F238E27FC236}">
              <a16:creationId xmlns:a16="http://schemas.microsoft.com/office/drawing/2014/main" id="{00000000-0008-0000-1D00-000016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79" name="Text Box 13">
          <a:extLst>
            <a:ext uri="{FF2B5EF4-FFF2-40B4-BE49-F238E27FC236}">
              <a16:creationId xmlns:a16="http://schemas.microsoft.com/office/drawing/2014/main" id="{00000000-0008-0000-1D00-000017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80" name="Text Box 14">
          <a:extLst>
            <a:ext uri="{FF2B5EF4-FFF2-40B4-BE49-F238E27FC236}">
              <a16:creationId xmlns:a16="http://schemas.microsoft.com/office/drawing/2014/main" id="{00000000-0008-0000-1D00-000018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81" name="Text Box 1">
          <a:extLst>
            <a:ext uri="{FF2B5EF4-FFF2-40B4-BE49-F238E27FC236}">
              <a16:creationId xmlns:a16="http://schemas.microsoft.com/office/drawing/2014/main" id="{00000000-0008-0000-1D00-000019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82" name="Text Box 8">
          <a:extLst>
            <a:ext uri="{FF2B5EF4-FFF2-40B4-BE49-F238E27FC236}">
              <a16:creationId xmlns:a16="http://schemas.microsoft.com/office/drawing/2014/main" id="{00000000-0008-0000-1D00-00001A01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83" name="Text Box 8">
          <a:extLst>
            <a:ext uri="{FF2B5EF4-FFF2-40B4-BE49-F238E27FC236}">
              <a16:creationId xmlns:a16="http://schemas.microsoft.com/office/drawing/2014/main" id="{00000000-0008-0000-1D00-00001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3042180</xdr:colOff>
      <xdr:row>24</xdr:row>
      <xdr:rowOff>44450</xdr:rowOff>
    </xdr:from>
    <xdr:ext cx="114300" cy="285750"/>
    <xdr:sp macro="" textlink="">
      <xdr:nvSpPr>
        <xdr:cNvPr id="284" name="Text Box 8">
          <a:extLst>
            <a:ext uri="{FF2B5EF4-FFF2-40B4-BE49-F238E27FC236}">
              <a16:creationId xmlns:a16="http://schemas.microsoft.com/office/drawing/2014/main" id="{00000000-0008-0000-1D00-00001C010000}"/>
            </a:ext>
          </a:extLst>
        </xdr:cNvPr>
        <xdr:cNvSpPr txBox="1">
          <a:spLocks noChangeArrowheads="1"/>
        </xdr:cNvSpPr>
      </xdr:nvSpPr>
      <xdr:spPr bwMode="auto">
        <a:xfrm>
          <a:off x="1251480" y="4982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10584</xdr:colOff>
      <xdr:row>39</xdr:row>
      <xdr:rowOff>0</xdr:rowOff>
    </xdr:from>
    <xdr:ext cx="114300" cy="285750"/>
    <xdr:sp macro="" textlink="">
      <xdr:nvSpPr>
        <xdr:cNvPr id="285" name="Text Box 8">
          <a:extLst>
            <a:ext uri="{FF2B5EF4-FFF2-40B4-BE49-F238E27FC236}">
              <a16:creationId xmlns:a16="http://schemas.microsoft.com/office/drawing/2014/main" id="{00000000-0008-0000-1D00-00001D01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664633</xdr:colOff>
      <xdr:row>49</xdr:row>
      <xdr:rowOff>169334</xdr:rowOff>
    </xdr:from>
    <xdr:ext cx="114300" cy="285750"/>
    <xdr:sp macro="" textlink="">
      <xdr:nvSpPr>
        <xdr:cNvPr id="286" name="Text Box 8">
          <a:extLst>
            <a:ext uri="{FF2B5EF4-FFF2-40B4-BE49-F238E27FC236}">
              <a16:creationId xmlns:a16="http://schemas.microsoft.com/office/drawing/2014/main" id="{00000000-0008-0000-1D00-00001E010000}"/>
            </a:ext>
          </a:extLst>
        </xdr:cNvPr>
        <xdr:cNvSpPr txBox="1">
          <a:spLocks noChangeArrowheads="1"/>
        </xdr:cNvSpPr>
      </xdr:nvSpPr>
      <xdr:spPr bwMode="auto">
        <a:xfrm>
          <a:off x="312589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87" name="Text Box 1">
          <a:extLst>
            <a:ext uri="{FF2B5EF4-FFF2-40B4-BE49-F238E27FC236}">
              <a16:creationId xmlns:a16="http://schemas.microsoft.com/office/drawing/2014/main" id="{00000000-0008-0000-1D00-00001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88" name="Text Box 2">
          <a:extLst>
            <a:ext uri="{FF2B5EF4-FFF2-40B4-BE49-F238E27FC236}">
              <a16:creationId xmlns:a16="http://schemas.microsoft.com/office/drawing/2014/main" id="{00000000-0008-0000-1D00-00002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89" name="Text Box 3">
          <a:extLst>
            <a:ext uri="{FF2B5EF4-FFF2-40B4-BE49-F238E27FC236}">
              <a16:creationId xmlns:a16="http://schemas.microsoft.com/office/drawing/2014/main" id="{00000000-0008-0000-1D00-00002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0" name="Text Box 4">
          <a:extLst>
            <a:ext uri="{FF2B5EF4-FFF2-40B4-BE49-F238E27FC236}">
              <a16:creationId xmlns:a16="http://schemas.microsoft.com/office/drawing/2014/main" id="{00000000-0008-0000-1D00-00002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1" name="Text Box 5">
          <a:extLst>
            <a:ext uri="{FF2B5EF4-FFF2-40B4-BE49-F238E27FC236}">
              <a16:creationId xmlns:a16="http://schemas.microsoft.com/office/drawing/2014/main" id="{00000000-0008-0000-1D00-00002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2" name="Text Box 6">
          <a:extLst>
            <a:ext uri="{FF2B5EF4-FFF2-40B4-BE49-F238E27FC236}">
              <a16:creationId xmlns:a16="http://schemas.microsoft.com/office/drawing/2014/main" id="{00000000-0008-0000-1D00-00002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3" name="Text Box 8">
          <a:extLst>
            <a:ext uri="{FF2B5EF4-FFF2-40B4-BE49-F238E27FC236}">
              <a16:creationId xmlns:a16="http://schemas.microsoft.com/office/drawing/2014/main" id="{00000000-0008-0000-1D00-00002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4" name="Text Box 9">
          <a:extLst>
            <a:ext uri="{FF2B5EF4-FFF2-40B4-BE49-F238E27FC236}">
              <a16:creationId xmlns:a16="http://schemas.microsoft.com/office/drawing/2014/main" id="{00000000-0008-0000-1D00-00002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5" name="Text Box 10">
          <a:extLst>
            <a:ext uri="{FF2B5EF4-FFF2-40B4-BE49-F238E27FC236}">
              <a16:creationId xmlns:a16="http://schemas.microsoft.com/office/drawing/2014/main" id="{00000000-0008-0000-1D00-00002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2047874</xdr:colOff>
      <xdr:row>50</xdr:row>
      <xdr:rowOff>66675</xdr:rowOff>
    </xdr:from>
    <xdr:ext cx="114300" cy="285750"/>
    <xdr:sp macro="" textlink="">
      <xdr:nvSpPr>
        <xdr:cNvPr id="296" name="Text Box 1">
          <a:extLst>
            <a:ext uri="{FF2B5EF4-FFF2-40B4-BE49-F238E27FC236}">
              <a16:creationId xmlns:a16="http://schemas.microsoft.com/office/drawing/2014/main" id="{00000000-0008-0000-1D00-000028010000}"/>
            </a:ext>
          </a:extLst>
        </xdr:cNvPr>
        <xdr:cNvSpPr txBox="1">
          <a:spLocks noChangeArrowheads="1"/>
        </xdr:cNvSpPr>
      </xdr:nvSpPr>
      <xdr:spPr bwMode="auto">
        <a:xfrm>
          <a:off x="1247774" y="975931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269875</xdr:colOff>
      <xdr:row>54</xdr:row>
      <xdr:rowOff>171450</xdr:rowOff>
    </xdr:from>
    <xdr:ext cx="114300" cy="285750"/>
    <xdr:sp macro="" textlink="">
      <xdr:nvSpPr>
        <xdr:cNvPr id="297" name="Text Box 2">
          <a:extLst>
            <a:ext uri="{FF2B5EF4-FFF2-40B4-BE49-F238E27FC236}">
              <a16:creationId xmlns:a16="http://schemas.microsoft.com/office/drawing/2014/main" id="{00000000-0008-0000-1D00-000029010000}"/>
            </a:ext>
          </a:extLst>
        </xdr:cNvPr>
        <xdr:cNvSpPr txBox="1">
          <a:spLocks noChangeArrowheads="1"/>
        </xdr:cNvSpPr>
      </xdr:nvSpPr>
      <xdr:spPr bwMode="auto">
        <a:xfrm>
          <a:off x="214439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98" name="Text Box 8">
          <a:extLst>
            <a:ext uri="{FF2B5EF4-FFF2-40B4-BE49-F238E27FC236}">
              <a16:creationId xmlns:a16="http://schemas.microsoft.com/office/drawing/2014/main" id="{00000000-0008-0000-1D00-00002A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1799166</xdr:colOff>
      <xdr:row>71</xdr:row>
      <xdr:rowOff>0</xdr:rowOff>
    </xdr:from>
    <xdr:ext cx="114300" cy="285750"/>
    <xdr:sp macro="" textlink="">
      <xdr:nvSpPr>
        <xdr:cNvPr id="299" name="Text Box 13">
          <a:extLst>
            <a:ext uri="{FF2B5EF4-FFF2-40B4-BE49-F238E27FC236}">
              <a16:creationId xmlns:a16="http://schemas.microsoft.com/office/drawing/2014/main" id="{00000000-0008-0000-1D00-00002B010000}"/>
            </a:ext>
          </a:extLst>
        </xdr:cNvPr>
        <xdr:cNvSpPr txBox="1">
          <a:spLocks noChangeArrowheads="1"/>
        </xdr:cNvSpPr>
      </xdr:nvSpPr>
      <xdr:spPr bwMode="auto">
        <a:xfrm>
          <a:off x="1250526"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0" name="Text Box 8">
          <a:extLst>
            <a:ext uri="{FF2B5EF4-FFF2-40B4-BE49-F238E27FC236}">
              <a16:creationId xmlns:a16="http://schemas.microsoft.com/office/drawing/2014/main" id="{00000000-0008-0000-1D00-00002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1" name="Text Box 8">
          <a:extLst>
            <a:ext uri="{FF2B5EF4-FFF2-40B4-BE49-F238E27FC236}">
              <a16:creationId xmlns:a16="http://schemas.microsoft.com/office/drawing/2014/main" id="{00000000-0008-0000-1D00-00002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2" name="Text Box 1">
          <a:extLst>
            <a:ext uri="{FF2B5EF4-FFF2-40B4-BE49-F238E27FC236}">
              <a16:creationId xmlns:a16="http://schemas.microsoft.com/office/drawing/2014/main" id="{00000000-0008-0000-1D00-00002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3" name="Text Box 2">
          <a:extLst>
            <a:ext uri="{FF2B5EF4-FFF2-40B4-BE49-F238E27FC236}">
              <a16:creationId xmlns:a16="http://schemas.microsoft.com/office/drawing/2014/main" id="{00000000-0008-0000-1D00-00002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4" name="Text Box 3">
          <a:extLst>
            <a:ext uri="{FF2B5EF4-FFF2-40B4-BE49-F238E27FC236}">
              <a16:creationId xmlns:a16="http://schemas.microsoft.com/office/drawing/2014/main" id="{00000000-0008-0000-1D00-00003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5" name="Text Box 4">
          <a:extLst>
            <a:ext uri="{FF2B5EF4-FFF2-40B4-BE49-F238E27FC236}">
              <a16:creationId xmlns:a16="http://schemas.microsoft.com/office/drawing/2014/main" id="{00000000-0008-0000-1D00-00003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6" name="Text Box 5">
          <a:extLst>
            <a:ext uri="{FF2B5EF4-FFF2-40B4-BE49-F238E27FC236}">
              <a16:creationId xmlns:a16="http://schemas.microsoft.com/office/drawing/2014/main" id="{00000000-0008-0000-1D00-00003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7" name="Text Box 6">
          <a:extLst>
            <a:ext uri="{FF2B5EF4-FFF2-40B4-BE49-F238E27FC236}">
              <a16:creationId xmlns:a16="http://schemas.microsoft.com/office/drawing/2014/main" id="{00000000-0008-0000-1D00-00003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8" name="Text Box 8">
          <a:extLst>
            <a:ext uri="{FF2B5EF4-FFF2-40B4-BE49-F238E27FC236}">
              <a16:creationId xmlns:a16="http://schemas.microsoft.com/office/drawing/2014/main" id="{00000000-0008-0000-1D00-00003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9" name="Text Box 9">
          <a:extLst>
            <a:ext uri="{FF2B5EF4-FFF2-40B4-BE49-F238E27FC236}">
              <a16:creationId xmlns:a16="http://schemas.microsoft.com/office/drawing/2014/main" id="{00000000-0008-0000-1D00-00003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0" name="Text Box 10">
          <a:extLst>
            <a:ext uri="{FF2B5EF4-FFF2-40B4-BE49-F238E27FC236}">
              <a16:creationId xmlns:a16="http://schemas.microsoft.com/office/drawing/2014/main" id="{00000000-0008-0000-1D00-00003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1" name="Text Box 1">
          <a:extLst>
            <a:ext uri="{FF2B5EF4-FFF2-40B4-BE49-F238E27FC236}">
              <a16:creationId xmlns:a16="http://schemas.microsoft.com/office/drawing/2014/main" id="{00000000-0008-0000-1D00-00003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2" name="Text Box 2">
          <a:extLst>
            <a:ext uri="{FF2B5EF4-FFF2-40B4-BE49-F238E27FC236}">
              <a16:creationId xmlns:a16="http://schemas.microsoft.com/office/drawing/2014/main" id="{00000000-0008-0000-1D00-00003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3" name="Text Box 8">
          <a:extLst>
            <a:ext uri="{FF2B5EF4-FFF2-40B4-BE49-F238E27FC236}">
              <a16:creationId xmlns:a16="http://schemas.microsoft.com/office/drawing/2014/main" id="{00000000-0008-0000-1D00-00003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4" name="Text Box 1">
          <a:extLst>
            <a:ext uri="{FF2B5EF4-FFF2-40B4-BE49-F238E27FC236}">
              <a16:creationId xmlns:a16="http://schemas.microsoft.com/office/drawing/2014/main" id="{00000000-0008-0000-1D00-00003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5" name="Text Box 2">
          <a:extLst>
            <a:ext uri="{FF2B5EF4-FFF2-40B4-BE49-F238E27FC236}">
              <a16:creationId xmlns:a16="http://schemas.microsoft.com/office/drawing/2014/main" id="{00000000-0008-0000-1D00-00003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6" name="Text Box 3">
          <a:extLst>
            <a:ext uri="{FF2B5EF4-FFF2-40B4-BE49-F238E27FC236}">
              <a16:creationId xmlns:a16="http://schemas.microsoft.com/office/drawing/2014/main" id="{00000000-0008-0000-1D00-00003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7" name="Text Box 4">
          <a:extLst>
            <a:ext uri="{FF2B5EF4-FFF2-40B4-BE49-F238E27FC236}">
              <a16:creationId xmlns:a16="http://schemas.microsoft.com/office/drawing/2014/main" id="{00000000-0008-0000-1D00-00003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8" name="Text Box 5">
          <a:extLst>
            <a:ext uri="{FF2B5EF4-FFF2-40B4-BE49-F238E27FC236}">
              <a16:creationId xmlns:a16="http://schemas.microsoft.com/office/drawing/2014/main" id="{00000000-0008-0000-1D00-00003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9" name="Text Box 6">
          <a:extLst>
            <a:ext uri="{FF2B5EF4-FFF2-40B4-BE49-F238E27FC236}">
              <a16:creationId xmlns:a16="http://schemas.microsoft.com/office/drawing/2014/main" id="{00000000-0008-0000-1D00-00003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0" name="Text Box 8">
          <a:extLst>
            <a:ext uri="{FF2B5EF4-FFF2-40B4-BE49-F238E27FC236}">
              <a16:creationId xmlns:a16="http://schemas.microsoft.com/office/drawing/2014/main" id="{00000000-0008-0000-1D00-00004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1" name="Text Box 9">
          <a:extLst>
            <a:ext uri="{FF2B5EF4-FFF2-40B4-BE49-F238E27FC236}">
              <a16:creationId xmlns:a16="http://schemas.microsoft.com/office/drawing/2014/main" id="{00000000-0008-0000-1D00-00004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2" name="Text Box 10">
          <a:extLst>
            <a:ext uri="{FF2B5EF4-FFF2-40B4-BE49-F238E27FC236}">
              <a16:creationId xmlns:a16="http://schemas.microsoft.com/office/drawing/2014/main" id="{00000000-0008-0000-1D00-00004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3" name="Text Box 1">
          <a:extLst>
            <a:ext uri="{FF2B5EF4-FFF2-40B4-BE49-F238E27FC236}">
              <a16:creationId xmlns:a16="http://schemas.microsoft.com/office/drawing/2014/main" id="{00000000-0008-0000-1D00-00004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4" name="Text Box 2">
          <a:extLst>
            <a:ext uri="{FF2B5EF4-FFF2-40B4-BE49-F238E27FC236}">
              <a16:creationId xmlns:a16="http://schemas.microsoft.com/office/drawing/2014/main" id="{00000000-0008-0000-1D00-00004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5" name="Text Box 8">
          <a:extLst>
            <a:ext uri="{FF2B5EF4-FFF2-40B4-BE49-F238E27FC236}">
              <a16:creationId xmlns:a16="http://schemas.microsoft.com/office/drawing/2014/main" id="{00000000-0008-0000-1D00-00004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6" name="Text Box 8">
          <a:extLst>
            <a:ext uri="{FF2B5EF4-FFF2-40B4-BE49-F238E27FC236}">
              <a16:creationId xmlns:a16="http://schemas.microsoft.com/office/drawing/2014/main" id="{00000000-0008-0000-1D00-00004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7" name="Text Box 1">
          <a:extLst>
            <a:ext uri="{FF2B5EF4-FFF2-40B4-BE49-F238E27FC236}">
              <a16:creationId xmlns:a16="http://schemas.microsoft.com/office/drawing/2014/main" id="{00000000-0008-0000-1D00-00004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8" name="Text Box 2">
          <a:extLst>
            <a:ext uri="{FF2B5EF4-FFF2-40B4-BE49-F238E27FC236}">
              <a16:creationId xmlns:a16="http://schemas.microsoft.com/office/drawing/2014/main" id="{00000000-0008-0000-1D00-00004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9" name="Text Box 3">
          <a:extLst>
            <a:ext uri="{FF2B5EF4-FFF2-40B4-BE49-F238E27FC236}">
              <a16:creationId xmlns:a16="http://schemas.microsoft.com/office/drawing/2014/main" id="{00000000-0008-0000-1D00-00004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0" name="Text Box 4">
          <a:extLst>
            <a:ext uri="{FF2B5EF4-FFF2-40B4-BE49-F238E27FC236}">
              <a16:creationId xmlns:a16="http://schemas.microsoft.com/office/drawing/2014/main" id="{00000000-0008-0000-1D00-00004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1" name="Text Box 5">
          <a:extLst>
            <a:ext uri="{FF2B5EF4-FFF2-40B4-BE49-F238E27FC236}">
              <a16:creationId xmlns:a16="http://schemas.microsoft.com/office/drawing/2014/main" id="{00000000-0008-0000-1D00-00004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2" name="Text Box 6">
          <a:extLst>
            <a:ext uri="{FF2B5EF4-FFF2-40B4-BE49-F238E27FC236}">
              <a16:creationId xmlns:a16="http://schemas.microsoft.com/office/drawing/2014/main" id="{00000000-0008-0000-1D00-00004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3" name="Text Box 8">
          <a:extLst>
            <a:ext uri="{FF2B5EF4-FFF2-40B4-BE49-F238E27FC236}">
              <a16:creationId xmlns:a16="http://schemas.microsoft.com/office/drawing/2014/main" id="{00000000-0008-0000-1D00-00004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4" name="Text Box 9">
          <a:extLst>
            <a:ext uri="{FF2B5EF4-FFF2-40B4-BE49-F238E27FC236}">
              <a16:creationId xmlns:a16="http://schemas.microsoft.com/office/drawing/2014/main" id="{00000000-0008-0000-1D00-00004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5" name="Text Box 10">
          <a:extLst>
            <a:ext uri="{FF2B5EF4-FFF2-40B4-BE49-F238E27FC236}">
              <a16:creationId xmlns:a16="http://schemas.microsoft.com/office/drawing/2014/main" id="{00000000-0008-0000-1D00-00004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6" name="Text Box 1">
          <a:extLst>
            <a:ext uri="{FF2B5EF4-FFF2-40B4-BE49-F238E27FC236}">
              <a16:creationId xmlns:a16="http://schemas.microsoft.com/office/drawing/2014/main" id="{00000000-0008-0000-1D00-00005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7" name="Text Box 2">
          <a:extLst>
            <a:ext uri="{FF2B5EF4-FFF2-40B4-BE49-F238E27FC236}">
              <a16:creationId xmlns:a16="http://schemas.microsoft.com/office/drawing/2014/main" id="{00000000-0008-0000-1D00-00005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8" name="Text Box 8">
          <a:extLst>
            <a:ext uri="{FF2B5EF4-FFF2-40B4-BE49-F238E27FC236}">
              <a16:creationId xmlns:a16="http://schemas.microsoft.com/office/drawing/2014/main" id="{00000000-0008-0000-1D00-00005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9" name="Text Box 1">
          <a:extLst>
            <a:ext uri="{FF2B5EF4-FFF2-40B4-BE49-F238E27FC236}">
              <a16:creationId xmlns:a16="http://schemas.microsoft.com/office/drawing/2014/main" id="{00000000-0008-0000-1D00-00005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0" name="Text Box 2">
          <a:extLst>
            <a:ext uri="{FF2B5EF4-FFF2-40B4-BE49-F238E27FC236}">
              <a16:creationId xmlns:a16="http://schemas.microsoft.com/office/drawing/2014/main" id="{00000000-0008-0000-1D00-00005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1" name="Text Box 3">
          <a:extLst>
            <a:ext uri="{FF2B5EF4-FFF2-40B4-BE49-F238E27FC236}">
              <a16:creationId xmlns:a16="http://schemas.microsoft.com/office/drawing/2014/main" id="{00000000-0008-0000-1D00-00005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2" name="Text Box 4">
          <a:extLst>
            <a:ext uri="{FF2B5EF4-FFF2-40B4-BE49-F238E27FC236}">
              <a16:creationId xmlns:a16="http://schemas.microsoft.com/office/drawing/2014/main" id="{00000000-0008-0000-1D00-00005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3" name="Text Box 5">
          <a:extLst>
            <a:ext uri="{FF2B5EF4-FFF2-40B4-BE49-F238E27FC236}">
              <a16:creationId xmlns:a16="http://schemas.microsoft.com/office/drawing/2014/main" id="{00000000-0008-0000-1D00-00005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4" name="Text Box 6">
          <a:extLst>
            <a:ext uri="{FF2B5EF4-FFF2-40B4-BE49-F238E27FC236}">
              <a16:creationId xmlns:a16="http://schemas.microsoft.com/office/drawing/2014/main" id="{00000000-0008-0000-1D00-00005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5" name="Text Box 8">
          <a:extLst>
            <a:ext uri="{FF2B5EF4-FFF2-40B4-BE49-F238E27FC236}">
              <a16:creationId xmlns:a16="http://schemas.microsoft.com/office/drawing/2014/main" id="{00000000-0008-0000-1D00-00005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6" name="Text Box 9">
          <a:extLst>
            <a:ext uri="{FF2B5EF4-FFF2-40B4-BE49-F238E27FC236}">
              <a16:creationId xmlns:a16="http://schemas.microsoft.com/office/drawing/2014/main" id="{00000000-0008-0000-1D00-00005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7" name="Text Box 10">
          <a:extLst>
            <a:ext uri="{FF2B5EF4-FFF2-40B4-BE49-F238E27FC236}">
              <a16:creationId xmlns:a16="http://schemas.microsoft.com/office/drawing/2014/main" id="{00000000-0008-0000-1D00-00005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8" name="Text Box 1">
          <a:extLst>
            <a:ext uri="{FF2B5EF4-FFF2-40B4-BE49-F238E27FC236}">
              <a16:creationId xmlns:a16="http://schemas.microsoft.com/office/drawing/2014/main" id="{00000000-0008-0000-1D00-00005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54</xdr:row>
      <xdr:rowOff>0</xdr:rowOff>
    </xdr:from>
    <xdr:ext cx="114300" cy="285750"/>
    <xdr:sp macro="" textlink="">
      <xdr:nvSpPr>
        <xdr:cNvPr id="349" name="Text Box 8">
          <a:extLst>
            <a:ext uri="{FF2B5EF4-FFF2-40B4-BE49-F238E27FC236}">
              <a16:creationId xmlns:a16="http://schemas.microsoft.com/office/drawing/2014/main" id="{00000000-0008-0000-1D00-00005D010000}"/>
            </a:ext>
          </a:extLst>
        </xdr:cNvPr>
        <xdr:cNvSpPr txBox="1">
          <a:spLocks noChangeArrowheads="1"/>
        </xdr:cNvSpPr>
      </xdr:nvSpPr>
      <xdr:spPr bwMode="auto">
        <a:xfrm>
          <a:off x="43738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50" name="Text Box 8">
          <a:extLst>
            <a:ext uri="{FF2B5EF4-FFF2-40B4-BE49-F238E27FC236}">
              <a16:creationId xmlns:a16="http://schemas.microsoft.com/office/drawing/2014/main" id="{00000000-0008-0000-1D00-00005E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1" name="Text Box 11">
          <a:extLst>
            <a:ext uri="{FF2B5EF4-FFF2-40B4-BE49-F238E27FC236}">
              <a16:creationId xmlns:a16="http://schemas.microsoft.com/office/drawing/2014/main" id="{00000000-0008-0000-1D00-00005F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2" name="Text Box 12">
          <a:extLst>
            <a:ext uri="{FF2B5EF4-FFF2-40B4-BE49-F238E27FC236}">
              <a16:creationId xmlns:a16="http://schemas.microsoft.com/office/drawing/2014/main" id="{00000000-0008-0000-1D00-000060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3" name="Text Box 11">
          <a:extLst>
            <a:ext uri="{FF2B5EF4-FFF2-40B4-BE49-F238E27FC236}">
              <a16:creationId xmlns:a16="http://schemas.microsoft.com/office/drawing/2014/main" id="{00000000-0008-0000-1D00-000061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4" name="Text Box 12">
          <a:extLst>
            <a:ext uri="{FF2B5EF4-FFF2-40B4-BE49-F238E27FC236}">
              <a16:creationId xmlns:a16="http://schemas.microsoft.com/office/drawing/2014/main" id="{00000000-0008-0000-1D00-000062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5" name="Text Box 11">
          <a:extLst>
            <a:ext uri="{FF2B5EF4-FFF2-40B4-BE49-F238E27FC236}">
              <a16:creationId xmlns:a16="http://schemas.microsoft.com/office/drawing/2014/main" id="{00000000-0008-0000-1D00-000063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6" name="Text Box 12">
          <a:extLst>
            <a:ext uri="{FF2B5EF4-FFF2-40B4-BE49-F238E27FC236}">
              <a16:creationId xmlns:a16="http://schemas.microsoft.com/office/drawing/2014/main" id="{00000000-0008-0000-1D00-000064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57" name="Text Box 13">
          <a:extLst>
            <a:ext uri="{FF2B5EF4-FFF2-40B4-BE49-F238E27FC236}">
              <a16:creationId xmlns:a16="http://schemas.microsoft.com/office/drawing/2014/main" id="{00000000-0008-0000-1D00-000065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58" name="Text Box 14">
          <a:extLst>
            <a:ext uri="{FF2B5EF4-FFF2-40B4-BE49-F238E27FC236}">
              <a16:creationId xmlns:a16="http://schemas.microsoft.com/office/drawing/2014/main" id="{00000000-0008-0000-1D00-000066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9" name="Text Box 11">
          <a:extLst>
            <a:ext uri="{FF2B5EF4-FFF2-40B4-BE49-F238E27FC236}">
              <a16:creationId xmlns:a16="http://schemas.microsoft.com/office/drawing/2014/main" id="{00000000-0008-0000-1D00-000067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638175</xdr:colOff>
      <xdr:row>70</xdr:row>
      <xdr:rowOff>9525</xdr:rowOff>
    </xdr:from>
    <xdr:ext cx="171450" cy="304800"/>
    <xdr:sp macro="" textlink="">
      <xdr:nvSpPr>
        <xdr:cNvPr id="360" name="Text Box 12">
          <a:extLst>
            <a:ext uri="{FF2B5EF4-FFF2-40B4-BE49-F238E27FC236}">
              <a16:creationId xmlns:a16="http://schemas.microsoft.com/office/drawing/2014/main" id="{00000000-0008-0000-1D00-000068010000}"/>
            </a:ext>
          </a:extLst>
        </xdr:cNvPr>
        <xdr:cNvSpPr txBox="1">
          <a:spLocks noChangeArrowheads="1"/>
        </xdr:cNvSpPr>
      </xdr:nvSpPr>
      <xdr:spPr bwMode="auto">
        <a:xfrm>
          <a:off x="2497455" y="12811125"/>
          <a:ext cx="1714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1" name="Text Box 11">
          <a:extLst>
            <a:ext uri="{FF2B5EF4-FFF2-40B4-BE49-F238E27FC236}">
              <a16:creationId xmlns:a16="http://schemas.microsoft.com/office/drawing/2014/main" id="{00000000-0008-0000-1D00-000069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2" name="Text Box 12">
          <a:extLst>
            <a:ext uri="{FF2B5EF4-FFF2-40B4-BE49-F238E27FC236}">
              <a16:creationId xmlns:a16="http://schemas.microsoft.com/office/drawing/2014/main" id="{00000000-0008-0000-1D00-00006A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3" name="Text Box 11">
          <a:extLst>
            <a:ext uri="{FF2B5EF4-FFF2-40B4-BE49-F238E27FC236}">
              <a16:creationId xmlns:a16="http://schemas.microsoft.com/office/drawing/2014/main" id="{00000000-0008-0000-1D00-00006B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4" name="Text Box 12">
          <a:extLst>
            <a:ext uri="{FF2B5EF4-FFF2-40B4-BE49-F238E27FC236}">
              <a16:creationId xmlns:a16="http://schemas.microsoft.com/office/drawing/2014/main" id="{00000000-0008-0000-1D00-00006C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419100</xdr:colOff>
      <xdr:row>73</xdr:row>
      <xdr:rowOff>9525</xdr:rowOff>
    </xdr:from>
    <xdr:ext cx="114300" cy="285750"/>
    <xdr:sp macro="" textlink="">
      <xdr:nvSpPr>
        <xdr:cNvPr id="365" name="Text Box 8">
          <a:extLst>
            <a:ext uri="{FF2B5EF4-FFF2-40B4-BE49-F238E27FC236}">
              <a16:creationId xmlns:a16="http://schemas.microsoft.com/office/drawing/2014/main" id="{00000000-0008-0000-1D00-00006D010000}"/>
            </a:ext>
          </a:extLst>
        </xdr:cNvPr>
        <xdr:cNvSpPr txBox="1">
          <a:spLocks noChangeArrowheads="1"/>
        </xdr:cNvSpPr>
      </xdr:nvSpPr>
      <xdr:spPr bwMode="auto">
        <a:xfrm>
          <a:off x="2293620" y="1335976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66" name="Text Box 13">
          <a:extLst>
            <a:ext uri="{FF2B5EF4-FFF2-40B4-BE49-F238E27FC236}">
              <a16:creationId xmlns:a16="http://schemas.microsoft.com/office/drawing/2014/main" id="{00000000-0008-0000-1D00-00006E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67" name="Text Box 11">
          <a:extLst>
            <a:ext uri="{FF2B5EF4-FFF2-40B4-BE49-F238E27FC236}">
              <a16:creationId xmlns:a16="http://schemas.microsoft.com/office/drawing/2014/main" id="{00000000-0008-0000-1D00-00006F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68" name="Text Box 12">
          <a:extLst>
            <a:ext uri="{FF2B5EF4-FFF2-40B4-BE49-F238E27FC236}">
              <a16:creationId xmlns:a16="http://schemas.microsoft.com/office/drawing/2014/main" id="{00000000-0008-0000-1D00-000070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69" name="Text Box 11">
          <a:extLst>
            <a:ext uri="{FF2B5EF4-FFF2-40B4-BE49-F238E27FC236}">
              <a16:creationId xmlns:a16="http://schemas.microsoft.com/office/drawing/2014/main" id="{00000000-0008-0000-1D00-000071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0" name="Text Box 12">
          <a:extLst>
            <a:ext uri="{FF2B5EF4-FFF2-40B4-BE49-F238E27FC236}">
              <a16:creationId xmlns:a16="http://schemas.microsoft.com/office/drawing/2014/main" id="{00000000-0008-0000-1D00-000072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1" name="Text Box 11">
          <a:extLst>
            <a:ext uri="{FF2B5EF4-FFF2-40B4-BE49-F238E27FC236}">
              <a16:creationId xmlns:a16="http://schemas.microsoft.com/office/drawing/2014/main" id="{00000000-0008-0000-1D00-000073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2" name="Text Box 12">
          <a:extLst>
            <a:ext uri="{FF2B5EF4-FFF2-40B4-BE49-F238E27FC236}">
              <a16:creationId xmlns:a16="http://schemas.microsoft.com/office/drawing/2014/main" id="{00000000-0008-0000-1D00-000074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373" name="Text Box 13">
          <a:extLst>
            <a:ext uri="{FF2B5EF4-FFF2-40B4-BE49-F238E27FC236}">
              <a16:creationId xmlns:a16="http://schemas.microsoft.com/office/drawing/2014/main" id="{00000000-0008-0000-1D00-000075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374" name="Text Box 14">
          <a:extLst>
            <a:ext uri="{FF2B5EF4-FFF2-40B4-BE49-F238E27FC236}">
              <a16:creationId xmlns:a16="http://schemas.microsoft.com/office/drawing/2014/main" id="{00000000-0008-0000-1D00-000076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75" name="Text Box 11">
          <a:extLst>
            <a:ext uri="{FF2B5EF4-FFF2-40B4-BE49-F238E27FC236}">
              <a16:creationId xmlns:a16="http://schemas.microsoft.com/office/drawing/2014/main" id="{00000000-0008-0000-1D00-000077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76" name="Text Box 12">
          <a:extLst>
            <a:ext uri="{FF2B5EF4-FFF2-40B4-BE49-F238E27FC236}">
              <a16:creationId xmlns:a16="http://schemas.microsoft.com/office/drawing/2014/main" id="{00000000-0008-0000-1D00-000078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7" name="Text Box 11">
          <a:extLst>
            <a:ext uri="{FF2B5EF4-FFF2-40B4-BE49-F238E27FC236}">
              <a16:creationId xmlns:a16="http://schemas.microsoft.com/office/drawing/2014/main" id="{00000000-0008-0000-1D00-000079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8" name="Text Box 12">
          <a:extLst>
            <a:ext uri="{FF2B5EF4-FFF2-40B4-BE49-F238E27FC236}">
              <a16:creationId xmlns:a16="http://schemas.microsoft.com/office/drawing/2014/main" id="{00000000-0008-0000-1D00-00007A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9" name="Text Box 11">
          <a:extLst>
            <a:ext uri="{FF2B5EF4-FFF2-40B4-BE49-F238E27FC236}">
              <a16:creationId xmlns:a16="http://schemas.microsoft.com/office/drawing/2014/main" id="{00000000-0008-0000-1D00-00007B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80" name="Text Box 12">
          <a:extLst>
            <a:ext uri="{FF2B5EF4-FFF2-40B4-BE49-F238E27FC236}">
              <a16:creationId xmlns:a16="http://schemas.microsoft.com/office/drawing/2014/main" id="{00000000-0008-0000-1D00-00007C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381" name="Text Box 11">
          <a:extLst>
            <a:ext uri="{FF2B5EF4-FFF2-40B4-BE49-F238E27FC236}">
              <a16:creationId xmlns:a16="http://schemas.microsoft.com/office/drawing/2014/main" id="{00000000-0008-0000-1D00-00007D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382" name="Text Box 12">
          <a:extLst>
            <a:ext uri="{FF2B5EF4-FFF2-40B4-BE49-F238E27FC236}">
              <a16:creationId xmlns:a16="http://schemas.microsoft.com/office/drawing/2014/main" id="{00000000-0008-0000-1D00-00007E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83" name="Text Box 11">
          <a:extLst>
            <a:ext uri="{FF2B5EF4-FFF2-40B4-BE49-F238E27FC236}">
              <a16:creationId xmlns:a16="http://schemas.microsoft.com/office/drawing/2014/main" id="{00000000-0008-0000-1D00-00007F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84" name="Text Box 12">
          <a:extLst>
            <a:ext uri="{FF2B5EF4-FFF2-40B4-BE49-F238E27FC236}">
              <a16:creationId xmlns:a16="http://schemas.microsoft.com/office/drawing/2014/main" id="{00000000-0008-0000-1D00-000080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85" name="Text Box 11">
          <a:extLst>
            <a:ext uri="{FF2B5EF4-FFF2-40B4-BE49-F238E27FC236}">
              <a16:creationId xmlns:a16="http://schemas.microsoft.com/office/drawing/2014/main" id="{00000000-0008-0000-1D00-000081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86" name="Text Box 12">
          <a:extLst>
            <a:ext uri="{FF2B5EF4-FFF2-40B4-BE49-F238E27FC236}">
              <a16:creationId xmlns:a16="http://schemas.microsoft.com/office/drawing/2014/main" id="{00000000-0008-0000-1D00-000082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387" name="Text Box 13">
          <a:extLst>
            <a:ext uri="{FF2B5EF4-FFF2-40B4-BE49-F238E27FC236}">
              <a16:creationId xmlns:a16="http://schemas.microsoft.com/office/drawing/2014/main" id="{00000000-0008-0000-1D00-000083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388" name="Text Box 14">
          <a:extLst>
            <a:ext uri="{FF2B5EF4-FFF2-40B4-BE49-F238E27FC236}">
              <a16:creationId xmlns:a16="http://schemas.microsoft.com/office/drawing/2014/main" id="{00000000-0008-0000-1D00-000084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389" name="Text Box 11">
          <a:extLst>
            <a:ext uri="{FF2B5EF4-FFF2-40B4-BE49-F238E27FC236}">
              <a16:creationId xmlns:a16="http://schemas.microsoft.com/office/drawing/2014/main" id="{00000000-0008-0000-1D00-000085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264583</xdr:colOff>
      <xdr:row>70</xdr:row>
      <xdr:rowOff>158750</xdr:rowOff>
    </xdr:from>
    <xdr:ext cx="114300" cy="285750"/>
    <xdr:sp macro="" textlink="">
      <xdr:nvSpPr>
        <xdr:cNvPr id="390" name="Text Box 12">
          <a:extLst>
            <a:ext uri="{FF2B5EF4-FFF2-40B4-BE49-F238E27FC236}">
              <a16:creationId xmlns:a16="http://schemas.microsoft.com/office/drawing/2014/main" id="{00000000-0008-0000-1D00-000086010000}"/>
            </a:ext>
          </a:extLst>
        </xdr:cNvPr>
        <xdr:cNvSpPr txBox="1">
          <a:spLocks noChangeArrowheads="1"/>
        </xdr:cNvSpPr>
      </xdr:nvSpPr>
      <xdr:spPr bwMode="auto">
        <a:xfrm>
          <a:off x="4013623" y="129603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91" name="Text Box 11">
          <a:extLst>
            <a:ext uri="{FF2B5EF4-FFF2-40B4-BE49-F238E27FC236}">
              <a16:creationId xmlns:a16="http://schemas.microsoft.com/office/drawing/2014/main" id="{00000000-0008-0000-1D00-000087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92" name="Text Box 12">
          <a:extLst>
            <a:ext uri="{FF2B5EF4-FFF2-40B4-BE49-F238E27FC236}">
              <a16:creationId xmlns:a16="http://schemas.microsoft.com/office/drawing/2014/main" id="{00000000-0008-0000-1D00-000088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93" name="Text Box 11">
          <a:extLst>
            <a:ext uri="{FF2B5EF4-FFF2-40B4-BE49-F238E27FC236}">
              <a16:creationId xmlns:a16="http://schemas.microsoft.com/office/drawing/2014/main" id="{00000000-0008-0000-1D00-000089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94" name="Text Box 12">
          <a:extLst>
            <a:ext uri="{FF2B5EF4-FFF2-40B4-BE49-F238E27FC236}">
              <a16:creationId xmlns:a16="http://schemas.microsoft.com/office/drawing/2014/main" id="{00000000-0008-0000-1D00-00008A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395" name="Text Box 13">
          <a:extLst>
            <a:ext uri="{FF2B5EF4-FFF2-40B4-BE49-F238E27FC236}">
              <a16:creationId xmlns:a16="http://schemas.microsoft.com/office/drawing/2014/main" id="{00000000-0008-0000-1D00-00008B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396" name="Text Box 11">
          <a:extLst>
            <a:ext uri="{FF2B5EF4-FFF2-40B4-BE49-F238E27FC236}">
              <a16:creationId xmlns:a16="http://schemas.microsoft.com/office/drawing/2014/main" id="{00000000-0008-0000-1D00-00008C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397" name="Text Box 12">
          <a:extLst>
            <a:ext uri="{FF2B5EF4-FFF2-40B4-BE49-F238E27FC236}">
              <a16:creationId xmlns:a16="http://schemas.microsoft.com/office/drawing/2014/main" id="{00000000-0008-0000-1D00-00008D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398" name="Text Box 11">
          <a:extLst>
            <a:ext uri="{FF2B5EF4-FFF2-40B4-BE49-F238E27FC236}">
              <a16:creationId xmlns:a16="http://schemas.microsoft.com/office/drawing/2014/main" id="{00000000-0008-0000-1D00-00008E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399" name="Text Box 12">
          <a:extLst>
            <a:ext uri="{FF2B5EF4-FFF2-40B4-BE49-F238E27FC236}">
              <a16:creationId xmlns:a16="http://schemas.microsoft.com/office/drawing/2014/main" id="{00000000-0008-0000-1D00-00008F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0" name="Text Box 11">
          <a:extLst>
            <a:ext uri="{FF2B5EF4-FFF2-40B4-BE49-F238E27FC236}">
              <a16:creationId xmlns:a16="http://schemas.microsoft.com/office/drawing/2014/main" id="{00000000-0008-0000-1D00-000090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1" name="Text Box 12">
          <a:extLst>
            <a:ext uri="{FF2B5EF4-FFF2-40B4-BE49-F238E27FC236}">
              <a16:creationId xmlns:a16="http://schemas.microsoft.com/office/drawing/2014/main" id="{00000000-0008-0000-1D00-000091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402" name="Text Box 13">
          <a:extLst>
            <a:ext uri="{FF2B5EF4-FFF2-40B4-BE49-F238E27FC236}">
              <a16:creationId xmlns:a16="http://schemas.microsoft.com/office/drawing/2014/main" id="{00000000-0008-0000-1D00-000092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403" name="Text Box 14">
          <a:extLst>
            <a:ext uri="{FF2B5EF4-FFF2-40B4-BE49-F238E27FC236}">
              <a16:creationId xmlns:a16="http://schemas.microsoft.com/office/drawing/2014/main" id="{00000000-0008-0000-1D00-000093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04" name="Text Box 11">
          <a:extLst>
            <a:ext uri="{FF2B5EF4-FFF2-40B4-BE49-F238E27FC236}">
              <a16:creationId xmlns:a16="http://schemas.microsoft.com/office/drawing/2014/main" id="{00000000-0008-0000-1D00-000094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05" name="Text Box 12">
          <a:extLst>
            <a:ext uri="{FF2B5EF4-FFF2-40B4-BE49-F238E27FC236}">
              <a16:creationId xmlns:a16="http://schemas.microsoft.com/office/drawing/2014/main" id="{00000000-0008-0000-1D00-000095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6" name="Text Box 11">
          <a:extLst>
            <a:ext uri="{FF2B5EF4-FFF2-40B4-BE49-F238E27FC236}">
              <a16:creationId xmlns:a16="http://schemas.microsoft.com/office/drawing/2014/main" id="{00000000-0008-0000-1D00-000096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7" name="Text Box 12">
          <a:extLst>
            <a:ext uri="{FF2B5EF4-FFF2-40B4-BE49-F238E27FC236}">
              <a16:creationId xmlns:a16="http://schemas.microsoft.com/office/drawing/2014/main" id="{00000000-0008-0000-1D00-000097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8" name="Text Box 11">
          <a:extLst>
            <a:ext uri="{FF2B5EF4-FFF2-40B4-BE49-F238E27FC236}">
              <a16:creationId xmlns:a16="http://schemas.microsoft.com/office/drawing/2014/main" id="{00000000-0008-0000-1D00-000098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9" name="Text Box 12">
          <a:extLst>
            <a:ext uri="{FF2B5EF4-FFF2-40B4-BE49-F238E27FC236}">
              <a16:creationId xmlns:a16="http://schemas.microsoft.com/office/drawing/2014/main" id="{00000000-0008-0000-1D00-000099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410" name="Text Box 13">
          <a:extLst>
            <a:ext uri="{FF2B5EF4-FFF2-40B4-BE49-F238E27FC236}">
              <a16:creationId xmlns:a16="http://schemas.microsoft.com/office/drawing/2014/main" id="{00000000-0008-0000-1D00-00009A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11" name="Text Box 11">
          <a:extLst>
            <a:ext uri="{FF2B5EF4-FFF2-40B4-BE49-F238E27FC236}">
              <a16:creationId xmlns:a16="http://schemas.microsoft.com/office/drawing/2014/main" id="{00000000-0008-0000-1D00-00009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12" name="Text Box 12">
          <a:extLst>
            <a:ext uri="{FF2B5EF4-FFF2-40B4-BE49-F238E27FC236}">
              <a16:creationId xmlns:a16="http://schemas.microsoft.com/office/drawing/2014/main" id="{00000000-0008-0000-1D00-00009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13" name="Text Box 11">
          <a:extLst>
            <a:ext uri="{FF2B5EF4-FFF2-40B4-BE49-F238E27FC236}">
              <a16:creationId xmlns:a16="http://schemas.microsoft.com/office/drawing/2014/main" id="{00000000-0008-0000-1D00-00009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14" name="Text Box 12">
          <a:extLst>
            <a:ext uri="{FF2B5EF4-FFF2-40B4-BE49-F238E27FC236}">
              <a16:creationId xmlns:a16="http://schemas.microsoft.com/office/drawing/2014/main" id="{00000000-0008-0000-1D00-00009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15" name="Text Box 11">
          <a:extLst>
            <a:ext uri="{FF2B5EF4-FFF2-40B4-BE49-F238E27FC236}">
              <a16:creationId xmlns:a16="http://schemas.microsoft.com/office/drawing/2014/main" id="{00000000-0008-0000-1D00-00009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16" name="Text Box 12">
          <a:extLst>
            <a:ext uri="{FF2B5EF4-FFF2-40B4-BE49-F238E27FC236}">
              <a16:creationId xmlns:a16="http://schemas.microsoft.com/office/drawing/2014/main" id="{00000000-0008-0000-1D00-0000A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17" name="Text Box 13">
          <a:extLst>
            <a:ext uri="{FF2B5EF4-FFF2-40B4-BE49-F238E27FC236}">
              <a16:creationId xmlns:a16="http://schemas.microsoft.com/office/drawing/2014/main" id="{00000000-0008-0000-1D00-0000A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18" name="Text Box 14">
          <a:extLst>
            <a:ext uri="{FF2B5EF4-FFF2-40B4-BE49-F238E27FC236}">
              <a16:creationId xmlns:a16="http://schemas.microsoft.com/office/drawing/2014/main" id="{00000000-0008-0000-1D00-0000A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19" name="Text Box 11">
          <a:extLst>
            <a:ext uri="{FF2B5EF4-FFF2-40B4-BE49-F238E27FC236}">
              <a16:creationId xmlns:a16="http://schemas.microsoft.com/office/drawing/2014/main" id="{00000000-0008-0000-1D00-0000A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20" name="Text Box 12">
          <a:extLst>
            <a:ext uri="{FF2B5EF4-FFF2-40B4-BE49-F238E27FC236}">
              <a16:creationId xmlns:a16="http://schemas.microsoft.com/office/drawing/2014/main" id="{00000000-0008-0000-1D00-0000A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21" name="Text Box 11">
          <a:extLst>
            <a:ext uri="{FF2B5EF4-FFF2-40B4-BE49-F238E27FC236}">
              <a16:creationId xmlns:a16="http://schemas.microsoft.com/office/drawing/2014/main" id="{00000000-0008-0000-1D00-0000A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22" name="Text Box 12">
          <a:extLst>
            <a:ext uri="{FF2B5EF4-FFF2-40B4-BE49-F238E27FC236}">
              <a16:creationId xmlns:a16="http://schemas.microsoft.com/office/drawing/2014/main" id="{00000000-0008-0000-1D00-0000A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23" name="Text Box 11">
          <a:extLst>
            <a:ext uri="{FF2B5EF4-FFF2-40B4-BE49-F238E27FC236}">
              <a16:creationId xmlns:a16="http://schemas.microsoft.com/office/drawing/2014/main" id="{00000000-0008-0000-1D00-0000A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24" name="Text Box 12">
          <a:extLst>
            <a:ext uri="{FF2B5EF4-FFF2-40B4-BE49-F238E27FC236}">
              <a16:creationId xmlns:a16="http://schemas.microsoft.com/office/drawing/2014/main" id="{00000000-0008-0000-1D00-0000A8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104775</xdr:rowOff>
    </xdr:from>
    <xdr:ext cx="114300" cy="285750"/>
    <xdr:sp macro="" textlink="">
      <xdr:nvSpPr>
        <xdr:cNvPr id="425" name="Text Box 8">
          <a:extLst>
            <a:ext uri="{FF2B5EF4-FFF2-40B4-BE49-F238E27FC236}">
              <a16:creationId xmlns:a16="http://schemas.microsoft.com/office/drawing/2014/main" id="{00000000-0008-0000-1D00-0000A9010000}"/>
            </a:ext>
          </a:extLst>
        </xdr:cNvPr>
        <xdr:cNvSpPr txBox="1">
          <a:spLocks noChangeArrowheads="1"/>
        </xdr:cNvSpPr>
      </xdr:nvSpPr>
      <xdr:spPr bwMode="auto">
        <a:xfrm>
          <a:off x="4373880" y="129063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26" name="Text Box 13">
          <a:extLst>
            <a:ext uri="{FF2B5EF4-FFF2-40B4-BE49-F238E27FC236}">
              <a16:creationId xmlns:a16="http://schemas.microsoft.com/office/drawing/2014/main" id="{00000000-0008-0000-1D00-0000AA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27" name="Text Box 11">
          <a:extLst>
            <a:ext uri="{FF2B5EF4-FFF2-40B4-BE49-F238E27FC236}">
              <a16:creationId xmlns:a16="http://schemas.microsoft.com/office/drawing/2014/main" id="{00000000-0008-0000-1D00-0000A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28" name="Text Box 12">
          <a:extLst>
            <a:ext uri="{FF2B5EF4-FFF2-40B4-BE49-F238E27FC236}">
              <a16:creationId xmlns:a16="http://schemas.microsoft.com/office/drawing/2014/main" id="{00000000-0008-0000-1D00-0000A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29" name="Text Box 11">
          <a:extLst>
            <a:ext uri="{FF2B5EF4-FFF2-40B4-BE49-F238E27FC236}">
              <a16:creationId xmlns:a16="http://schemas.microsoft.com/office/drawing/2014/main" id="{00000000-0008-0000-1D00-0000A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30" name="Text Box 12">
          <a:extLst>
            <a:ext uri="{FF2B5EF4-FFF2-40B4-BE49-F238E27FC236}">
              <a16:creationId xmlns:a16="http://schemas.microsoft.com/office/drawing/2014/main" id="{00000000-0008-0000-1D00-0000A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31" name="Text Box 11">
          <a:extLst>
            <a:ext uri="{FF2B5EF4-FFF2-40B4-BE49-F238E27FC236}">
              <a16:creationId xmlns:a16="http://schemas.microsoft.com/office/drawing/2014/main" id="{00000000-0008-0000-1D00-0000A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32" name="Text Box 12">
          <a:extLst>
            <a:ext uri="{FF2B5EF4-FFF2-40B4-BE49-F238E27FC236}">
              <a16:creationId xmlns:a16="http://schemas.microsoft.com/office/drawing/2014/main" id="{00000000-0008-0000-1D00-0000B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33" name="Text Box 13">
          <a:extLst>
            <a:ext uri="{FF2B5EF4-FFF2-40B4-BE49-F238E27FC236}">
              <a16:creationId xmlns:a16="http://schemas.microsoft.com/office/drawing/2014/main" id="{00000000-0008-0000-1D00-0000B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34" name="Text Box 14">
          <a:extLst>
            <a:ext uri="{FF2B5EF4-FFF2-40B4-BE49-F238E27FC236}">
              <a16:creationId xmlns:a16="http://schemas.microsoft.com/office/drawing/2014/main" id="{00000000-0008-0000-1D00-0000B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35" name="Text Box 11">
          <a:extLst>
            <a:ext uri="{FF2B5EF4-FFF2-40B4-BE49-F238E27FC236}">
              <a16:creationId xmlns:a16="http://schemas.microsoft.com/office/drawing/2014/main" id="{00000000-0008-0000-1D00-0000B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36" name="Text Box 12">
          <a:extLst>
            <a:ext uri="{FF2B5EF4-FFF2-40B4-BE49-F238E27FC236}">
              <a16:creationId xmlns:a16="http://schemas.microsoft.com/office/drawing/2014/main" id="{00000000-0008-0000-1D00-0000B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8</xdr:col>
      <xdr:colOff>0</xdr:colOff>
      <xdr:row>70</xdr:row>
      <xdr:rowOff>0</xdr:rowOff>
    </xdr:from>
    <xdr:ext cx="114300" cy="285750"/>
    <xdr:sp macro="" textlink="">
      <xdr:nvSpPr>
        <xdr:cNvPr id="437" name="Text Box 11">
          <a:extLst>
            <a:ext uri="{FF2B5EF4-FFF2-40B4-BE49-F238E27FC236}">
              <a16:creationId xmlns:a16="http://schemas.microsoft.com/office/drawing/2014/main" id="{00000000-0008-0000-1D00-0000B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38" name="Text Box 12">
          <a:extLst>
            <a:ext uri="{FF2B5EF4-FFF2-40B4-BE49-F238E27FC236}">
              <a16:creationId xmlns:a16="http://schemas.microsoft.com/office/drawing/2014/main" id="{00000000-0008-0000-1D00-0000B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39" name="Text Box 11">
          <a:extLst>
            <a:ext uri="{FF2B5EF4-FFF2-40B4-BE49-F238E27FC236}">
              <a16:creationId xmlns:a16="http://schemas.microsoft.com/office/drawing/2014/main" id="{00000000-0008-0000-1D00-0000B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709084</xdr:colOff>
      <xdr:row>72</xdr:row>
      <xdr:rowOff>21166</xdr:rowOff>
    </xdr:from>
    <xdr:ext cx="114300" cy="285750"/>
    <xdr:sp macro="" textlink="">
      <xdr:nvSpPr>
        <xdr:cNvPr id="440" name="Text Box 12">
          <a:extLst>
            <a:ext uri="{FF2B5EF4-FFF2-40B4-BE49-F238E27FC236}">
              <a16:creationId xmlns:a16="http://schemas.microsoft.com/office/drawing/2014/main" id="{00000000-0008-0000-1D00-0000B8010000}"/>
            </a:ext>
          </a:extLst>
        </xdr:cNvPr>
        <xdr:cNvSpPr txBox="1">
          <a:spLocks noChangeArrowheads="1"/>
        </xdr:cNvSpPr>
      </xdr:nvSpPr>
      <xdr:spPr bwMode="auto">
        <a:xfrm>
          <a:off x="4374304" y="1318852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41" name="Text Box 13">
          <a:extLst>
            <a:ext uri="{FF2B5EF4-FFF2-40B4-BE49-F238E27FC236}">
              <a16:creationId xmlns:a16="http://schemas.microsoft.com/office/drawing/2014/main" id="{00000000-0008-0000-1D00-0000B9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69</xdr:row>
      <xdr:rowOff>0</xdr:rowOff>
    </xdr:from>
    <xdr:ext cx="114300" cy="285750"/>
    <xdr:sp macro="" textlink="">
      <xdr:nvSpPr>
        <xdr:cNvPr id="442" name="Text Box 11">
          <a:extLst>
            <a:ext uri="{FF2B5EF4-FFF2-40B4-BE49-F238E27FC236}">
              <a16:creationId xmlns:a16="http://schemas.microsoft.com/office/drawing/2014/main" id="{00000000-0008-0000-1D00-0000BA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69</xdr:row>
      <xdr:rowOff>0</xdr:rowOff>
    </xdr:from>
    <xdr:ext cx="114300" cy="285750"/>
    <xdr:sp macro="" textlink="">
      <xdr:nvSpPr>
        <xdr:cNvPr id="443" name="Text Box 12">
          <a:extLst>
            <a:ext uri="{FF2B5EF4-FFF2-40B4-BE49-F238E27FC236}">
              <a16:creationId xmlns:a16="http://schemas.microsoft.com/office/drawing/2014/main" id="{00000000-0008-0000-1D00-0000BB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44" name="Text Box 11">
          <a:extLst>
            <a:ext uri="{FF2B5EF4-FFF2-40B4-BE49-F238E27FC236}">
              <a16:creationId xmlns:a16="http://schemas.microsoft.com/office/drawing/2014/main" id="{00000000-0008-0000-1D00-0000BC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45" name="Text Box 12">
          <a:extLst>
            <a:ext uri="{FF2B5EF4-FFF2-40B4-BE49-F238E27FC236}">
              <a16:creationId xmlns:a16="http://schemas.microsoft.com/office/drawing/2014/main" id="{00000000-0008-0000-1D00-0000BD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46" name="Text Box 11">
          <a:extLst>
            <a:ext uri="{FF2B5EF4-FFF2-40B4-BE49-F238E27FC236}">
              <a16:creationId xmlns:a16="http://schemas.microsoft.com/office/drawing/2014/main" id="{00000000-0008-0000-1D00-0000BE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47" name="Text Box 12">
          <a:extLst>
            <a:ext uri="{FF2B5EF4-FFF2-40B4-BE49-F238E27FC236}">
              <a16:creationId xmlns:a16="http://schemas.microsoft.com/office/drawing/2014/main" id="{00000000-0008-0000-1D00-0000BF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71</xdr:row>
      <xdr:rowOff>0</xdr:rowOff>
    </xdr:from>
    <xdr:ext cx="114300" cy="285750"/>
    <xdr:sp macro="" textlink="">
      <xdr:nvSpPr>
        <xdr:cNvPr id="448" name="Text Box 13">
          <a:extLst>
            <a:ext uri="{FF2B5EF4-FFF2-40B4-BE49-F238E27FC236}">
              <a16:creationId xmlns:a16="http://schemas.microsoft.com/office/drawing/2014/main" id="{00000000-0008-0000-1D00-0000C0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71</xdr:row>
      <xdr:rowOff>0</xdr:rowOff>
    </xdr:from>
    <xdr:ext cx="114300" cy="285750"/>
    <xdr:sp macro="" textlink="">
      <xdr:nvSpPr>
        <xdr:cNvPr id="449" name="Text Box 14">
          <a:extLst>
            <a:ext uri="{FF2B5EF4-FFF2-40B4-BE49-F238E27FC236}">
              <a16:creationId xmlns:a16="http://schemas.microsoft.com/office/drawing/2014/main" id="{00000000-0008-0000-1D00-0000C1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69</xdr:row>
      <xdr:rowOff>0</xdr:rowOff>
    </xdr:from>
    <xdr:ext cx="114300" cy="285750"/>
    <xdr:sp macro="" textlink="">
      <xdr:nvSpPr>
        <xdr:cNvPr id="450" name="Text Box 11">
          <a:extLst>
            <a:ext uri="{FF2B5EF4-FFF2-40B4-BE49-F238E27FC236}">
              <a16:creationId xmlns:a16="http://schemas.microsoft.com/office/drawing/2014/main" id="{00000000-0008-0000-1D00-0000C2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114300</xdr:colOff>
      <xdr:row>87</xdr:row>
      <xdr:rowOff>139700</xdr:rowOff>
    </xdr:from>
    <xdr:ext cx="114300" cy="285750"/>
    <xdr:sp macro="" textlink="">
      <xdr:nvSpPr>
        <xdr:cNvPr id="451" name="Text Box 12">
          <a:extLst>
            <a:ext uri="{FF2B5EF4-FFF2-40B4-BE49-F238E27FC236}">
              <a16:creationId xmlns:a16="http://schemas.microsoft.com/office/drawing/2014/main" id="{00000000-0008-0000-1D00-0000C3010000}"/>
            </a:ext>
          </a:extLst>
        </xdr:cNvPr>
        <xdr:cNvSpPr txBox="1">
          <a:spLocks noChangeArrowheads="1"/>
        </xdr:cNvSpPr>
      </xdr:nvSpPr>
      <xdr:spPr bwMode="auto">
        <a:xfrm>
          <a:off x="8458200" y="1600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52" name="Text Box 11">
          <a:extLst>
            <a:ext uri="{FF2B5EF4-FFF2-40B4-BE49-F238E27FC236}">
              <a16:creationId xmlns:a16="http://schemas.microsoft.com/office/drawing/2014/main" id="{00000000-0008-0000-1D00-0000C4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53" name="Text Box 12">
          <a:extLst>
            <a:ext uri="{FF2B5EF4-FFF2-40B4-BE49-F238E27FC236}">
              <a16:creationId xmlns:a16="http://schemas.microsoft.com/office/drawing/2014/main" id="{00000000-0008-0000-1D00-0000C5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54" name="Text Box 11">
          <a:extLst>
            <a:ext uri="{FF2B5EF4-FFF2-40B4-BE49-F238E27FC236}">
              <a16:creationId xmlns:a16="http://schemas.microsoft.com/office/drawing/2014/main" id="{00000000-0008-0000-1D00-0000C6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55" name="Text Box 12">
          <a:extLst>
            <a:ext uri="{FF2B5EF4-FFF2-40B4-BE49-F238E27FC236}">
              <a16:creationId xmlns:a16="http://schemas.microsoft.com/office/drawing/2014/main" id="{00000000-0008-0000-1D00-0000C7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492125</xdr:colOff>
      <xdr:row>71</xdr:row>
      <xdr:rowOff>115358</xdr:rowOff>
    </xdr:from>
    <xdr:ext cx="114300" cy="285750"/>
    <xdr:sp macro="" textlink="">
      <xdr:nvSpPr>
        <xdr:cNvPr id="456" name="Text Box 8">
          <a:extLst>
            <a:ext uri="{FF2B5EF4-FFF2-40B4-BE49-F238E27FC236}">
              <a16:creationId xmlns:a16="http://schemas.microsoft.com/office/drawing/2014/main" id="{00000000-0008-0000-1D00-0000C8010000}"/>
            </a:ext>
          </a:extLst>
        </xdr:cNvPr>
        <xdr:cNvSpPr txBox="1">
          <a:spLocks noChangeArrowheads="1"/>
        </xdr:cNvSpPr>
      </xdr:nvSpPr>
      <xdr:spPr bwMode="auto">
        <a:xfrm>
          <a:off x="5490845" y="1309983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56</xdr:row>
      <xdr:rowOff>179917</xdr:rowOff>
    </xdr:from>
    <xdr:ext cx="114300" cy="285750"/>
    <xdr:sp macro="" textlink="">
      <xdr:nvSpPr>
        <xdr:cNvPr id="457" name="Text Box 13">
          <a:extLst>
            <a:ext uri="{FF2B5EF4-FFF2-40B4-BE49-F238E27FC236}">
              <a16:creationId xmlns:a16="http://schemas.microsoft.com/office/drawing/2014/main" id="{00000000-0008-0000-1D00-0000C901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58" name="Text Box 13">
          <a:extLst>
            <a:ext uri="{FF2B5EF4-FFF2-40B4-BE49-F238E27FC236}">
              <a16:creationId xmlns:a16="http://schemas.microsoft.com/office/drawing/2014/main" id="{00000000-0008-0000-1D00-0000CA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59" name="Text Box 14">
          <a:extLst>
            <a:ext uri="{FF2B5EF4-FFF2-40B4-BE49-F238E27FC236}">
              <a16:creationId xmlns:a16="http://schemas.microsoft.com/office/drawing/2014/main" id="{00000000-0008-0000-1D00-0000CB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0" name="Text Box 13">
          <a:extLst>
            <a:ext uri="{FF2B5EF4-FFF2-40B4-BE49-F238E27FC236}">
              <a16:creationId xmlns:a16="http://schemas.microsoft.com/office/drawing/2014/main" id="{00000000-0008-0000-1D00-0000CC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1" name="Text Box 14">
          <a:extLst>
            <a:ext uri="{FF2B5EF4-FFF2-40B4-BE49-F238E27FC236}">
              <a16:creationId xmlns:a16="http://schemas.microsoft.com/office/drawing/2014/main" id="{00000000-0008-0000-1D00-0000CD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2" name="Text Box 13">
          <a:extLst>
            <a:ext uri="{FF2B5EF4-FFF2-40B4-BE49-F238E27FC236}">
              <a16:creationId xmlns:a16="http://schemas.microsoft.com/office/drawing/2014/main" id="{00000000-0008-0000-1D00-0000CE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3" name="Text Box 14">
          <a:extLst>
            <a:ext uri="{FF2B5EF4-FFF2-40B4-BE49-F238E27FC236}">
              <a16:creationId xmlns:a16="http://schemas.microsoft.com/office/drawing/2014/main" id="{00000000-0008-0000-1D00-0000CF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4" name="Text Box 13">
          <a:extLst>
            <a:ext uri="{FF2B5EF4-FFF2-40B4-BE49-F238E27FC236}">
              <a16:creationId xmlns:a16="http://schemas.microsoft.com/office/drawing/2014/main" id="{00000000-0008-0000-1D00-0000D0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5" name="Text Box 14">
          <a:extLst>
            <a:ext uri="{FF2B5EF4-FFF2-40B4-BE49-F238E27FC236}">
              <a16:creationId xmlns:a16="http://schemas.microsoft.com/office/drawing/2014/main" id="{00000000-0008-0000-1D00-0000D1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466" name="Text Box 8">
          <a:extLst>
            <a:ext uri="{FF2B5EF4-FFF2-40B4-BE49-F238E27FC236}">
              <a16:creationId xmlns:a16="http://schemas.microsoft.com/office/drawing/2014/main" id="{00000000-0008-0000-1D00-0000D2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467" name="Text Box 8">
          <a:extLst>
            <a:ext uri="{FF2B5EF4-FFF2-40B4-BE49-F238E27FC236}">
              <a16:creationId xmlns:a16="http://schemas.microsoft.com/office/drawing/2014/main" id="{00000000-0008-0000-1D00-0000D3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68" name="Text Box 8">
          <a:extLst>
            <a:ext uri="{FF2B5EF4-FFF2-40B4-BE49-F238E27FC236}">
              <a16:creationId xmlns:a16="http://schemas.microsoft.com/office/drawing/2014/main" id="{00000000-0008-0000-1D00-0000D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69" name="Text Box 8">
          <a:extLst>
            <a:ext uri="{FF2B5EF4-FFF2-40B4-BE49-F238E27FC236}">
              <a16:creationId xmlns:a16="http://schemas.microsoft.com/office/drawing/2014/main" id="{00000000-0008-0000-1D00-0000D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0" name="Text Box 1">
          <a:extLst>
            <a:ext uri="{FF2B5EF4-FFF2-40B4-BE49-F238E27FC236}">
              <a16:creationId xmlns:a16="http://schemas.microsoft.com/office/drawing/2014/main" id="{00000000-0008-0000-1D00-0000D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1" name="Text Box 2">
          <a:extLst>
            <a:ext uri="{FF2B5EF4-FFF2-40B4-BE49-F238E27FC236}">
              <a16:creationId xmlns:a16="http://schemas.microsoft.com/office/drawing/2014/main" id="{00000000-0008-0000-1D00-0000D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2" name="Text Box 3">
          <a:extLst>
            <a:ext uri="{FF2B5EF4-FFF2-40B4-BE49-F238E27FC236}">
              <a16:creationId xmlns:a16="http://schemas.microsoft.com/office/drawing/2014/main" id="{00000000-0008-0000-1D00-0000D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3" name="Text Box 4">
          <a:extLst>
            <a:ext uri="{FF2B5EF4-FFF2-40B4-BE49-F238E27FC236}">
              <a16:creationId xmlns:a16="http://schemas.microsoft.com/office/drawing/2014/main" id="{00000000-0008-0000-1D00-0000D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4" name="Text Box 5">
          <a:extLst>
            <a:ext uri="{FF2B5EF4-FFF2-40B4-BE49-F238E27FC236}">
              <a16:creationId xmlns:a16="http://schemas.microsoft.com/office/drawing/2014/main" id="{00000000-0008-0000-1D00-0000D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5" name="Text Box 6">
          <a:extLst>
            <a:ext uri="{FF2B5EF4-FFF2-40B4-BE49-F238E27FC236}">
              <a16:creationId xmlns:a16="http://schemas.microsoft.com/office/drawing/2014/main" id="{00000000-0008-0000-1D00-0000D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6" name="Text Box 8">
          <a:extLst>
            <a:ext uri="{FF2B5EF4-FFF2-40B4-BE49-F238E27FC236}">
              <a16:creationId xmlns:a16="http://schemas.microsoft.com/office/drawing/2014/main" id="{00000000-0008-0000-1D00-0000D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7" name="Text Box 9">
          <a:extLst>
            <a:ext uri="{FF2B5EF4-FFF2-40B4-BE49-F238E27FC236}">
              <a16:creationId xmlns:a16="http://schemas.microsoft.com/office/drawing/2014/main" id="{00000000-0008-0000-1D00-0000D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8" name="Text Box 10">
          <a:extLst>
            <a:ext uri="{FF2B5EF4-FFF2-40B4-BE49-F238E27FC236}">
              <a16:creationId xmlns:a16="http://schemas.microsoft.com/office/drawing/2014/main" id="{00000000-0008-0000-1D00-0000D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9" name="Text Box 1">
          <a:extLst>
            <a:ext uri="{FF2B5EF4-FFF2-40B4-BE49-F238E27FC236}">
              <a16:creationId xmlns:a16="http://schemas.microsoft.com/office/drawing/2014/main" id="{00000000-0008-0000-1D00-0000D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0" name="Text Box 2">
          <a:extLst>
            <a:ext uri="{FF2B5EF4-FFF2-40B4-BE49-F238E27FC236}">
              <a16:creationId xmlns:a16="http://schemas.microsoft.com/office/drawing/2014/main" id="{00000000-0008-0000-1D00-0000E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1" name="Text Box 8">
          <a:extLst>
            <a:ext uri="{FF2B5EF4-FFF2-40B4-BE49-F238E27FC236}">
              <a16:creationId xmlns:a16="http://schemas.microsoft.com/office/drawing/2014/main" id="{00000000-0008-0000-1D00-0000E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2" name="Text Box 1">
          <a:extLst>
            <a:ext uri="{FF2B5EF4-FFF2-40B4-BE49-F238E27FC236}">
              <a16:creationId xmlns:a16="http://schemas.microsoft.com/office/drawing/2014/main" id="{00000000-0008-0000-1D00-0000E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3" name="Text Box 2">
          <a:extLst>
            <a:ext uri="{FF2B5EF4-FFF2-40B4-BE49-F238E27FC236}">
              <a16:creationId xmlns:a16="http://schemas.microsoft.com/office/drawing/2014/main" id="{00000000-0008-0000-1D00-0000E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4" name="Text Box 3">
          <a:extLst>
            <a:ext uri="{FF2B5EF4-FFF2-40B4-BE49-F238E27FC236}">
              <a16:creationId xmlns:a16="http://schemas.microsoft.com/office/drawing/2014/main" id="{00000000-0008-0000-1D00-0000E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5" name="Text Box 4">
          <a:extLst>
            <a:ext uri="{FF2B5EF4-FFF2-40B4-BE49-F238E27FC236}">
              <a16:creationId xmlns:a16="http://schemas.microsoft.com/office/drawing/2014/main" id="{00000000-0008-0000-1D00-0000E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6" name="Text Box 5">
          <a:extLst>
            <a:ext uri="{FF2B5EF4-FFF2-40B4-BE49-F238E27FC236}">
              <a16:creationId xmlns:a16="http://schemas.microsoft.com/office/drawing/2014/main" id="{00000000-0008-0000-1D00-0000E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7" name="Text Box 6">
          <a:extLst>
            <a:ext uri="{FF2B5EF4-FFF2-40B4-BE49-F238E27FC236}">
              <a16:creationId xmlns:a16="http://schemas.microsoft.com/office/drawing/2014/main" id="{00000000-0008-0000-1D00-0000E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8" name="Text Box 8">
          <a:extLst>
            <a:ext uri="{FF2B5EF4-FFF2-40B4-BE49-F238E27FC236}">
              <a16:creationId xmlns:a16="http://schemas.microsoft.com/office/drawing/2014/main" id="{00000000-0008-0000-1D00-0000E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9" name="Text Box 9">
          <a:extLst>
            <a:ext uri="{FF2B5EF4-FFF2-40B4-BE49-F238E27FC236}">
              <a16:creationId xmlns:a16="http://schemas.microsoft.com/office/drawing/2014/main" id="{00000000-0008-0000-1D00-0000E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0" name="Text Box 10">
          <a:extLst>
            <a:ext uri="{FF2B5EF4-FFF2-40B4-BE49-F238E27FC236}">
              <a16:creationId xmlns:a16="http://schemas.microsoft.com/office/drawing/2014/main" id="{00000000-0008-0000-1D00-0000E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1" name="Text Box 1">
          <a:extLst>
            <a:ext uri="{FF2B5EF4-FFF2-40B4-BE49-F238E27FC236}">
              <a16:creationId xmlns:a16="http://schemas.microsoft.com/office/drawing/2014/main" id="{00000000-0008-0000-1D00-0000E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2" name="Text Box 2">
          <a:extLst>
            <a:ext uri="{FF2B5EF4-FFF2-40B4-BE49-F238E27FC236}">
              <a16:creationId xmlns:a16="http://schemas.microsoft.com/office/drawing/2014/main" id="{00000000-0008-0000-1D00-0000E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3" name="Text Box 8">
          <a:extLst>
            <a:ext uri="{FF2B5EF4-FFF2-40B4-BE49-F238E27FC236}">
              <a16:creationId xmlns:a16="http://schemas.microsoft.com/office/drawing/2014/main" id="{00000000-0008-0000-1D00-0000E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4" name="Text Box 8">
          <a:extLst>
            <a:ext uri="{FF2B5EF4-FFF2-40B4-BE49-F238E27FC236}">
              <a16:creationId xmlns:a16="http://schemas.microsoft.com/office/drawing/2014/main" id="{00000000-0008-0000-1D00-0000E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5" name="Text Box 1">
          <a:extLst>
            <a:ext uri="{FF2B5EF4-FFF2-40B4-BE49-F238E27FC236}">
              <a16:creationId xmlns:a16="http://schemas.microsoft.com/office/drawing/2014/main" id="{00000000-0008-0000-1D00-0000E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6" name="Text Box 2">
          <a:extLst>
            <a:ext uri="{FF2B5EF4-FFF2-40B4-BE49-F238E27FC236}">
              <a16:creationId xmlns:a16="http://schemas.microsoft.com/office/drawing/2014/main" id="{00000000-0008-0000-1D00-0000F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7" name="Text Box 3">
          <a:extLst>
            <a:ext uri="{FF2B5EF4-FFF2-40B4-BE49-F238E27FC236}">
              <a16:creationId xmlns:a16="http://schemas.microsoft.com/office/drawing/2014/main" id="{00000000-0008-0000-1D00-0000F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8" name="Text Box 4">
          <a:extLst>
            <a:ext uri="{FF2B5EF4-FFF2-40B4-BE49-F238E27FC236}">
              <a16:creationId xmlns:a16="http://schemas.microsoft.com/office/drawing/2014/main" id="{00000000-0008-0000-1D00-0000F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9" name="Text Box 5">
          <a:extLst>
            <a:ext uri="{FF2B5EF4-FFF2-40B4-BE49-F238E27FC236}">
              <a16:creationId xmlns:a16="http://schemas.microsoft.com/office/drawing/2014/main" id="{00000000-0008-0000-1D00-0000F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0" name="Text Box 6">
          <a:extLst>
            <a:ext uri="{FF2B5EF4-FFF2-40B4-BE49-F238E27FC236}">
              <a16:creationId xmlns:a16="http://schemas.microsoft.com/office/drawing/2014/main" id="{00000000-0008-0000-1D00-0000F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1" name="Text Box 8">
          <a:extLst>
            <a:ext uri="{FF2B5EF4-FFF2-40B4-BE49-F238E27FC236}">
              <a16:creationId xmlns:a16="http://schemas.microsoft.com/office/drawing/2014/main" id="{00000000-0008-0000-1D00-0000F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2" name="Text Box 9">
          <a:extLst>
            <a:ext uri="{FF2B5EF4-FFF2-40B4-BE49-F238E27FC236}">
              <a16:creationId xmlns:a16="http://schemas.microsoft.com/office/drawing/2014/main" id="{00000000-0008-0000-1D00-0000F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3" name="Text Box 10">
          <a:extLst>
            <a:ext uri="{FF2B5EF4-FFF2-40B4-BE49-F238E27FC236}">
              <a16:creationId xmlns:a16="http://schemas.microsoft.com/office/drawing/2014/main" id="{00000000-0008-0000-1D00-0000F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4" name="Text Box 1">
          <a:extLst>
            <a:ext uri="{FF2B5EF4-FFF2-40B4-BE49-F238E27FC236}">
              <a16:creationId xmlns:a16="http://schemas.microsoft.com/office/drawing/2014/main" id="{00000000-0008-0000-1D00-0000F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5" name="Text Box 2">
          <a:extLst>
            <a:ext uri="{FF2B5EF4-FFF2-40B4-BE49-F238E27FC236}">
              <a16:creationId xmlns:a16="http://schemas.microsoft.com/office/drawing/2014/main" id="{00000000-0008-0000-1D00-0000F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6" name="Text Box 8">
          <a:extLst>
            <a:ext uri="{FF2B5EF4-FFF2-40B4-BE49-F238E27FC236}">
              <a16:creationId xmlns:a16="http://schemas.microsoft.com/office/drawing/2014/main" id="{00000000-0008-0000-1D00-0000F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7" name="Text Box 1">
          <a:extLst>
            <a:ext uri="{FF2B5EF4-FFF2-40B4-BE49-F238E27FC236}">
              <a16:creationId xmlns:a16="http://schemas.microsoft.com/office/drawing/2014/main" id="{00000000-0008-0000-1D00-0000F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8" name="Text Box 2">
          <a:extLst>
            <a:ext uri="{FF2B5EF4-FFF2-40B4-BE49-F238E27FC236}">
              <a16:creationId xmlns:a16="http://schemas.microsoft.com/office/drawing/2014/main" id="{00000000-0008-0000-1D00-0000F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9" name="Text Box 3">
          <a:extLst>
            <a:ext uri="{FF2B5EF4-FFF2-40B4-BE49-F238E27FC236}">
              <a16:creationId xmlns:a16="http://schemas.microsoft.com/office/drawing/2014/main" id="{00000000-0008-0000-1D00-0000F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0" name="Text Box 4">
          <a:extLst>
            <a:ext uri="{FF2B5EF4-FFF2-40B4-BE49-F238E27FC236}">
              <a16:creationId xmlns:a16="http://schemas.microsoft.com/office/drawing/2014/main" id="{00000000-0008-0000-1D00-0000F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1" name="Text Box 5">
          <a:extLst>
            <a:ext uri="{FF2B5EF4-FFF2-40B4-BE49-F238E27FC236}">
              <a16:creationId xmlns:a16="http://schemas.microsoft.com/office/drawing/2014/main" id="{00000000-0008-0000-1D00-0000F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2" name="Text Box 6">
          <a:extLst>
            <a:ext uri="{FF2B5EF4-FFF2-40B4-BE49-F238E27FC236}">
              <a16:creationId xmlns:a16="http://schemas.microsoft.com/office/drawing/2014/main" id="{00000000-0008-0000-1D00-000000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3" name="Text Box 8">
          <a:extLst>
            <a:ext uri="{FF2B5EF4-FFF2-40B4-BE49-F238E27FC236}">
              <a16:creationId xmlns:a16="http://schemas.microsoft.com/office/drawing/2014/main" id="{00000000-0008-0000-1D00-000001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4" name="Text Box 9">
          <a:extLst>
            <a:ext uri="{FF2B5EF4-FFF2-40B4-BE49-F238E27FC236}">
              <a16:creationId xmlns:a16="http://schemas.microsoft.com/office/drawing/2014/main" id="{00000000-0008-0000-1D00-000002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5" name="Text Box 10">
          <a:extLst>
            <a:ext uri="{FF2B5EF4-FFF2-40B4-BE49-F238E27FC236}">
              <a16:creationId xmlns:a16="http://schemas.microsoft.com/office/drawing/2014/main" id="{00000000-0008-0000-1D00-000003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2053166</xdr:colOff>
      <xdr:row>54</xdr:row>
      <xdr:rowOff>42333</xdr:rowOff>
    </xdr:from>
    <xdr:ext cx="114300" cy="285750"/>
    <xdr:sp macro="" textlink="">
      <xdr:nvSpPr>
        <xdr:cNvPr id="516" name="Text Box 1">
          <a:extLst>
            <a:ext uri="{FF2B5EF4-FFF2-40B4-BE49-F238E27FC236}">
              <a16:creationId xmlns:a16="http://schemas.microsoft.com/office/drawing/2014/main" id="{00000000-0008-0000-1D00-000004020000}"/>
            </a:ext>
          </a:extLst>
        </xdr:cNvPr>
        <xdr:cNvSpPr txBox="1">
          <a:spLocks noChangeArrowheads="1"/>
        </xdr:cNvSpPr>
      </xdr:nvSpPr>
      <xdr:spPr bwMode="auto">
        <a:xfrm>
          <a:off x="125306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17" name="Text Box 1">
          <a:extLst>
            <a:ext uri="{FF2B5EF4-FFF2-40B4-BE49-F238E27FC236}">
              <a16:creationId xmlns:a16="http://schemas.microsoft.com/office/drawing/2014/main" id="{00000000-0008-0000-1D00-00000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18" name="Text Box 2">
          <a:extLst>
            <a:ext uri="{FF2B5EF4-FFF2-40B4-BE49-F238E27FC236}">
              <a16:creationId xmlns:a16="http://schemas.microsoft.com/office/drawing/2014/main" id="{00000000-0008-0000-1D00-00000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19" name="Text Box 3">
          <a:extLst>
            <a:ext uri="{FF2B5EF4-FFF2-40B4-BE49-F238E27FC236}">
              <a16:creationId xmlns:a16="http://schemas.microsoft.com/office/drawing/2014/main" id="{00000000-0008-0000-1D00-00000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0" name="Text Box 4">
          <a:extLst>
            <a:ext uri="{FF2B5EF4-FFF2-40B4-BE49-F238E27FC236}">
              <a16:creationId xmlns:a16="http://schemas.microsoft.com/office/drawing/2014/main" id="{00000000-0008-0000-1D00-00000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1" name="Text Box 5">
          <a:extLst>
            <a:ext uri="{FF2B5EF4-FFF2-40B4-BE49-F238E27FC236}">
              <a16:creationId xmlns:a16="http://schemas.microsoft.com/office/drawing/2014/main" id="{00000000-0008-0000-1D00-00000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2" name="Text Box 6">
          <a:extLst>
            <a:ext uri="{FF2B5EF4-FFF2-40B4-BE49-F238E27FC236}">
              <a16:creationId xmlns:a16="http://schemas.microsoft.com/office/drawing/2014/main" id="{00000000-0008-0000-1D00-00000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3" name="Text Box 8">
          <a:extLst>
            <a:ext uri="{FF2B5EF4-FFF2-40B4-BE49-F238E27FC236}">
              <a16:creationId xmlns:a16="http://schemas.microsoft.com/office/drawing/2014/main" id="{00000000-0008-0000-1D00-00000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4" name="Text Box 9">
          <a:extLst>
            <a:ext uri="{FF2B5EF4-FFF2-40B4-BE49-F238E27FC236}">
              <a16:creationId xmlns:a16="http://schemas.microsoft.com/office/drawing/2014/main" id="{00000000-0008-0000-1D00-00000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5" name="Text Box 10">
          <a:extLst>
            <a:ext uri="{FF2B5EF4-FFF2-40B4-BE49-F238E27FC236}">
              <a16:creationId xmlns:a16="http://schemas.microsoft.com/office/drawing/2014/main" id="{00000000-0008-0000-1D00-00000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6" name="Text Box 1">
          <a:extLst>
            <a:ext uri="{FF2B5EF4-FFF2-40B4-BE49-F238E27FC236}">
              <a16:creationId xmlns:a16="http://schemas.microsoft.com/office/drawing/2014/main" id="{00000000-0008-0000-1D00-00000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7" name="Text Box 2">
          <a:extLst>
            <a:ext uri="{FF2B5EF4-FFF2-40B4-BE49-F238E27FC236}">
              <a16:creationId xmlns:a16="http://schemas.microsoft.com/office/drawing/2014/main" id="{00000000-0008-0000-1D00-00000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8" name="Text Box 1">
          <a:extLst>
            <a:ext uri="{FF2B5EF4-FFF2-40B4-BE49-F238E27FC236}">
              <a16:creationId xmlns:a16="http://schemas.microsoft.com/office/drawing/2014/main" id="{00000000-0008-0000-1D00-00001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9" name="Text Box 2">
          <a:extLst>
            <a:ext uri="{FF2B5EF4-FFF2-40B4-BE49-F238E27FC236}">
              <a16:creationId xmlns:a16="http://schemas.microsoft.com/office/drawing/2014/main" id="{00000000-0008-0000-1D00-00001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0" name="Text Box 3">
          <a:extLst>
            <a:ext uri="{FF2B5EF4-FFF2-40B4-BE49-F238E27FC236}">
              <a16:creationId xmlns:a16="http://schemas.microsoft.com/office/drawing/2014/main" id="{00000000-0008-0000-1D00-00001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1" name="Text Box 4">
          <a:extLst>
            <a:ext uri="{FF2B5EF4-FFF2-40B4-BE49-F238E27FC236}">
              <a16:creationId xmlns:a16="http://schemas.microsoft.com/office/drawing/2014/main" id="{00000000-0008-0000-1D00-00001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2" name="Text Box 5">
          <a:extLst>
            <a:ext uri="{FF2B5EF4-FFF2-40B4-BE49-F238E27FC236}">
              <a16:creationId xmlns:a16="http://schemas.microsoft.com/office/drawing/2014/main" id="{00000000-0008-0000-1D00-00001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3" name="Text Box 6">
          <a:extLst>
            <a:ext uri="{FF2B5EF4-FFF2-40B4-BE49-F238E27FC236}">
              <a16:creationId xmlns:a16="http://schemas.microsoft.com/office/drawing/2014/main" id="{00000000-0008-0000-1D00-00001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4" name="Text Box 8">
          <a:extLst>
            <a:ext uri="{FF2B5EF4-FFF2-40B4-BE49-F238E27FC236}">
              <a16:creationId xmlns:a16="http://schemas.microsoft.com/office/drawing/2014/main" id="{00000000-0008-0000-1D00-00001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5" name="Text Box 9">
          <a:extLst>
            <a:ext uri="{FF2B5EF4-FFF2-40B4-BE49-F238E27FC236}">
              <a16:creationId xmlns:a16="http://schemas.microsoft.com/office/drawing/2014/main" id="{00000000-0008-0000-1D00-00001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6" name="Text Box 10">
          <a:extLst>
            <a:ext uri="{FF2B5EF4-FFF2-40B4-BE49-F238E27FC236}">
              <a16:creationId xmlns:a16="http://schemas.microsoft.com/office/drawing/2014/main" id="{00000000-0008-0000-1D00-00001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7" name="Text Box 1">
          <a:extLst>
            <a:ext uri="{FF2B5EF4-FFF2-40B4-BE49-F238E27FC236}">
              <a16:creationId xmlns:a16="http://schemas.microsoft.com/office/drawing/2014/main" id="{00000000-0008-0000-1D00-00001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8" name="Text Box 2">
          <a:extLst>
            <a:ext uri="{FF2B5EF4-FFF2-40B4-BE49-F238E27FC236}">
              <a16:creationId xmlns:a16="http://schemas.microsoft.com/office/drawing/2014/main" id="{00000000-0008-0000-1D00-00001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39" name="Text Box 8">
          <a:extLst>
            <a:ext uri="{FF2B5EF4-FFF2-40B4-BE49-F238E27FC236}">
              <a16:creationId xmlns:a16="http://schemas.microsoft.com/office/drawing/2014/main" id="{00000000-0008-0000-1D00-00001B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40" name="Text Box 8">
          <a:extLst>
            <a:ext uri="{FF2B5EF4-FFF2-40B4-BE49-F238E27FC236}">
              <a16:creationId xmlns:a16="http://schemas.microsoft.com/office/drawing/2014/main" id="{00000000-0008-0000-1D00-00001C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1" name="Text Box 1">
          <a:extLst>
            <a:ext uri="{FF2B5EF4-FFF2-40B4-BE49-F238E27FC236}">
              <a16:creationId xmlns:a16="http://schemas.microsoft.com/office/drawing/2014/main" id="{00000000-0008-0000-1D00-00001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2" name="Text Box 2">
          <a:extLst>
            <a:ext uri="{FF2B5EF4-FFF2-40B4-BE49-F238E27FC236}">
              <a16:creationId xmlns:a16="http://schemas.microsoft.com/office/drawing/2014/main" id="{00000000-0008-0000-1D00-00001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3" name="Text Box 3">
          <a:extLst>
            <a:ext uri="{FF2B5EF4-FFF2-40B4-BE49-F238E27FC236}">
              <a16:creationId xmlns:a16="http://schemas.microsoft.com/office/drawing/2014/main" id="{00000000-0008-0000-1D00-00001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4" name="Text Box 4">
          <a:extLst>
            <a:ext uri="{FF2B5EF4-FFF2-40B4-BE49-F238E27FC236}">
              <a16:creationId xmlns:a16="http://schemas.microsoft.com/office/drawing/2014/main" id="{00000000-0008-0000-1D00-00002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5" name="Text Box 5">
          <a:extLst>
            <a:ext uri="{FF2B5EF4-FFF2-40B4-BE49-F238E27FC236}">
              <a16:creationId xmlns:a16="http://schemas.microsoft.com/office/drawing/2014/main" id="{00000000-0008-0000-1D00-00002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6" name="Text Box 6">
          <a:extLst>
            <a:ext uri="{FF2B5EF4-FFF2-40B4-BE49-F238E27FC236}">
              <a16:creationId xmlns:a16="http://schemas.microsoft.com/office/drawing/2014/main" id="{00000000-0008-0000-1D00-00002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7" name="Text Box 8">
          <a:extLst>
            <a:ext uri="{FF2B5EF4-FFF2-40B4-BE49-F238E27FC236}">
              <a16:creationId xmlns:a16="http://schemas.microsoft.com/office/drawing/2014/main" id="{00000000-0008-0000-1D00-00002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8" name="Text Box 9">
          <a:extLst>
            <a:ext uri="{FF2B5EF4-FFF2-40B4-BE49-F238E27FC236}">
              <a16:creationId xmlns:a16="http://schemas.microsoft.com/office/drawing/2014/main" id="{00000000-0008-0000-1D00-00002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9" name="Text Box 10">
          <a:extLst>
            <a:ext uri="{FF2B5EF4-FFF2-40B4-BE49-F238E27FC236}">
              <a16:creationId xmlns:a16="http://schemas.microsoft.com/office/drawing/2014/main" id="{00000000-0008-0000-1D00-00002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0" name="Text Box 1">
          <a:extLst>
            <a:ext uri="{FF2B5EF4-FFF2-40B4-BE49-F238E27FC236}">
              <a16:creationId xmlns:a16="http://schemas.microsoft.com/office/drawing/2014/main" id="{00000000-0008-0000-1D00-00002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1" name="Text Box 2">
          <a:extLst>
            <a:ext uri="{FF2B5EF4-FFF2-40B4-BE49-F238E27FC236}">
              <a16:creationId xmlns:a16="http://schemas.microsoft.com/office/drawing/2014/main" id="{00000000-0008-0000-1D00-00002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52" name="Text Box 8">
          <a:extLst>
            <a:ext uri="{FF2B5EF4-FFF2-40B4-BE49-F238E27FC236}">
              <a16:creationId xmlns:a16="http://schemas.microsoft.com/office/drawing/2014/main" id="{00000000-0008-0000-1D00-000028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3" name="Text Box 1">
          <a:extLst>
            <a:ext uri="{FF2B5EF4-FFF2-40B4-BE49-F238E27FC236}">
              <a16:creationId xmlns:a16="http://schemas.microsoft.com/office/drawing/2014/main" id="{00000000-0008-0000-1D00-00002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4" name="Text Box 2">
          <a:extLst>
            <a:ext uri="{FF2B5EF4-FFF2-40B4-BE49-F238E27FC236}">
              <a16:creationId xmlns:a16="http://schemas.microsoft.com/office/drawing/2014/main" id="{00000000-0008-0000-1D00-00002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5" name="Text Box 3">
          <a:extLst>
            <a:ext uri="{FF2B5EF4-FFF2-40B4-BE49-F238E27FC236}">
              <a16:creationId xmlns:a16="http://schemas.microsoft.com/office/drawing/2014/main" id="{00000000-0008-0000-1D00-00002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6" name="Text Box 4">
          <a:extLst>
            <a:ext uri="{FF2B5EF4-FFF2-40B4-BE49-F238E27FC236}">
              <a16:creationId xmlns:a16="http://schemas.microsoft.com/office/drawing/2014/main" id="{00000000-0008-0000-1D00-00002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7" name="Text Box 5">
          <a:extLst>
            <a:ext uri="{FF2B5EF4-FFF2-40B4-BE49-F238E27FC236}">
              <a16:creationId xmlns:a16="http://schemas.microsoft.com/office/drawing/2014/main" id="{00000000-0008-0000-1D00-00002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8" name="Text Box 6">
          <a:extLst>
            <a:ext uri="{FF2B5EF4-FFF2-40B4-BE49-F238E27FC236}">
              <a16:creationId xmlns:a16="http://schemas.microsoft.com/office/drawing/2014/main" id="{00000000-0008-0000-1D00-00002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9" name="Text Box 8">
          <a:extLst>
            <a:ext uri="{FF2B5EF4-FFF2-40B4-BE49-F238E27FC236}">
              <a16:creationId xmlns:a16="http://schemas.microsoft.com/office/drawing/2014/main" id="{00000000-0008-0000-1D00-00002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0" name="Text Box 9">
          <a:extLst>
            <a:ext uri="{FF2B5EF4-FFF2-40B4-BE49-F238E27FC236}">
              <a16:creationId xmlns:a16="http://schemas.microsoft.com/office/drawing/2014/main" id="{00000000-0008-0000-1D00-00003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1" name="Text Box 10">
          <a:extLst>
            <a:ext uri="{FF2B5EF4-FFF2-40B4-BE49-F238E27FC236}">
              <a16:creationId xmlns:a16="http://schemas.microsoft.com/office/drawing/2014/main" id="{00000000-0008-0000-1D00-00003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2" name="Text Box 1">
          <a:extLst>
            <a:ext uri="{FF2B5EF4-FFF2-40B4-BE49-F238E27FC236}">
              <a16:creationId xmlns:a16="http://schemas.microsoft.com/office/drawing/2014/main" id="{00000000-0008-0000-1D00-00003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3" name="Text Box 2">
          <a:extLst>
            <a:ext uri="{FF2B5EF4-FFF2-40B4-BE49-F238E27FC236}">
              <a16:creationId xmlns:a16="http://schemas.microsoft.com/office/drawing/2014/main" id="{00000000-0008-0000-1D00-00003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64" name="Text Box 8">
          <a:extLst>
            <a:ext uri="{FF2B5EF4-FFF2-40B4-BE49-F238E27FC236}">
              <a16:creationId xmlns:a16="http://schemas.microsoft.com/office/drawing/2014/main" id="{00000000-0008-0000-1D00-000034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65" name="Text Box 8">
          <a:extLst>
            <a:ext uri="{FF2B5EF4-FFF2-40B4-BE49-F238E27FC236}">
              <a16:creationId xmlns:a16="http://schemas.microsoft.com/office/drawing/2014/main" id="{00000000-0008-0000-1D00-000035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6" name="Text Box 1">
          <a:extLst>
            <a:ext uri="{FF2B5EF4-FFF2-40B4-BE49-F238E27FC236}">
              <a16:creationId xmlns:a16="http://schemas.microsoft.com/office/drawing/2014/main" id="{00000000-0008-0000-1D00-00003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7" name="Text Box 2">
          <a:extLst>
            <a:ext uri="{FF2B5EF4-FFF2-40B4-BE49-F238E27FC236}">
              <a16:creationId xmlns:a16="http://schemas.microsoft.com/office/drawing/2014/main" id="{00000000-0008-0000-1D00-00003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8" name="Text Box 3">
          <a:extLst>
            <a:ext uri="{FF2B5EF4-FFF2-40B4-BE49-F238E27FC236}">
              <a16:creationId xmlns:a16="http://schemas.microsoft.com/office/drawing/2014/main" id="{00000000-0008-0000-1D00-00003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9" name="Text Box 4">
          <a:extLst>
            <a:ext uri="{FF2B5EF4-FFF2-40B4-BE49-F238E27FC236}">
              <a16:creationId xmlns:a16="http://schemas.microsoft.com/office/drawing/2014/main" id="{00000000-0008-0000-1D00-00003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0" name="Text Box 5">
          <a:extLst>
            <a:ext uri="{FF2B5EF4-FFF2-40B4-BE49-F238E27FC236}">
              <a16:creationId xmlns:a16="http://schemas.microsoft.com/office/drawing/2014/main" id="{00000000-0008-0000-1D00-00003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1" name="Text Box 6">
          <a:extLst>
            <a:ext uri="{FF2B5EF4-FFF2-40B4-BE49-F238E27FC236}">
              <a16:creationId xmlns:a16="http://schemas.microsoft.com/office/drawing/2014/main" id="{00000000-0008-0000-1D00-00003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2" name="Text Box 8">
          <a:extLst>
            <a:ext uri="{FF2B5EF4-FFF2-40B4-BE49-F238E27FC236}">
              <a16:creationId xmlns:a16="http://schemas.microsoft.com/office/drawing/2014/main" id="{00000000-0008-0000-1D00-00003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3" name="Text Box 9">
          <a:extLst>
            <a:ext uri="{FF2B5EF4-FFF2-40B4-BE49-F238E27FC236}">
              <a16:creationId xmlns:a16="http://schemas.microsoft.com/office/drawing/2014/main" id="{00000000-0008-0000-1D00-00003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4" name="Text Box 10">
          <a:extLst>
            <a:ext uri="{FF2B5EF4-FFF2-40B4-BE49-F238E27FC236}">
              <a16:creationId xmlns:a16="http://schemas.microsoft.com/office/drawing/2014/main" id="{00000000-0008-0000-1D00-00003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5" name="Text Box 1">
          <a:extLst>
            <a:ext uri="{FF2B5EF4-FFF2-40B4-BE49-F238E27FC236}">
              <a16:creationId xmlns:a16="http://schemas.microsoft.com/office/drawing/2014/main" id="{00000000-0008-0000-1D00-00003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6" name="Text Box 2">
          <a:extLst>
            <a:ext uri="{FF2B5EF4-FFF2-40B4-BE49-F238E27FC236}">
              <a16:creationId xmlns:a16="http://schemas.microsoft.com/office/drawing/2014/main" id="{00000000-0008-0000-1D00-00004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77" name="Text Box 8">
          <a:extLst>
            <a:ext uri="{FF2B5EF4-FFF2-40B4-BE49-F238E27FC236}">
              <a16:creationId xmlns:a16="http://schemas.microsoft.com/office/drawing/2014/main" id="{00000000-0008-0000-1D00-000041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8" name="Text Box 1">
          <a:extLst>
            <a:ext uri="{FF2B5EF4-FFF2-40B4-BE49-F238E27FC236}">
              <a16:creationId xmlns:a16="http://schemas.microsoft.com/office/drawing/2014/main" id="{00000000-0008-0000-1D00-00004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9" name="Text Box 2">
          <a:extLst>
            <a:ext uri="{FF2B5EF4-FFF2-40B4-BE49-F238E27FC236}">
              <a16:creationId xmlns:a16="http://schemas.microsoft.com/office/drawing/2014/main" id="{00000000-0008-0000-1D00-00004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80" name="Text Box 3">
          <a:extLst>
            <a:ext uri="{FF2B5EF4-FFF2-40B4-BE49-F238E27FC236}">
              <a16:creationId xmlns:a16="http://schemas.microsoft.com/office/drawing/2014/main" id="{00000000-0008-0000-1D00-00004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81" name="Text Box 4">
          <a:extLst>
            <a:ext uri="{FF2B5EF4-FFF2-40B4-BE49-F238E27FC236}">
              <a16:creationId xmlns:a16="http://schemas.microsoft.com/office/drawing/2014/main" id="{00000000-0008-0000-1D00-00004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82" name="Text Box 5">
          <a:extLst>
            <a:ext uri="{FF2B5EF4-FFF2-40B4-BE49-F238E27FC236}">
              <a16:creationId xmlns:a16="http://schemas.microsoft.com/office/drawing/2014/main" id="{00000000-0008-0000-1D00-00004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83" name="Text Box 6">
          <a:extLst>
            <a:ext uri="{FF2B5EF4-FFF2-40B4-BE49-F238E27FC236}">
              <a16:creationId xmlns:a16="http://schemas.microsoft.com/office/drawing/2014/main" id="{00000000-0008-0000-1D00-00004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84" name="Text Box 8">
          <a:extLst>
            <a:ext uri="{FF2B5EF4-FFF2-40B4-BE49-F238E27FC236}">
              <a16:creationId xmlns:a16="http://schemas.microsoft.com/office/drawing/2014/main" id="{00000000-0008-0000-1D00-00004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28575</xdr:colOff>
      <xdr:row>39</xdr:row>
      <xdr:rowOff>114300</xdr:rowOff>
    </xdr:from>
    <xdr:ext cx="114300" cy="285750"/>
    <xdr:sp macro="" textlink="">
      <xdr:nvSpPr>
        <xdr:cNvPr id="585" name="Text Box 9">
          <a:extLst>
            <a:ext uri="{FF2B5EF4-FFF2-40B4-BE49-F238E27FC236}">
              <a16:creationId xmlns:a16="http://schemas.microsoft.com/office/drawing/2014/main" id="{00000000-0008-0000-1D00-000049020000}"/>
            </a:ext>
          </a:extLst>
        </xdr:cNvPr>
        <xdr:cNvSpPr txBox="1">
          <a:spLocks noChangeArrowheads="1"/>
        </xdr:cNvSpPr>
      </xdr:nvSpPr>
      <xdr:spPr bwMode="auto">
        <a:xfrm>
          <a:off x="1278255" y="77952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52918</xdr:rowOff>
    </xdr:from>
    <xdr:ext cx="114300" cy="285750"/>
    <xdr:sp macro="" textlink="">
      <xdr:nvSpPr>
        <xdr:cNvPr id="586" name="Text Box 10">
          <a:extLst>
            <a:ext uri="{FF2B5EF4-FFF2-40B4-BE49-F238E27FC236}">
              <a16:creationId xmlns:a16="http://schemas.microsoft.com/office/drawing/2014/main" id="{00000000-0008-0000-1D00-00004A02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74083</xdr:colOff>
      <xdr:row>43</xdr:row>
      <xdr:rowOff>107949</xdr:rowOff>
    </xdr:from>
    <xdr:ext cx="114300" cy="285750"/>
    <xdr:sp macro="" textlink="">
      <xdr:nvSpPr>
        <xdr:cNvPr id="587" name="Text Box 1">
          <a:extLst>
            <a:ext uri="{FF2B5EF4-FFF2-40B4-BE49-F238E27FC236}">
              <a16:creationId xmlns:a16="http://schemas.microsoft.com/office/drawing/2014/main" id="{00000000-0008-0000-1D00-00004B020000}"/>
            </a:ext>
          </a:extLst>
        </xdr:cNvPr>
        <xdr:cNvSpPr txBox="1">
          <a:spLocks noChangeArrowheads="1"/>
        </xdr:cNvSpPr>
      </xdr:nvSpPr>
      <xdr:spPr bwMode="auto">
        <a:xfrm>
          <a:off x="1323763" y="852042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88" name="Text Box 1">
          <a:extLst>
            <a:ext uri="{FF2B5EF4-FFF2-40B4-BE49-F238E27FC236}">
              <a16:creationId xmlns:a16="http://schemas.microsoft.com/office/drawing/2014/main" id="{00000000-0008-0000-1D00-00004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89" name="Text Box 2">
          <a:extLst>
            <a:ext uri="{FF2B5EF4-FFF2-40B4-BE49-F238E27FC236}">
              <a16:creationId xmlns:a16="http://schemas.microsoft.com/office/drawing/2014/main" id="{00000000-0008-0000-1D00-00004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0" name="Text Box 3">
          <a:extLst>
            <a:ext uri="{FF2B5EF4-FFF2-40B4-BE49-F238E27FC236}">
              <a16:creationId xmlns:a16="http://schemas.microsoft.com/office/drawing/2014/main" id="{00000000-0008-0000-1D00-00004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1" name="Text Box 4">
          <a:extLst>
            <a:ext uri="{FF2B5EF4-FFF2-40B4-BE49-F238E27FC236}">
              <a16:creationId xmlns:a16="http://schemas.microsoft.com/office/drawing/2014/main" id="{00000000-0008-0000-1D00-00004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2" name="Text Box 5">
          <a:extLst>
            <a:ext uri="{FF2B5EF4-FFF2-40B4-BE49-F238E27FC236}">
              <a16:creationId xmlns:a16="http://schemas.microsoft.com/office/drawing/2014/main" id="{00000000-0008-0000-1D00-00005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3" name="Text Box 6">
          <a:extLst>
            <a:ext uri="{FF2B5EF4-FFF2-40B4-BE49-F238E27FC236}">
              <a16:creationId xmlns:a16="http://schemas.microsoft.com/office/drawing/2014/main" id="{00000000-0008-0000-1D00-00005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4" name="Text Box 8">
          <a:extLst>
            <a:ext uri="{FF2B5EF4-FFF2-40B4-BE49-F238E27FC236}">
              <a16:creationId xmlns:a16="http://schemas.microsoft.com/office/drawing/2014/main" id="{00000000-0008-0000-1D00-00005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5" name="Text Box 9">
          <a:extLst>
            <a:ext uri="{FF2B5EF4-FFF2-40B4-BE49-F238E27FC236}">
              <a16:creationId xmlns:a16="http://schemas.microsoft.com/office/drawing/2014/main" id="{00000000-0008-0000-1D00-00005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6" name="Text Box 10">
          <a:extLst>
            <a:ext uri="{FF2B5EF4-FFF2-40B4-BE49-F238E27FC236}">
              <a16:creationId xmlns:a16="http://schemas.microsoft.com/office/drawing/2014/main" id="{00000000-0008-0000-1D00-00005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7" name="Text Box 1">
          <a:extLst>
            <a:ext uri="{FF2B5EF4-FFF2-40B4-BE49-F238E27FC236}">
              <a16:creationId xmlns:a16="http://schemas.microsoft.com/office/drawing/2014/main" id="{00000000-0008-0000-1D00-00005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8" name="Text Box 2">
          <a:extLst>
            <a:ext uri="{FF2B5EF4-FFF2-40B4-BE49-F238E27FC236}">
              <a16:creationId xmlns:a16="http://schemas.microsoft.com/office/drawing/2014/main" id="{00000000-0008-0000-1D00-00005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9" name="Text Box 1">
          <a:extLst>
            <a:ext uri="{FF2B5EF4-FFF2-40B4-BE49-F238E27FC236}">
              <a16:creationId xmlns:a16="http://schemas.microsoft.com/office/drawing/2014/main" id="{00000000-0008-0000-1D00-00005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0" name="Text Box 2">
          <a:extLst>
            <a:ext uri="{FF2B5EF4-FFF2-40B4-BE49-F238E27FC236}">
              <a16:creationId xmlns:a16="http://schemas.microsoft.com/office/drawing/2014/main" id="{00000000-0008-0000-1D00-00005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1" name="Text Box 3">
          <a:extLst>
            <a:ext uri="{FF2B5EF4-FFF2-40B4-BE49-F238E27FC236}">
              <a16:creationId xmlns:a16="http://schemas.microsoft.com/office/drawing/2014/main" id="{00000000-0008-0000-1D00-00005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2" name="Text Box 4">
          <a:extLst>
            <a:ext uri="{FF2B5EF4-FFF2-40B4-BE49-F238E27FC236}">
              <a16:creationId xmlns:a16="http://schemas.microsoft.com/office/drawing/2014/main" id="{00000000-0008-0000-1D00-00005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3" name="Text Box 5">
          <a:extLst>
            <a:ext uri="{FF2B5EF4-FFF2-40B4-BE49-F238E27FC236}">
              <a16:creationId xmlns:a16="http://schemas.microsoft.com/office/drawing/2014/main" id="{00000000-0008-0000-1D00-00005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4" name="Text Box 6">
          <a:extLst>
            <a:ext uri="{FF2B5EF4-FFF2-40B4-BE49-F238E27FC236}">
              <a16:creationId xmlns:a16="http://schemas.microsoft.com/office/drawing/2014/main" id="{00000000-0008-0000-1D00-00005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5" name="Text Box 8">
          <a:extLst>
            <a:ext uri="{FF2B5EF4-FFF2-40B4-BE49-F238E27FC236}">
              <a16:creationId xmlns:a16="http://schemas.microsoft.com/office/drawing/2014/main" id="{00000000-0008-0000-1D00-00005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6" name="Text Box 9">
          <a:extLst>
            <a:ext uri="{FF2B5EF4-FFF2-40B4-BE49-F238E27FC236}">
              <a16:creationId xmlns:a16="http://schemas.microsoft.com/office/drawing/2014/main" id="{00000000-0008-0000-1D00-00005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7" name="Text Box 10">
          <a:extLst>
            <a:ext uri="{FF2B5EF4-FFF2-40B4-BE49-F238E27FC236}">
              <a16:creationId xmlns:a16="http://schemas.microsoft.com/office/drawing/2014/main" id="{00000000-0008-0000-1D00-00005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8" name="Text Box 1">
          <a:extLst>
            <a:ext uri="{FF2B5EF4-FFF2-40B4-BE49-F238E27FC236}">
              <a16:creationId xmlns:a16="http://schemas.microsoft.com/office/drawing/2014/main" id="{00000000-0008-0000-1D00-00006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9" name="Text Box 2">
          <a:extLst>
            <a:ext uri="{FF2B5EF4-FFF2-40B4-BE49-F238E27FC236}">
              <a16:creationId xmlns:a16="http://schemas.microsoft.com/office/drawing/2014/main" id="{00000000-0008-0000-1D00-00006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10" name="Text Box 8">
          <a:extLst>
            <a:ext uri="{FF2B5EF4-FFF2-40B4-BE49-F238E27FC236}">
              <a16:creationId xmlns:a16="http://schemas.microsoft.com/office/drawing/2014/main" id="{00000000-0008-0000-1D00-000062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11" name="Text Box 8">
          <a:extLst>
            <a:ext uri="{FF2B5EF4-FFF2-40B4-BE49-F238E27FC236}">
              <a16:creationId xmlns:a16="http://schemas.microsoft.com/office/drawing/2014/main" id="{00000000-0008-0000-1D00-000063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2" name="Text Box 1">
          <a:extLst>
            <a:ext uri="{FF2B5EF4-FFF2-40B4-BE49-F238E27FC236}">
              <a16:creationId xmlns:a16="http://schemas.microsoft.com/office/drawing/2014/main" id="{00000000-0008-0000-1D00-00006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3" name="Text Box 2">
          <a:extLst>
            <a:ext uri="{FF2B5EF4-FFF2-40B4-BE49-F238E27FC236}">
              <a16:creationId xmlns:a16="http://schemas.microsoft.com/office/drawing/2014/main" id="{00000000-0008-0000-1D00-00006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4" name="Text Box 3">
          <a:extLst>
            <a:ext uri="{FF2B5EF4-FFF2-40B4-BE49-F238E27FC236}">
              <a16:creationId xmlns:a16="http://schemas.microsoft.com/office/drawing/2014/main" id="{00000000-0008-0000-1D00-00006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5" name="Text Box 4">
          <a:extLst>
            <a:ext uri="{FF2B5EF4-FFF2-40B4-BE49-F238E27FC236}">
              <a16:creationId xmlns:a16="http://schemas.microsoft.com/office/drawing/2014/main" id="{00000000-0008-0000-1D00-00006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6" name="Text Box 5">
          <a:extLst>
            <a:ext uri="{FF2B5EF4-FFF2-40B4-BE49-F238E27FC236}">
              <a16:creationId xmlns:a16="http://schemas.microsoft.com/office/drawing/2014/main" id="{00000000-0008-0000-1D00-00006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7" name="Text Box 6">
          <a:extLst>
            <a:ext uri="{FF2B5EF4-FFF2-40B4-BE49-F238E27FC236}">
              <a16:creationId xmlns:a16="http://schemas.microsoft.com/office/drawing/2014/main" id="{00000000-0008-0000-1D00-00006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8" name="Text Box 8">
          <a:extLst>
            <a:ext uri="{FF2B5EF4-FFF2-40B4-BE49-F238E27FC236}">
              <a16:creationId xmlns:a16="http://schemas.microsoft.com/office/drawing/2014/main" id="{00000000-0008-0000-1D00-00006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9" name="Text Box 9">
          <a:extLst>
            <a:ext uri="{FF2B5EF4-FFF2-40B4-BE49-F238E27FC236}">
              <a16:creationId xmlns:a16="http://schemas.microsoft.com/office/drawing/2014/main" id="{00000000-0008-0000-1D00-00006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0" name="Text Box 10">
          <a:extLst>
            <a:ext uri="{FF2B5EF4-FFF2-40B4-BE49-F238E27FC236}">
              <a16:creationId xmlns:a16="http://schemas.microsoft.com/office/drawing/2014/main" id="{00000000-0008-0000-1D00-00006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1" name="Text Box 1">
          <a:extLst>
            <a:ext uri="{FF2B5EF4-FFF2-40B4-BE49-F238E27FC236}">
              <a16:creationId xmlns:a16="http://schemas.microsoft.com/office/drawing/2014/main" id="{00000000-0008-0000-1D00-00006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2" name="Text Box 2">
          <a:extLst>
            <a:ext uri="{FF2B5EF4-FFF2-40B4-BE49-F238E27FC236}">
              <a16:creationId xmlns:a16="http://schemas.microsoft.com/office/drawing/2014/main" id="{00000000-0008-0000-1D00-00006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23" name="Text Box 8">
          <a:extLst>
            <a:ext uri="{FF2B5EF4-FFF2-40B4-BE49-F238E27FC236}">
              <a16:creationId xmlns:a16="http://schemas.microsoft.com/office/drawing/2014/main" id="{00000000-0008-0000-1D00-00006F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4" name="Text Box 1">
          <a:extLst>
            <a:ext uri="{FF2B5EF4-FFF2-40B4-BE49-F238E27FC236}">
              <a16:creationId xmlns:a16="http://schemas.microsoft.com/office/drawing/2014/main" id="{00000000-0008-0000-1D00-00007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5" name="Text Box 2">
          <a:extLst>
            <a:ext uri="{FF2B5EF4-FFF2-40B4-BE49-F238E27FC236}">
              <a16:creationId xmlns:a16="http://schemas.microsoft.com/office/drawing/2014/main" id="{00000000-0008-0000-1D00-00007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6" name="Text Box 3">
          <a:extLst>
            <a:ext uri="{FF2B5EF4-FFF2-40B4-BE49-F238E27FC236}">
              <a16:creationId xmlns:a16="http://schemas.microsoft.com/office/drawing/2014/main" id="{00000000-0008-0000-1D00-00007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7" name="Text Box 4">
          <a:extLst>
            <a:ext uri="{FF2B5EF4-FFF2-40B4-BE49-F238E27FC236}">
              <a16:creationId xmlns:a16="http://schemas.microsoft.com/office/drawing/2014/main" id="{00000000-0008-0000-1D00-00007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8" name="Text Box 5">
          <a:extLst>
            <a:ext uri="{FF2B5EF4-FFF2-40B4-BE49-F238E27FC236}">
              <a16:creationId xmlns:a16="http://schemas.microsoft.com/office/drawing/2014/main" id="{00000000-0008-0000-1D00-00007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9" name="Text Box 6">
          <a:extLst>
            <a:ext uri="{FF2B5EF4-FFF2-40B4-BE49-F238E27FC236}">
              <a16:creationId xmlns:a16="http://schemas.microsoft.com/office/drawing/2014/main" id="{00000000-0008-0000-1D00-00007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0" name="Text Box 8">
          <a:extLst>
            <a:ext uri="{FF2B5EF4-FFF2-40B4-BE49-F238E27FC236}">
              <a16:creationId xmlns:a16="http://schemas.microsoft.com/office/drawing/2014/main" id="{00000000-0008-0000-1D00-00007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1" name="Text Box 9">
          <a:extLst>
            <a:ext uri="{FF2B5EF4-FFF2-40B4-BE49-F238E27FC236}">
              <a16:creationId xmlns:a16="http://schemas.microsoft.com/office/drawing/2014/main" id="{00000000-0008-0000-1D00-00007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2" name="Text Box 10">
          <a:extLst>
            <a:ext uri="{FF2B5EF4-FFF2-40B4-BE49-F238E27FC236}">
              <a16:creationId xmlns:a16="http://schemas.microsoft.com/office/drawing/2014/main" id="{00000000-0008-0000-1D00-00007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3" name="Text Box 1">
          <a:extLst>
            <a:ext uri="{FF2B5EF4-FFF2-40B4-BE49-F238E27FC236}">
              <a16:creationId xmlns:a16="http://schemas.microsoft.com/office/drawing/2014/main" id="{00000000-0008-0000-1D00-00007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4" name="Text Box 2">
          <a:extLst>
            <a:ext uri="{FF2B5EF4-FFF2-40B4-BE49-F238E27FC236}">
              <a16:creationId xmlns:a16="http://schemas.microsoft.com/office/drawing/2014/main" id="{00000000-0008-0000-1D00-00007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35" name="Text Box 8">
          <a:extLst>
            <a:ext uri="{FF2B5EF4-FFF2-40B4-BE49-F238E27FC236}">
              <a16:creationId xmlns:a16="http://schemas.microsoft.com/office/drawing/2014/main" id="{00000000-0008-0000-1D00-00007B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36" name="Text Box 8">
          <a:extLst>
            <a:ext uri="{FF2B5EF4-FFF2-40B4-BE49-F238E27FC236}">
              <a16:creationId xmlns:a16="http://schemas.microsoft.com/office/drawing/2014/main" id="{00000000-0008-0000-1D00-00007C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7" name="Text Box 1">
          <a:extLst>
            <a:ext uri="{FF2B5EF4-FFF2-40B4-BE49-F238E27FC236}">
              <a16:creationId xmlns:a16="http://schemas.microsoft.com/office/drawing/2014/main" id="{00000000-0008-0000-1D00-00007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8" name="Text Box 2">
          <a:extLst>
            <a:ext uri="{FF2B5EF4-FFF2-40B4-BE49-F238E27FC236}">
              <a16:creationId xmlns:a16="http://schemas.microsoft.com/office/drawing/2014/main" id="{00000000-0008-0000-1D00-00007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9" name="Text Box 3">
          <a:extLst>
            <a:ext uri="{FF2B5EF4-FFF2-40B4-BE49-F238E27FC236}">
              <a16:creationId xmlns:a16="http://schemas.microsoft.com/office/drawing/2014/main" id="{00000000-0008-0000-1D00-00007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0" name="Text Box 4">
          <a:extLst>
            <a:ext uri="{FF2B5EF4-FFF2-40B4-BE49-F238E27FC236}">
              <a16:creationId xmlns:a16="http://schemas.microsoft.com/office/drawing/2014/main" id="{00000000-0008-0000-1D00-00008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1" name="Text Box 5">
          <a:extLst>
            <a:ext uri="{FF2B5EF4-FFF2-40B4-BE49-F238E27FC236}">
              <a16:creationId xmlns:a16="http://schemas.microsoft.com/office/drawing/2014/main" id="{00000000-0008-0000-1D00-00008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2" name="Text Box 6">
          <a:extLst>
            <a:ext uri="{FF2B5EF4-FFF2-40B4-BE49-F238E27FC236}">
              <a16:creationId xmlns:a16="http://schemas.microsoft.com/office/drawing/2014/main" id="{00000000-0008-0000-1D00-00008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3" name="Text Box 8">
          <a:extLst>
            <a:ext uri="{FF2B5EF4-FFF2-40B4-BE49-F238E27FC236}">
              <a16:creationId xmlns:a16="http://schemas.microsoft.com/office/drawing/2014/main" id="{00000000-0008-0000-1D00-00008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4" name="Text Box 9">
          <a:extLst>
            <a:ext uri="{FF2B5EF4-FFF2-40B4-BE49-F238E27FC236}">
              <a16:creationId xmlns:a16="http://schemas.microsoft.com/office/drawing/2014/main" id="{00000000-0008-0000-1D00-00008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5" name="Text Box 10">
          <a:extLst>
            <a:ext uri="{FF2B5EF4-FFF2-40B4-BE49-F238E27FC236}">
              <a16:creationId xmlns:a16="http://schemas.microsoft.com/office/drawing/2014/main" id="{00000000-0008-0000-1D00-00008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6" name="Text Box 1">
          <a:extLst>
            <a:ext uri="{FF2B5EF4-FFF2-40B4-BE49-F238E27FC236}">
              <a16:creationId xmlns:a16="http://schemas.microsoft.com/office/drawing/2014/main" id="{00000000-0008-0000-1D00-00008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7" name="Text Box 2">
          <a:extLst>
            <a:ext uri="{FF2B5EF4-FFF2-40B4-BE49-F238E27FC236}">
              <a16:creationId xmlns:a16="http://schemas.microsoft.com/office/drawing/2014/main" id="{00000000-0008-0000-1D00-00008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48" name="Text Box 8">
          <a:extLst>
            <a:ext uri="{FF2B5EF4-FFF2-40B4-BE49-F238E27FC236}">
              <a16:creationId xmlns:a16="http://schemas.microsoft.com/office/drawing/2014/main" id="{00000000-0008-0000-1D00-000088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9" name="Text Box 1">
          <a:extLst>
            <a:ext uri="{FF2B5EF4-FFF2-40B4-BE49-F238E27FC236}">
              <a16:creationId xmlns:a16="http://schemas.microsoft.com/office/drawing/2014/main" id="{00000000-0008-0000-1D00-00008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0" name="Text Box 2">
          <a:extLst>
            <a:ext uri="{FF2B5EF4-FFF2-40B4-BE49-F238E27FC236}">
              <a16:creationId xmlns:a16="http://schemas.microsoft.com/office/drawing/2014/main" id="{00000000-0008-0000-1D00-00008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1" name="Text Box 3">
          <a:extLst>
            <a:ext uri="{FF2B5EF4-FFF2-40B4-BE49-F238E27FC236}">
              <a16:creationId xmlns:a16="http://schemas.microsoft.com/office/drawing/2014/main" id="{00000000-0008-0000-1D00-00008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2" name="Text Box 4">
          <a:extLst>
            <a:ext uri="{FF2B5EF4-FFF2-40B4-BE49-F238E27FC236}">
              <a16:creationId xmlns:a16="http://schemas.microsoft.com/office/drawing/2014/main" id="{00000000-0008-0000-1D00-00008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3" name="Text Box 5">
          <a:extLst>
            <a:ext uri="{FF2B5EF4-FFF2-40B4-BE49-F238E27FC236}">
              <a16:creationId xmlns:a16="http://schemas.microsoft.com/office/drawing/2014/main" id="{00000000-0008-0000-1D00-00008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4" name="Text Box 6">
          <a:extLst>
            <a:ext uri="{FF2B5EF4-FFF2-40B4-BE49-F238E27FC236}">
              <a16:creationId xmlns:a16="http://schemas.microsoft.com/office/drawing/2014/main" id="{00000000-0008-0000-1D00-00008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5" name="Text Box 8">
          <a:extLst>
            <a:ext uri="{FF2B5EF4-FFF2-40B4-BE49-F238E27FC236}">
              <a16:creationId xmlns:a16="http://schemas.microsoft.com/office/drawing/2014/main" id="{00000000-0008-0000-1D00-00008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6" name="Text Box 9">
          <a:extLst>
            <a:ext uri="{FF2B5EF4-FFF2-40B4-BE49-F238E27FC236}">
              <a16:creationId xmlns:a16="http://schemas.microsoft.com/office/drawing/2014/main" id="{00000000-0008-0000-1D00-00009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33</xdr:row>
      <xdr:rowOff>171450</xdr:rowOff>
    </xdr:from>
    <xdr:ext cx="114300" cy="285750"/>
    <xdr:sp macro="" textlink="">
      <xdr:nvSpPr>
        <xdr:cNvPr id="657" name="Text Box 10">
          <a:extLst>
            <a:ext uri="{FF2B5EF4-FFF2-40B4-BE49-F238E27FC236}">
              <a16:creationId xmlns:a16="http://schemas.microsoft.com/office/drawing/2014/main" id="{00000000-0008-0000-1D00-000091020000}"/>
            </a:ext>
          </a:extLst>
        </xdr:cNvPr>
        <xdr:cNvSpPr txBox="1">
          <a:spLocks noChangeArrowheads="1"/>
        </xdr:cNvSpPr>
      </xdr:nvSpPr>
      <xdr:spPr bwMode="auto">
        <a:xfrm>
          <a:off x="189357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117475</xdr:colOff>
      <xdr:row>46</xdr:row>
      <xdr:rowOff>97367</xdr:rowOff>
    </xdr:from>
    <xdr:ext cx="114300" cy="285750"/>
    <xdr:sp macro="" textlink="">
      <xdr:nvSpPr>
        <xdr:cNvPr id="658" name="Text Box 1">
          <a:extLst>
            <a:ext uri="{FF2B5EF4-FFF2-40B4-BE49-F238E27FC236}">
              <a16:creationId xmlns:a16="http://schemas.microsoft.com/office/drawing/2014/main" id="{00000000-0008-0000-1D00-000092020000}"/>
            </a:ext>
          </a:extLst>
        </xdr:cNvPr>
        <xdr:cNvSpPr txBox="1">
          <a:spLocks noChangeArrowheads="1"/>
        </xdr:cNvSpPr>
      </xdr:nvSpPr>
      <xdr:spPr bwMode="auto">
        <a:xfrm>
          <a:off x="1367155" y="905848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59" name="Text Box 1">
          <a:extLst>
            <a:ext uri="{FF2B5EF4-FFF2-40B4-BE49-F238E27FC236}">
              <a16:creationId xmlns:a16="http://schemas.microsoft.com/office/drawing/2014/main" id="{00000000-0008-0000-1D00-00009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0" name="Text Box 2">
          <a:extLst>
            <a:ext uri="{FF2B5EF4-FFF2-40B4-BE49-F238E27FC236}">
              <a16:creationId xmlns:a16="http://schemas.microsoft.com/office/drawing/2014/main" id="{00000000-0008-0000-1D00-00009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1" name="Text Box 3">
          <a:extLst>
            <a:ext uri="{FF2B5EF4-FFF2-40B4-BE49-F238E27FC236}">
              <a16:creationId xmlns:a16="http://schemas.microsoft.com/office/drawing/2014/main" id="{00000000-0008-0000-1D00-00009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2" name="Text Box 4">
          <a:extLst>
            <a:ext uri="{FF2B5EF4-FFF2-40B4-BE49-F238E27FC236}">
              <a16:creationId xmlns:a16="http://schemas.microsoft.com/office/drawing/2014/main" id="{00000000-0008-0000-1D00-00009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3" name="Text Box 5">
          <a:extLst>
            <a:ext uri="{FF2B5EF4-FFF2-40B4-BE49-F238E27FC236}">
              <a16:creationId xmlns:a16="http://schemas.microsoft.com/office/drawing/2014/main" id="{00000000-0008-0000-1D00-00009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4" name="Text Box 6">
          <a:extLst>
            <a:ext uri="{FF2B5EF4-FFF2-40B4-BE49-F238E27FC236}">
              <a16:creationId xmlns:a16="http://schemas.microsoft.com/office/drawing/2014/main" id="{00000000-0008-0000-1D00-00009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5" name="Text Box 8">
          <a:extLst>
            <a:ext uri="{FF2B5EF4-FFF2-40B4-BE49-F238E27FC236}">
              <a16:creationId xmlns:a16="http://schemas.microsoft.com/office/drawing/2014/main" id="{00000000-0008-0000-1D00-00009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6" name="Text Box 9">
          <a:extLst>
            <a:ext uri="{FF2B5EF4-FFF2-40B4-BE49-F238E27FC236}">
              <a16:creationId xmlns:a16="http://schemas.microsoft.com/office/drawing/2014/main" id="{00000000-0008-0000-1D00-00009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7" name="Text Box 10">
          <a:extLst>
            <a:ext uri="{FF2B5EF4-FFF2-40B4-BE49-F238E27FC236}">
              <a16:creationId xmlns:a16="http://schemas.microsoft.com/office/drawing/2014/main" id="{00000000-0008-0000-1D00-00009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8" name="Text Box 1">
          <a:extLst>
            <a:ext uri="{FF2B5EF4-FFF2-40B4-BE49-F238E27FC236}">
              <a16:creationId xmlns:a16="http://schemas.microsoft.com/office/drawing/2014/main" id="{00000000-0008-0000-1D00-00009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9" name="Text Box 2">
          <a:extLst>
            <a:ext uri="{FF2B5EF4-FFF2-40B4-BE49-F238E27FC236}">
              <a16:creationId xmlns:a16="http://schemas.microsoft.com/office/drawing/2014/main" id="{00000000-0008-0000-1D00-00009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0" name="Text Box 1">
          <a:extLst>
            <a:ext uri="{FF2B5EF4-FFF2-40B4-BE49-F238E27FC236}">
              <a16:creationId xmlns:a16="http://schemas.microsoft.com/office/drawing/2014/main" id="{00000000-0008-0000-1D00-00009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1" name="Text Box 2">
          <a:extLst>
            <a:ext uri="{FF2B5EF4-FFF2-40B4-BE49-F238E27FC236}">
              <a16:creationId xmlns:a16="http://schemas.microsoft.com/office/drawing/2014/main" id="{00000000-0008-0000-1D00-00009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2" name="Text Box 3">
          <a:extLst>
            <a:ext uri="{FF2B5EF4-FFF2-40B4-BE49-F238E27FC236}">
              <a16:creationId xmlns:a16="http://schemas.microsoft.com/office/drawing/2014/main" id="{00000000-0008-0000-1D00-0000A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3" name="Text Box 4">
          <a:extLst>
            <a:ext uri="{FF2B5EF4-FFF2-40B4-BE49-F238E27FC236}">
              <a16:creationId xmlns:a16="http://schemas.microsoft.com/office/drawing/2014/main" id="{00000000-0008-0000-1D00-0000A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4" name="Text Box 5">
          <a:extLst>
            <a:ext uri="{FF2B5EF4-FFF2-40B4-BE49-F238E27FC236}">
              <a16:creationId xmlns:a16="http://schemas.microsoft.com/office/drawing/2014/main" id="{00000000-0008-0000-1D00-0000A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5" name="Text Box 6">
          <a:extLst>
            <a:ext uri="{FF2B5EF4-FFF2-40B4-BE49-F238E27FC236}">
              <a16:creationId xmlns:a16="http://schemas.microsoft.com/office/drawing/2014/main" id="{00000000-0008-0000-1D00-0000A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6" name="Text Box 8">
          <a:extLst>
            <a:ext uri="{FF2B5EF4-FFF2-40B4-BE49-F238E27FC236}">
              <a16:creationId xmlns:a16="http://schemas.microsoft.com/office/drawing/2014/main" id="{00000000-0008-0000-1D00-0000A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7" name="Text Box 9">
          <a:extLst>
            <a:ext uri="{FF2B5EF4-FFF2-40B4-BE49-F238E27FC236}">
              <a16:creationId xmlns:a16="http://schemas.microsoft.com/office/drawing/2014/main" id="{00000000-0008-0000-1D00-0000A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8" name="Text Box 10">
          <a:extLst>
            <a:ext uri="{FF2B5EF4-FFF2-40B4-BE49-F238E27FC236}">
              <a16:creationId xmlns:a16="http://schemas.microsoft.com/office/drawing/2014/main" id="{00000000-0008-0000-1D00-0000A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9" name="Text Box 1">
          <a:extLst>
            <a:ext uri="{FF2B5EF4-FFF2-40B4-BE49-F238E27FC236}">
              <a16:creationId xmlns:a16="http://schemas.microsoft.com/office/drawing/2014/main" id="{00000000-0008-0000-1D00-0000A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0" name="Text Box 2">
          <a:extLst>
            <a:ext uri="{FF2B5EF4-FFF2-40B4-BE49-F238E27FC236}">
              <a16:creationId xmlns:a16="http://schemas.microsoft.com/office/drawing/2014/main" id="{00000000-0008-0000-1D00-0000A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1" name="Text Box 1">
          <a:extLst>
            <a:ext uri="{FF2B5EF4-FFF2-40B4-BE49-F238E27FC236}">
              <a16:creationId xmlns:a16="http://schemas.microsoft.com/office/drawing/2014/main" id="{00000000-0008-0000-1D00-0000A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2" name="Text Box 2">
          <a:extLst>
            <a:ext uri="{FF2B5EF4-FFF2-40B4-BE49-F238E27FC236}">
              <a16:creationId xmlns:a16="http://schemas.microsoft.com/office/drawing/2014/main" id="{00000000-0008-0000-1D00-0000A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3" name="Text Box 3">
          <a:extLst>
            <a:ext uri="{FF2B5EF4-FFF2-40B4-BE49-F238E27FC236}">
              <a16:creationId xmlns:a16="http://schemas.microsoft.com/office/drawing/2014/main" id="{00000000-0008-0000-1D00-0000A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4" name="Text Box 4">
          <a:extLst>
            <a:ext uri="{FF2B5EF4-FFF2-40B4-BE49-F238E27FC236}">
              <a16:creationId xmlns:a16="http://schemas.microsoft.com/office/drawing/2014/main" id="{00000000-0008-0000-1D00-0000A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5" name="Text Box 5">
          <a:extLst>
            <a:ext uri="{FF2B5EF4-FFF2-40B4-BE49-F238E27FC236}">
              <a16:creationId xmlns:a16="http://schemas.microsoft.com/office/drawing/2014/main" id="{00000000-0008-0000-1D00-0000A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6" name="Text Box 6">
          <a:extLst>
            <a:ext uri="{FF2B5EF4-FFF2-40B4-BE49-F238E27FC236}">
              <a16:creationId xmlns:a16="http://schemas.microsoft.com/office/drawing/2014/main" id="{00000000-0008-0000-1D00-0000A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7" name="Text Box 8">
          <a:extLst>
            <a:ext uri="{FF2B5EF4-FFF2-40B4-BE49-F238E27FC236}">
              <a16:creationId xmlns:a16="http://schemas.microsoft.com/office/drawing/2014/main" id="{00000000-0008-0000-1D00-0000A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8" name="Text Box 9">
          <a:extLst>
            <a:ext uri="{FF2B5EF4-FFF2-40B4-BE49-F238E27FC236}">
              <a16:creationId xmlns:a16="http://schemas.microsoft.com/office/drawing/2014/main" id="{00000000-0008-0000-1D00-0000B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9" name="Text Box 10">
          <a:extLst>
            <a:ext uri="{FF2B5EF4-FFF2-40B4-BE49-F238E27FC236}">
              <a16:creationId xmlns:a16="http://schemas.microsoft.com/office/drawing/2014/main" id="{00000000-0008-0000-1D00-0000B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0" name="Text Box 1">
          <a:extLst>
            <a:ext uri="{FF2B5EF4-FFF2-40B4-BE49-F238E27FC236}">
              <a16:creationId xmlns:a16="http://schemas.microsoft.com/office/drawing/2014/main" id="{00000000-0008-0000-1D00-0000B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1" name="Text Box 2">
          <a:extLst>
            <a:ext uri="{FF2B5EF4-FFF2-40B4-BE49-F238E27FC236}">
              <a16:creationId xmlns:a16="http://schemas.microsoft.com/office/drawing/2014/main" id="{00000000-0008-0000-1D00-0000B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2" name="Text Box 1">
          <a:extLst>
            <a:ext uri="{FF2B5EF4-FFF2-40B4-BE49-F238E27FC236}">
              <a16:creationId xmlns:a16="http://schemas.microsoft.com/office/drawing/2014/main" id="{00000000-0008-0000-1D00-0000B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3" name="Text Box 2">
          <a:extLst>
            <a:ext uri="{FF2B5EF4-FFF2-40B4-BE49-F238E27FC236}">
              <a16:creationId xmlns:a16="http://schemas.microsoft.com/office/drawing/2014/main" id="{00000000-0008-0000-1D00-0000B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4" name="Text Box 3">
          <a:extLst>
            <a:ext uri="{FF2B5EF4-FFF2-40B4-BE49-F238E27FC236}">
              <a16:creationId xmlns:a16="http://schemas.microsoft.com/office/drawing/2014/main" id="{00000000-0008-0000-1D00-0000B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5" name="Text Box 4">
          <a:extLst>
            <a:ext uri="{FF2B5EF4-FFF2-40B4-BE49-F238E27FC236}">
              <a16:creationId xmlns:a16="http://schemas.microsoft.com/office/drawing/2014/main" id="{00000000-0008-0000-1D00-0000B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6" name="Text Box 5">
          <a:extLst>
            <a:ext uri="{FF2B5EF4-FFF2-40B4-BE49-F238E27FC236}">
              <a16:creationId xmlns:a16="http://schemas.microsoft.com/office/drawing/2014/main" id="{00000000-0008-0000-1D00-0000B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7" name="Text Box 6">
          <a:extLst>
            <a:ext uri="{FF2B5EF4-FFF2-40B4-BE49-F238E27FC236}">
              <a16:creationId xmlns:a16="http://schemas.microsoft.com/office/drawing/2014/main" id="{00000000-0008-0000-1D00-0000B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8" name="Text Box 8">
          <a:extLst>
            <a:ext uri="{FF2B5EF4-FFF2-40B4-BE49-F238E27FC236}">
              <a16:creationId xmlns:a16="http://schemas.microsoft.com/office/drawing/2014/main" id="{00000000-0008-0000-1D00-0000B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9" name="Text Box 9">
          <a:extLst>
            <a:ext uri="{FF2B5EF4-FFF2-40B4-BE49-F238E27FC236}">
              <a16:creationId xmlns:a16="http://schemas.microsoft.com/office/drawing/2014/main" id="{00000000-0008-0000-1D00-0000B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0" name="Text Box 10">
          <a:extLst>
            <a:ext uri="{FF2B5EF4-FFF2-40B4-BE49-F238E27FC236}">
              <a16:creationId xmlns:a16="http://schemas.microsoft.com/office/drawing/2014/main" id="{00000000-0008-0000-1D00-0000B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1" name="Text Box 1">
          <a:extLst>
            <a:ext uri="{FF2B5EF4-FFF2-40B4-BE49-F238E27FC236}">
              <a16:creationId xmlns:a16="http://schemas.microsoft.com/office/drawing/2014/main" id="{00000000-0008-0000-1D00-0000B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2" name="Text Box 2">
          <a:extLst>
            <a:ext uri="{FF2B5EF4-FFF2-40B4-BE49-F238E27FC236}">
              <a16:creationId xmlns:a16="http://schemas.microsoft.com/office/drawing/2014/main" id="{00000000-0008-0000-1D00-0000B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3" name="Text Box 1">
          <a:extLst>
            <a:ext uri="{FF2B5EF4-FFF2-40B4-BE49-F238E27FC236}">
              <a16:creationId xmlns:a16="http://schemas.microsoft.com/office/drawing/2014/main" id="{00000000-0008-0000-1D00-0000B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4" name="Text Box 2">
          <a:extLst>
            <a:ext uri="{FF2B5EF4-FFF2-40B4-BE49-F238E27FC236}">
              <a16:creationId xmlns:a16="http://schemas.microsoft.com/office/drawing/2014/main" id="{00000000-0008-0000-1D00-0000C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5" name="Text Box 3">
          <a:extLst>
            <a:ext uri="{FF2B5EF4-FFF2-40B4-BE49-F238E27FC236}">
              <a16:creationId xmlns:a16="http://schemas.microsoft.com/office/drawing/2014/main" id="{00000000-0008-0000-1D00-0000C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6" name="Text Box 4">
          <a:extLst>
            <a:ext uri="{FF2B5EF4-FFF2-40B4-BE49-F238E27FC236}">
              <a16:creationId xmlns:a16="http://schemas.microsoft.com/office/drawing/2014/main" id="{00000000-0008-0000-1D00-0000C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7" name="Text Box 5">
          <a:extLst>
            <a:ext uri="{FF2B5EF4-FFF2-40B4-BE49-F238E27FC236}">
              <a16:creationId xmlns:a16="http://schemas.microsoft.com/office/drawing/2014/main" id="{00000000-0008-0000-1D00-0000C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8" name="Text Box 6">
          <a:extLst>
            <a:ext uri="{FF2B5EF4-FFF2-40B4-BE49-F238E27FC236}">
              <a16:creationId xmlns:a16="http://schemas.microsoft.com/office/drawing/2014/main" id="{00000000-0008-0000-1D00-0000C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9" name="Text Box 8">
          <a:extLst>
            <a:ext uri="{FF2B5EF4-FFF2-40B4-BE49-F238E27FC236}">
              <a16:creationId xmlns:a16="http://schemas.microsoft.com/office/drawing/2014/main" id="{00000000-0008-0000-1D00-0000C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0" name="Text Box 9">
          <a:extLst>
            <a:ext uri="{FF2B5EF4-FFF2-40B4-BE49-F238E27FC236}">
              <a16:creationId xmlns:a16="http://schemas.microsoft.com/office/drawing/2014/main" id="{00000000-0008-0000-1D00-0000C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1" name="Text Box 10">
          <a:extLst>
            <a:ext uri="{FF2B5EF4-FFF2-40B4-BE49-F238E27FC236}">
              <a16:creationId xmlns:a16="http://schemas.microsoft.com/office/drawing/2014/main" id="{00000000-0008-0000-1D00-0000C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2" name="Text Box 1">
          <a:extLst>
            <a:ext uri="{FF2B5EF4-FFF2-40B4-BE49-F238E27FC236}">
              <a16:creationId xmlns:a16="http://schemas.microsoft.com/office/drawing/2014/main" id="{00000000-0008-0000-1D00-0000C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3" name="Text Box 2">
          <a:extLst>
            <a:ext uri="{FF2B5EF4-FFF2-40B4-BE49-F238E27FC236}">
              <a16:creationId xmlns:a16="http://schemas.microsoft.com/office/drawing/2014/main" id="{00000000-0008-0000-1D00-0000C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4" name="Text Box 1">
          <a:extLst>
            <a:ext uri="{FF2B5EF4-FFF2-40B4-BE49-F238E27FC236}">
              <a16:creationId xmlns:a16="http://schemas.microsoft.com/office/drawing/2014/main" id="{00000000-0008-0000-1D00-0000C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5" name="Text Box 2">
          <a:extLst>
            <a:ext uri="{FF2B5EF4-FFF2-40B4-BE49-F238E27FC236}">
              <a16:creationId xmlns:a16="http://schemas.microsoft.com/office/drawing/2014/main" id="{00000000-0008-0000-1D00-0000C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6" name="Text Box 3">
          <a:extLst>
            <a:ext uri="{FF2B5EF4-FFF2-40B4-BE49-F238E27FC236}">
              <a16:creationId xmlns:a16="http://schemas.microsoft.com/office/drawing/2014/main" id="{00000000-0008-0000-1D00-0000C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7" name="Text Box 4">
          <a:extLst>
            <a:ext uri="{FF2B5EF4-FFF2-40B4-BE49-F238E27FC236}">
              <a16:creationId xmlns:a16="http://schemas.microsoft.com/office/drawing/2014/main" id="{00000000-0008-0000-1D00-0000C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8" name="Text Box 5">
          <a:extLst>
            <a:ext uri="{FF2B5EF4-FFF2-40B4-BE49-F238E27FC236}">
              <a16:creationId xmlns:a16="http://schemas.microsoft.com/office/drawing/2014/main" id="{00000000-0008-0000-1D00-0000C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9" name="Text Box 6">
          <a:extLst>
            <a:ext uri="{FF2B5EF4-FFF2-40B4-BE49-F238E27FC236}">
              <a16:creationId xmlns:a16="http://schemas.microsoft.com/office/drawing/2014/main" id="{00000000-0008-0000-1D00-0000C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0" name="Text Box 8">
          <a:extLst>
            <a:ext uri="{FF2B5EF4-FFF2-40B4-BE49-F238E27FC236}">
              <a16:creationId xmlns:a16="http://schemas.microsoft.com/office/drawing/2014/main" id="{00000000-0008-0000-1D00-0000D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1" name="Text Box 9">
          <a:extLst>
            <a:ext uri="{FF2B5EF4-FFF2-40B4-BE49-F238E27FC236}">
              <a16:creationId xmlns:a16="http://schemas.microsoft.com/office/drawing/2014/main" id="{00000000-0008-0000-1D00-0000D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2" name="Text Box 10">
          <a:extLst>
            <a:ext uri="{FF2B5EF4-FFF2-40B4-BE49-F238E27FC236}">
              <a16:creationId xmlns:a16="http://schemas.microsoft.com/office/drawing/2014/main" id="{00000000-0008-0000-1D00-0000D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10583</xdr:colOff>
      <xdr:row>44</xdr:row>
      <xdr:rowOff>42333</xdr:rowOff>
    </xdr:from>
    <xdr:ext cx="114300" cy="285750"/>
    <xdr:sp macro="" textlink="">
      <xdr:nvSpPr>
        <xdr:cNvPr id="723" name="Text Box 1">
          <a:extLst>
            <a:ext uri="{FF2B5EF4-FFF2-40B4-BE49-F238E27FC236}">
              <a16:creationId xmlns:a16="http://schemas.microsoft.com/office/drawing/2014/main" id="{00000000-0008-0000-1D00-0000D3020000}"/>
            </a:ext>
          </a:extLst>
        </xdr:cNvPr>
        <xdr:cNvSpPr txBox="1">
          <a:spLocks noChangeArrowheads="1"/>
        </xdr:cNvSpPr>
      </xdr:nvSpPr>
      <xdr:spPr bwMode="auto">
        <a:xfrm>
          <a:off x="126026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24" name="Text Box 8">
          <a:extLst>
            <a:ext uri="{FF2B5EF4-FFF2-40B4-BE49-F238E27FC236}">
              <a16:creationId xmlns:a16="http://schemas.microsoft.com/office/drawing/2014/main" id="{00000000-0008-0000-1D00-0000D4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25" name="Text Box 8">
          <a:extLst>
            <a:ext uri="{FF2B5EF4-FFF2-40B4-BE49-F238E27FC236}">
              <a16:creationId xmlns:a16="http://schemas.microsoft.com/office/drawing/2014/main" id="{00000000-0008-0000-1D00-0000D5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6" name="Text Box 1">
          <a:extLst>
            <a:ext uri="{FF2B5EF4-FFF2-40B4-BE49-F238E27FC236}">
              <a16:creationId xmlns:a16="http://schemas.microsoft.com/office/drawing/2014/main" id="{00000000-0008-0000-1D00-0000D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7" name="Text Box 2">
          <a:extLst>
            <a:ext uri="{FF2B5EF4-FFF2-40B4-BE49-F238E27FC236}">
              <a16:creationId xmlns:a16="http://schemas.microsoft.com/office/drawing/2014/main" id="{00000000-0008-0000-1D00-0000D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8" name="Text Box 3">
          <a:extLst>
            <a:ext uri="{FF2B5EF4-FFF2-40B4-BE49-F238E27FC236}">
              <a16:creationId xmlns:a16="http://schemas.microsoft.com/office/drawing/2014/main" id="{00000000-0008-0000-1D00-0000D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9" name="Text Box 4">
          <a:extLst>
            <a:ext uri="{FF2B5EF4-FFF2-40B4-BE49-F238E27FC236}">
              <a16:creationId xmlns:a16="http://schemas.microsoft.com/office/drawing/2014/main" id="{00000000-0008-0000-1D00-0000D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0" name="Text Box 5">
          <a:extLst>
            <a:ext uri="{FF2B5EF4-FFF2-40B4-BE49-F238E27FC236}">
              <a16:creationId xmlns:a16="http://schemas.microsoft.com/office/drawing/2014/main" id="{00000000-0008-0000-1D00-0000D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1" name="Text Box 6">
          <a:extLst>
            <a:ext uri="{FF2B5EF4-FFF2-40B4-BE49-F238E27FC236}">
              <a16:creationId xmlns:a16="http://schemas.microsoft.com/office/drawing/2014/main" id="{00000000-0008-0000-1D00-0000D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2" name="Text Box 8">
          <a:extLst>
            <a:ext uri="{FF2B5EF4-FFF2-40B4-BE49-F238E27FC236}">
              <a16:creationId xmlns:a16="http://schemas.microsoft.com/office/drawing/2014/main" id="{00000000-0008-0000-1D00-0000D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3" name="Text Box 9">
          <a:extLst>
            <a:ext uri="{FF2B5EF4-FFF2-40B4-BE49-F238E27FC236}">
              <a16:creationId xmlns:a16="http://schemas.microsoft.com/office/drawing/2014/main" id="{00000000-0008-0000-1D00-0000D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4" name="Text Box 10">
          <a:extLst>
            <a:ext uri="{FF2B5EF4-FFF2-40B4-BE49-F238E27FC236}">
              <a16:creationId xmlns:a16="http://schemas.microsoft.com/office/drawing/2014/main" id="{00000000-0008-0000-1D00-0000D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5" name="Text Box 1">
          <a:extLst>
            <a:ext uri="{FF2B5EF4-FFF2-40B4-BE49-F238E27FC236}">
              <a16:creationId xmlns:a16="http://schemas.microsoft.com/office/drawing/2014/main" id="{00000000-0008-0000-1D00-0000D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6" name="Text Box 2">
          <a:extLst>
            <a:ext uri="{FF2B5EF4-FFF2-40B4-BE49-F238E27FC236}">
              <a16:creationId xmlns:a16="http://schemas.microsoft.com/office/drawing/2014/main" id="{00000000-0008-0000-1D00-0000E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37" name="Text Box 8">
          <a:extLst>
            <a:ext uri="{FF2B5EF4-FFF2-40B4-BE49-F238E27FC236}">
              <a16:creationId xmlns:a16="http://schemas.microsoft.com/office/drawing/2014/main" id="{00000000-0008-0000-1D00-0000E1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8" name="Text Box 1">
          <a:extLst>
            <a:ext uri="{FF2B5EF4-FFF2-40B4-BE49-F238E27FC236}">
              <a16:creationId xmlns:a16="http://schemas.microsoft.com/office/drawing/2014/main" id="{00000000-0008-0000-1D00-0000E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9" name="Text Box 2">
          <a:extLst>
            <a:ext uri="{FF2B5EF4-FFF2-40B4-BE49-F238E27FC236}">
              <a16:creationId xmlns:a16="http://schemas.microsoft.com/office/drawing/2014/main" id="{00000000-0008-0000-1D00-0000E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0" name="Text Box 3">
          <a:extLst>
            <a:ext uri="{FF2B5EF4-FFF2-40B4-BE49-F238E27FC236}">
              <a16:creationId xmlns:a16="http://schemas.microsoft.com/office/drawing/2014/main" id="{00000000-0008-0000-1D00-0000E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1" name="Text Box 4">
          <a:extLst>
            <a:ext uri="{FF2B5EF4-FFF2-40B4-BE49-F238E27FC236}">
              <a16:creationId xmlns:a16="http://schemas.microsoft.com/office/drawing/2014/main" id="{00000000-0008-0000-1D00-0000E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2" name="Text Box 5">
          <a:extLst>
            <a:ext uri="{FF2B5EF4-FFF2-40B4-BE49-F238E27FC236}">
              <a16:creationId xmlns:a16="http://schemas.microsoft.com/office/drawing/2014/main" id="{00000000-0008-0000-1D00-0000E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3" name="Text Box 6">
          <a:extLst>
            <a:ext uri="{FF2B5EF4-FFF2-40B4-BE49-F238E27FC236}">
              <a16:creationId xmlns:a16="http://schemas.microsoft.com/office/drawing/2014/main" id="{00000000-0008-0000-1D00-0000E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4" name="Text Box 8">
          <a:extLst>
            <a:ext uri="{FF2B5EF4-FFF2-40B4-BE49-F238E27FC236}">
              <a16:creationId xmlns:a16="http://schemas.microsoft.com/office/drawing/2014/main" id="{00000000-0008-0000-1D00-0000E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5" name="Text Box 9">
          <a:extLst>
            <a:ext uri="{FF2B5EF4-FFF2-40B4-BE49-F238E27FC236}">
              <a16:creationId xmlns:a16="http://schemas.microsoft.com/office/drawing/2014/main" id="{00000000-0008-0000-1D00-0000E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6" name="Text Box 10">
          <a:extLst>
            <a:ext uri="{FF2B5EF4-FFF2-40B4-BE49-F238E27FC236}">
              <a16:creationId xmlns:a16="http://schemas.microsoft.com/office/drawing/2014/main" id="{00000000-0008-0000-1D00-0000E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7" name="Text Box 1">
          <a:extLst>
            <a:ext uri="{FF2B5EF4-FFF2-40B4-BE49-F238E27FC236}">
              <a16:creationId xmlns:a16="http://schemas.microsoft.com/office/drawing/2014/main" id="{00000000-0008-0000-1D00-0000E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8" name="Text Box 2">
          <a:extLst>
            <a:ext uri="{FF2B5EF4-FFF2-40B4-BE49-F238E27FC236}">
              <a16:creationId xmlns:a16="http://schemas.microsoft.com/office/drawing/2014/main" id="{00000000-0008-0000-1D00-0000E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49" name="Text Box 8">
          <a:extLst>
            <a:ext uri="{FF2B5EF4-FFF2-40B4-BE49-F238E27FC236}">
              <a16:creationId xmlns:a16="http://schemas.microsoft.com/office/drawing/2014/main" id="{00000000-0008-0000-1D00-0000ED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50" name="Text Box 8">
          <a:extLst>
            <a:ext uri="{FF2B5EF4-FFF2-40B4-BE49-F238E27FC236}">
              <a16:creationId xmlns:a16="http://schemas.microsoft.com/office/drawing/2014/main" id="{00000000-0008-0000-1D00-0000EE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1" name="Text Box 1">
          <a:extLst>
            <a:ext uri="{FF2B5EF4-FFF2-40B4-BE49-F238E27FC236}">
              <a16:creationId xmlns:a16="http://schemas.microsoft.com/office/drawing/2014/main" id="{00000000-0008-0000-1D00-0000E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2" name="Text Box 2">
          <a:extLst>
            <a:ext uri="{FF2B5EF4-FFF2-40B4-BE49-F238E27FC236}">
              <a16:creationId xmlns:a16="http://schemas.microsoft.com/office/drawing/2014/main" id="{00000000-0008-0000-1D00-0000F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3" name="Text Box 3">
          <a:extLst>
            <a:ext uri="{FF2B5EF4-FFF2-40B4-BE49-F238E27FC236}">
              <a16:creationId xmlns:a16="http://schemas.microsoft.com/office/drawing/2014/main" id="{00000000-0008-0000-1D00-0000F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4" name="Text Box 4">
          <a:extLst>
            <a:ext uri="{FF2B5EF4-FFF2-40B4-BE49-F238E27FC236}">
              <a16:creationId xmlns:a16="http://schemas.microsoft.com/office/drawing/2014/main" id="{00000000-0008-0000-1D00-0000F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5" name="Text Box 5">
          <a:extLst>
            <a:ext uri="{FF2B5EF4-FFF2-40B4-BE49-F238E27FC236}">
              <a16:creationId xmlns:a16="http://schemas.microsoft.com/office/drawing/2014/main" id="{00000000-0008-0000-1D00-0000F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6" name="Text Box 6">
          <a:extLst>
            <a:ext uri="{FF2B5EF4-FFF2-40B4-BE49-F238E27FC236}">
              <a16:creationId xmlns:a16="http://schemas.microsoft.com/office/drawing/2014/main" id="{00000000-0008-0000-1D00-0000F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7" name="Text Box 8">
          <a:extLst>
            <a:ext uri="{FF2B5EF4-FFF2-40B4-BE49-F238E27FC236}">
              <a16:creationId xmlns:a16="http://schemas.microsoft.com/office/drawing/2014/main" id="{00000000-0008-0000-1D00-0000F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8" name="Text Box 9">
          <a:extLst>
            <a:ext uri="{FF2B5EF4-FFF2-40B4-BE49-F238E27FC236}">
              <a16:creationId xmlns:a16="http://schemas.microsoft.com/office/drawing/2014/main" id="{00000000-0008-0000-1D00-0000F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9" name="Text Box 10">
          <a:extLst>
            <a:ext uri="{FF2B5EF4-FFF2-40B4-BE49-F238E27FC236}">
              <a16:creationId xmlns:a16="http://schemas.microsoft.com/office/drawing/2014/main" id="{00000000-0008-0000-1D00-0000F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0" name="Text Box 1">
          <a:extLst>
            <a:ext uri="{FF2B5EF4-FFF2-40B4-BE49-F238E27FC236}">
              <a16:creationId xmlns:a16="http://schemas.microsoft.com/office/drawing/2014/main" id="{00000000-0008-0000-1D00-0000F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1" name="Text Box 2">
          <a:extLst>
            <a:ext uri="{FF2B5EF4-FFF2-40B4-BE49-F238E27FC236}">
              <a16:creationId xmlns:a16="http://schemas.microsoft.com/office/drawing/2014/main" id="{00000000-0008-0000-1D00-0000F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62" name="Text Box 8">
          <a:extLst>
            <a:ext uri="{FF2B5EF4-FFF2-40B4-BE49-F238E27FC236}">
              <a16:creationId xmlns:a16="http://schemas.microsoft.com/office/drawing/2014/main" id="{00000000-0008-0000-1D00-0000FA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3" name="Text Box 1">
          <a:extLst>
            <a:ext uri="{FF2B5EF4-FFF2-40B4-BE49-F238E27FC236}">
              <a16:creationId xmlns:a16="http://schemas.microsoft.com/office/drawing/2014/main" id="{00000000-0008-0000-1D00-0000F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4" name="Text Box 2">
          <a:extLst>
            <a:ext uri="{FF2B5EF4-FFF2-40B4-BE49-F238E27FC236}">
              <a16:creationId xmlns:a16="http://schemas.microsoft.com/office/drawing/2014/main" id="{00000000-0008-0000-1D00-0000F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5" name="Text Box 3">
          <a:extLst>
            <a:ext uri="{FF2B5EF4-FFF2-40B4-BE49-F238E27FC236}">
              <a16:creationId xmlns:a16="http://schemas.microsoft.com/office/drawing/2014/main" id="{00000000-0008-0000-1D00-0000F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6" name="Text Box 4">
          <a:extLst>
            <a:ext uri="{FF2B5EF4-FFF2-40B4-BE49-F238E27FC236}">
              <a16:creationId xmlns:a16="http://schemas.microsoft.com/office/drawing/2014/main" id="{00000000-0008-0000-1D00-0000F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7" name="Text Box 5">
          <a:extLst>
            <a:ext uri="{FF2B5EF4-FFF2-40B4-BE49-F238E27FC236}">
              <a16:creationId xmlns:a16="http://schemas.microsoft.com/office/drawing/2014/main" id="{00000000-0008-0000-1D00-0000F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8" name="Text Box 6">
          <a:extLst>
            <a:ext uri="{FF2B5EF4-FFF2-40B4-BE49-F238E27FC236}">
              <a16:creationId xmlns:a16="http://schemas.microsoft.com/office/drawing/2014/main" id="{00000000-0008-0000-1D00-000000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9" name="Text Box 8">
          <a:extLst>
            <a:ext uri="{FF2B5EF4-FFF2-40B4-BE49-F238E27FC236}">
              <a16:creationId xmlns:a16="http://schemas.microsoft.com/office/drawing/2014/main" id="{00000000-0008-0000-1D00-000001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70" name="Text Box 9">
          <a:extLst>
            <a:ext uri="{FF2B5EF4-FFF2-40B4-BE49-F238E27FC236}">
              <a16:creationId xmlns:a16="http://schemas.microsoft.com/office/drawing/2014/main" id="{00000000-0008-0000-1D00-000002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71" name="Text Box 10">
          <a:extLst>
            <a:ext uri="{FF2B5EF4-FFF2-40B4-BE49-F238E27FC236}">
              <a16:creationId xmlns:a16="http://schemas.microsoft.com/office/drawing/2014/main" id="{00000000-0008-0000-1D00-000003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20108</xdr:colOff>
      <xdr:row>33</xdr:row>
      <xdr:rowOff>61383</xdr:rowOff>
    </xdr:from>
    <xdr:ext cx="114300" cy="285750"/>
    <xdr:sp macro="" textlink="">
      <xdr:nvSpPr>
        <xdr:cNvPr id="772" name="Text Box 1">
          <a:extLst>
            <a:ext uri="{FF2B5EF4-FFF2-40B4-BE49-F238E27FC236}">
              <a16:creationId xmlns:a16="http://schemas.microsoft.com/office/drawing/2014/main" id="{00000000-0008-0000-1D00-000004030000}"/>
            </a:ext>
          </a:extLst>
        </xdr:cNvPr>
        <xdr:cNvSpPr txBox="1">
          <a:spLocks noChangeArrowheads="1"/>
        </xdr:cNvSpPr>
      </xdr:nvSpPr>
      <xdr:spPr bwMode="auto">
        <a:xfrm>
          <a:off x="126978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3" name="Text Box 1">
          <a:extLst>
            <a:ext uri="{FF2B5EF4-FFF2-40B4-BE49-F238E27FC236}">
              <a16:creationId xmlns:a16="http://schemas.microsoft.com/office/drawing/2014/main" id="{00000000-0008-0000-1D00-00000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4" name="Text Box 2">
          <a:extLst>
            <a:ext uri="{FF2B5EF4-FFF2-40B4-BE49-F238E27FC236}">
              <a16:creationId xmlns:a16="http://schemas.microsoft.com/office/drawing/2014/main" id="{00000000-0008-0000-1D00-00000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5" name="Text Box 3">
          <a:extLst>
            <a:ext uri="{FF2B5EF4-FFF2-40B4-BE49-F238E27FC236}">
              <a16:creationId xmlns:a16="http://schemas.microsoft.com/office/drawing/2014/main" id="{00000000-0008-0000-1D00-00000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6" name="Text Box 4">
          <a:extLst>
            <a:ext uri="{FF2B5EF4-FFF2-40B4-BE49-F238E27FC236}">
              <a16:creationId xmlns:a16="http://schemas.microsoft.com/office/drawing/2014/main" id="{00000000-0008-0000-1D00-00000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7" name="Text Box 5">
          <a:extLst>
            <a:ext uri="{FF2B5EF4-FFF2-40B4-BE49-F238E27FC236}">
              <a16:creationId xmlns:a16="http://schemas.microsoft.com/office/drawing/2014/main" id="{00000000-0008-0000-1D00-00000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8" name="Text Box 6">
          <a:extLst>
            <a:ext uri="{FF2B5EF4-FFF2-40B4-BE49-F238E27FC236}">
              <a16:creationId xmlns:a16="http://schemas.microsoft.com/office/drawing/2014/main" id="{00000000-0008-0000-1D00-00000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9" name="Text Box 8">
          <a:extLst>
            <a:ext uri="{FF2B5EF4-FFF2-40B4-BE49-F238E27FC236}">
              <a16:creationId xmlns:a16="http://schemas.microsoft.com/office/drawing/2014/main" id="{00000000-0008-0000-1D00-00000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0" name="Text Box 9">
          <a:extLst>
            <a:ext uri="{FF2B5EF4-FFF2-40B4-BE49-F238E27FC236}">
              <a16:creationId xmlns:a16="http://schemas.microsoft.com/office/drawing/2014/main" id="{00000000-0008-0000-1D00-00000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1" name="Text Box 10">
          <a:extLst>
            <a:ext uri="{FF2B5EF4-FFF2-40B4-BE49-F238E27FC236}">
              <a16:creationId xmlns:a16="http://schemas.microsoft.com/office/drawing/2014/main" id="{00000000-0008-0000-1D00-00000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2" name="Text Box 1">
          <a:extLst>
            <a:ext uri="{FF2B5EF4-FFF2-40B4-BE49-F238E27FC236}">
              <a16:creationId xmlns:a16="http://schemas.microsoft.com/office/drawing/2014/main" id="{00000000-0008-0000-1D00-00000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3" name="Text Box 2">
          <a:extLst>
            <a:ext uri="{FF2B5EF4-FFF2-40B4-BE49-F238E27FC236}">
              <a16:creationId xmlns:a16="http://schemas.microsoft.com/office/drawing/2014/main" id="{00000000-0008-0000-1D00-00000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4" name="Text Box 1">
          <a:extLst>
            <a:ext uri="{FF2B5EF4-FFF2-40B4-BE49-F238E27FC236}">
              <a16:creationId xmlns:a16="http://schemas.microsoft.com/office/drawing/2014/main" id="{00000000-0008-0000-1D00-00001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5" name="Text Box 2">
          <a:extLst>
            <a:ext uri="{FF2B5EF4-FFF2-40B4-BE49-F238E27FC236}">
              <a16:creationId xmlns:a16="http://schemas.microsoft.com/office/drawing/2014/main" id="{00000000-0008-0000-1D00-00001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6" name="Text Box 3">
          <a:extLst>
            <a:ext uri="{FF2B5EF4-FFF2-40B4-BE49-F238E27FC236}">
              <a16:creationId xmlns:a16="http://schemas.microsoft.com/office/drawing/2014/main" id="{00000000-0008-0000-1D00-00001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7" name="Text Box 4">
          <a:extLst>
            <a:ext uri="{FF2B5EF4-FFF2-40B4-BE49-F238E27FC236}">
              <a16:creationId xmlns:a16="http://schemas.microsoft.com/office/drawing/2014/main" id="{00000000-0008-0000-1D00-00001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8" name="Text Box 5">
          <a:extLst>
            <a:ext uri="{FF2B5EF4-FFF2-40B4-BE49-F238E27FC236}">
              <a16:creationId xmlns:a16="http://schemas.microsoft.com/office/drawing/2014/main" id="{00000000-0008-0000-1D00-00001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9" name="Text Box 6">
          <a:extLst>
            <a:ext uri="{FF2B5EF4-FFF2-40B4-BE49-F238E27FC236}">
              <a16:creationId xmlns:a16="http://schemas.microsoft.com/office/drawing/2014/main" id="{00000000-0008-0000-1D00-00001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0" name="Text Box 8">
          <a:extLst>
            <a:ext uri="{FF2B5EF4-FFF2-40B4-BE49-F238E27FC236}">
              <a16:creationId xmlns:a16="http://schemas.microsoft.com/office/drawing/2014/main" id="{00000000-0008-0000-1D00-00001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1" name="Text Box 9">
          <a:extLst>
            <a:ext uri="{FF2B5EF4-FFF2-40B4-BE49-F238E27FC236}">
              <a16:creationId xmlns:a16="http://schemas.microsoft.com/office/drawing/2014/main" id="{00000000-0008-0000-1D00-00001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2" name="Text Box 10">
          <a:extLst>
            <a:ext uri="{FF2B5EF4-FFF2-40B4-BE49-F238E27FC236}">
              <a16:creationId xmlns:a16="http://schemas.microsoft.com/office/drawing/2014/main" id="{00000000-0008-0000-1D00-00001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3" name="Text Box 1">
          <a:extLst>
            <a:ext uri="{FF2B5EF4-FFF2-40B4-BE49-F238E27FC236}">
              <a16:creationId xmlns:a16="http://schemas.microsoft.com/office/drawing/2014/main" id="{00000000-0008-0000-1D00-00001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4" name="Text Box 2">
          <a:extLst>
            <a:ext uri="{FF2B5EF4-FFF2-40B4-BE49-F238E27FC236}">
              <a16:creationId xmlns:a16="http://schemas.microsoft.com/office/drawing/2014/main" id="{00000000-0008-0000-1D00-00001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5" name="Text Box 1">
          <a:extLst>
            <a:ext uri="{FF2B5EF4-FFF2-40B4-BE49-F238E27FC236}">
              <a16:creationId xmlns:a16="http://schemas.microsoft.com/office/drawing/2014/main" id="{00000000-0008-0000-1D00-00001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6" name="Text Box 2">
          <a:extLst>
            <a:ext uri="{FF2B5EF4-FFF2-40B4-BE49-F238E27FC236}">
              <a16:creationId xmlns:a16="http://schemas.microsoft.com/office/drawing/2014/main" id="{00000000-0008-0000-1D00-00001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7" name="Text Box 3">
          <a:extLst>
            <a:ext uri="{FF2B5EF4-FFF2-40B4-BE49-F238E27FC236}">
              <a16:creationId xmlns:a16="http://schemas.microsoft.com/office/drawing/2014/main" id="{00000000-0008-0000-1D00-00001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8" name="Text Box 4">
          <a:extLst>
            <a:ext uri="{FF2B5EF4-FFF2-40B4-BE49-F238E27FC236}">
              <a16:creationId xmlns:a16="http://schemas.microsoft.com/office/drawing/2014/main" id="{00000000-0008-0000-1D00-00001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9" name="Text Box 5">
          <a:extLst>
            <a:ext uri="{FF2B5EF4-FFF2-40B4-BE49-F238E27FC236}">
              <a16:creationId xmlns:a16="http://schemas.microsoft.com/office/drawing/2014/main" id="{00000000-0008-0000-1D00-00001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0" name="Text Box 6">
          <a:extLst>
            <a:ext uri="{FF2B5EF4-FFF2-40B4-BE49-F238E27FC236}">
              <a16:creationId xmlns:a16="http://schemas.microsoft.com/office/drawing/2014/main" id="{00000000-0008-0000-1D00-00002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1" name="Text Box 8">
          <a:extLst>
            <a:ext uri="{FF2B5EF4-FFF2-40B4-BE49-F238E27FC236}">
              <a16:creationId xmlns:a16="http://schemas.microsoft.com/office/drawing/2014/main" id="{00000000-0008-0000-1D00-00002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2" name="Text Box 9">
          <a:extLst>
            <a:ext uri="{FF2B5EF4-FFF2-40B4-BE49-F238E27FC236}">
              <a16:creationId xmlns:a16="http://schemas.microsoft.com/office/drawing/2014/main" id="{00000000-0008-0000-1D00-00002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3" name="Text Box 10">
          <a:extLst>
            <a:ext uri="{FF2B5EF4-FFF2-40B4-BE49-F238E27FC236}">
              <a16:creationId xmlns:a16="http://schemas.microsoft.com/office/drawing/2014/main" id="{00000000-0008-0000-1D00-00002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4" name="Text Box 1">
          <a:extLst>
            <a:ext uri="{FF2B5EF4-FFF2-40B4-BE49-F238E27FC236}">
              <a16:creationId xmlns:a16="http://schemas.microsoft.com/office/drawing/2014/main" id="{00000000-0008-0000-1D00-00002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5" name="Text Box 2">
          <a:extLst>
            <a:ext uri="{FF2B5EF4-FFF2-40B4-BE49-F238E27FC236}">
              <a16:creationId xmlns:a16="http://schemas.microsoft.com/office/drawing/2014/main" id="{00000000-0008-0000-1D00-00002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6" name="Text Box 1">
          <a:extLst>
            <a:ext uri="{FF2B5EF4-FFF2-40B4-BE49-F238E27FC236}">
              <a16:creationId xmlns:a16="http://schemas.microsoft.com/office/drawing/2014/main" id="{00000000-0008-0000-1D00-00002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7" name="Text Box 2">
          <a:extLst>
            <a:ext uri="{FF2B5EF4-FFF2-40B4-BE49-F238E27FC236}">
              <a16:creationId xmlns:a16="http://schemas.microsoft.com/office/drawing/2014/main" id="{00000000-0008-0000-1D00-00002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8" name="Text Box 3">
          <a:extLst>
            <a:ext uri="{FF2B5EF4-FFF2-40B4-BE49-F238E27FC236}">
              <a16:creationId xmlns:a16="http://schemas.microsoft.com/office/drawing/2014/main" id="{00000000-0008-0000-1D00-00002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9" name="Text Box 4">
          <a:extLst>
            <a:ext uri="{FF2B5EF4-FFF2-40B4-BE49-F238E27FC236}">
              <a16:creationId xmlns:a16="http://schemas.microsoft.com/office/drawing/2014/main" id="{00000000-0008-0000-1D00-00002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0" name="Text Box 5">
          <a:extLst>
            <a:ext uri="{FF2B5EF4-FFF2-40B4-BE49-F238E27FC236}">
              <a16:creationId xmlns:a16="http://schemas.microsoft.com/office/drawing/2014/main" id="{00000000-0008-0000-1D00-00002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1" name="Text Box 6">
          <a:extLst>
            <a:ext uri="{FF2B5EF4-FFF2-40B4-BE49-F238E27FC236}">
              <a16:creationId xmlns:a16="http://schemas.microsoft.com/office/drawing/2014/main" id="{00000000-0008-0000-1D00-00002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2" name="Text Box 8">
          <a:extLst>
            <a:ext uri="{FF2B5EF4-FFF2-40B4-BE49-F238E27FC236}">
              <a16:creationId xmlns:a16="http://schemas.microsoft.com/office/drawing/2014/main" id="{00000000-0008-0000-1D00-00002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3" name="Text Box 9">
          <a:extLst>
            <a:ext uri="{FF2B5EF4-FFF2-40B4-BE49-F238E27FC236}">
              <a16:creationId xmlns:a16="http://schemas.microsoft.com/office/drawing/2014/main" id="{00000000-0008-0000-1D00-00002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4" name="Text Box 10">
          <a:extLst>
            <a:ext uri="{FF2B5EF4-FFF2-40B4-BE49-F238E27FC236}">
              <a16:creationId xmlns:a16="http://schemas.microsoft.com/office/drawing/2014/main" id="{00000000-0008-0000-1D00-00002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5" name="Text Box 1">
          <a:extLst>
            <a:ext uri="{FF2B5EF4-FFF2-40B4-BE49-F238E27FC236}">
              <a16:creationId xmlns:a16="http://schemas.microsoft.com/office/drawing/2014/main" id="{00000000-0008-0000-1D00-00002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6" name="Text Box 2">
          <a:extLst>
            <a:ext uri="{FF2B5EF4-FFF2-40B4-BE49-F238E27FC236}">
              <a16:creationId xmlns:a16="http://schemas.microsoft.com/office/drawing/2014/main" id="{00000000-0008-0000-1D00-00003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7" name="Text Box 1">
          <a:extLst>
            <a:ext uri="{FF2B5EF4-FFF2-40B4-BE49-F238E27FC236}">
              <a16:creationId xmlns:a16="http://schemas.microsoft.com/office/drawing/2014/main" id="{00000000-0008-0000-1D00-00003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8" name="Text Box 2">
          <a:extLst>
            <a:ext uri="{FF2B5EF4-FFF2-40B4-BE49-F238E27FC236}">
              <a16:creationId xmlns:a16="http://schemas.microsoft.com/office/drawing/2014/main" id="{00000000-0008-0000-1D00-00003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9" name="Text Box 3">
          <a:extLst>
            <a:ext uri="{FF2B5EF4-FFF2-40B4-BE49-F238E27FC236}">
              <a16:creationId xmlns:a16="http://schemas.microsoft.com/office/drawing/2014/main" id="{00000000-0008-0000-1D00-00003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0" name="Text Box 4">
          <a:extLst>
            <a:ext uri="{FF2B5EF4-FFF2-40B4-BE49-F238E27FC236}">
              <a16:creationId xmlns:a16="http://schemas.microsoft.com/office/drawing/2014/main" id="{00000000-0008-0000-1D00-00003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1" name="Text Box 5">
          <a:extLst>
            <a:ext uri="{FF2B5EF4-FFF2-40B4-BE49-F238E27FC236}">
              <a16:creationId xmlns:a16="http://schemas.microsoft.com/office/drawing/2014/main" id="{00000000-0008-0000-1D00-00003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2" name="Text Box 6">
          <a:extLst>
            <a:ext uri="{FF2B5EF4-FFF2-40B4-BE49-F238E27FC236}">
              <a16:creationId xmlns:a16="http://schemas.microsoft.com/office/drawing/2014/main" id="{00000000-0008-0000-1D00-00003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3" name="Text Box 8">
          <a:extLst>
            <a:ext uri="{FF2B5EF4-FFF2-40B4-BE49-F238E27FC236}">
              <a16:creationId xmlns:a16="http://schemas.microsoft.com/office/drawing/2014/main" id="{00000000-0008-0000-1D00-00003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4" name="Text Box 9">
          <a:extLst>
            <a:ext uri="{FF2B5EF4-FFF2-40B4-BE49-F238E27FC236}">
              <a16:creationId xmlns:a16="http://schemas.microsoft.com/office/drawing/2014/main" id="{00000000-0008-0000-1D00-00003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5" name="Text Box 10">
          <a:extLst>
            <a:ext uri="{FF2B5EF4-FFF2-40B4-BE49-F238E27FC236}">
              <a16:creationId xmlns:a16="http://schemas.microsoft.com/office/drawing/2014/main" id="{00000000-0008-0000-1D00-00003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6" name="Text Box 1">
          <a:extLst>
            <a:ext uri="{FF2B5EF4-FFF2-40B4-BE49-F238E27FC236}">
              <a16:creationId xmlns:a16="http://schemas.microsoft.com/office/drawing/2014/main" id="{00000000-0008-0000-1D00-00003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7" name="Text Box 2">
          <a:extLst>
            <a:ext uri="{FF2B5EF4-FFF2-40B4-BE49-F238E27FC236}">
              <a16:creationId xmlns:a16="http://schemas.microsoft.com/office/drawing/2014/main" id="{00000000-0008-0000-1D00-00003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8" name="Text Box 1">
          <a:extLst>
            <a:ext uri="{FF2B5EF4-FFF2-40B4-BE49-F238E27FC236}">
              <a16:creationId xmlns:a16="http://schemas.microsoft.com/office/drawing/2014/main" id="{00000000-0008-0000-1D00-00003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9" name="Text Box 2">
          <a:extLst>
            <a:ext uri="{FF2B5EF4-FFF2-40B4-BE49-F238E27FC236}">
              <a16:creationId xmlns:a16="http://schemas.microsoft.com/office/drawing/2014/main" id="{00000000-0008-0000-1D00-00003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0" name="Text Box 3">
          <a:extLst>
            <a:ext uri="{FF2B5EF4-FFF2-40B4-BE49-F238E27FC236}">
              <a16:creationId xmlns:a16="http://schemas.microsoft.com/office/drawing/2014/main" id="{00000000-0008-0000-1D00-00003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1" name="Text Box 4">
          <a:extLst>
            <a:ext uri="{FF2B5EF4-FFF2-40B4-BE49-F238E27FC236}">
              <a16:creationId xmlns:a16="http://schemas.microsoft.com/office/drawing/2014/main" id="{00000000-0008-0000-1D00-00003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2" name="Text Box 5">
          <a:extLst>
            <a:ext uri="{FF2B5EF4-FFF2-40B4-BE49-F238E27FC236}">
              <a16:creationId xmlns:a16="http://schemas.microsoft.com/office/drawing/2014/main" id="{00000000-0008-0000-1D00-00004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3" name="Text Box 6">
          <a:extLst>
            <a:ext uri="{FF2B5EF4-FFF2-40B4-BE49-F238E27FC236}">
              <a16:creationId xmlns:a16="http://schemas.microsoft.com/office/drawing/2014/main" id="{00000000-0008-0000-1D00-00004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4" name="Text Box 8">
          <a:extLst>
            <a:ext uri="{FF2B5EF4-FFF2-40B4-BE49-F238E27FC236}">
              <a16:creationId xmlns:a16="http://schemas.microsoft.com/office/drawing/2014/main" id="{00000000-0008-0000-1D00-00004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5" name="Text Box 9">
          <a:extLst>
            <a:ext uri="{FF2B5EF4-FFF2-40B4-BE49-F238E27FC236}">
              <a16:creationId xmlns:a16="http://schemas.microsoft.com/office/drawing/2014/main" id="{00000000-0008-0000-1D00-00004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6" name="Text Box 10">
          <a:extLst>
            <a:ext uri="{FF2B5EF4-FFF2-40B4-BE49-F238E27FC236}">
              <a16:creationId xmlns:a16="http://schemas.microsoft.com/office/drawing/2014/main" id="{00000000-0008-0000-1D00-00004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37" name="Text Box 8">
          <a:extLst>
            <a:ext uri="{FF2B5EF4-FFF2-40B4-BE49-F238E27FC236}">
              <a16:creationId xmlns:a16="http://schemas.microsoft.com/office/drawing/2014/main" id="{00000000-0008-0000-1D00-00004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38" name="Text Box 1">
          <a:extLst>
            <a:ext uri="{FF2B5EF4-FFF2-40B4-BE49-F238E27FC236}">
              <a16:creationId xmlns:a16="http://schemas.microsoft.com/office/drawing/2014/main" id="{00000000-0008-0000-1D00-00004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39" name="Text Box 2">
          <a:extLst>
            <a:ext uri="{FF2B5EF4-FFF2-40B4-BE49-F238E27FC236}">
              <a16:creationId xmlns:a16="http://schemas.microsoft.com/office/drawing/2014/main" id="{00000000-0008-0000-1D00-00004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0" name="Text Box 3">
          <a:extLst>
            <a:ext uri="{FF2B5EF4-FFF2-40B4-BE49-F238E27FC236}">
              <a16:creationId xmlns:a16="http://schemas.microsoft.com/office/drawing/2014/main" id="{00000000-0008-0000-1D00-00004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1" name="Text Box 4">
          <a:extLst>
            <a:ext uri="{FF2B5EF4-FFF2-40B4-BE49-F238E27FC236}">
              <a16:creationId xmlns:a16="http://schemas.microsoft.com/office/drawing/2014/main" id="{00000000-0008-0000-1D00-00004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2" name="Text Box 5">
          <a:extLst>
            <a:ext uri="{FF2B5EF4-FFF2-40B4-BE49-F238E27FC236}">
              <a16:creationId xmlns:a16="http://schemas.microsoft.com/office/drawing/2014/main" id="{00000000-0008-0000-1D00-00004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3" name="Text Box 6">
          <a:extLst>
            <a:ext uri="{FF2B5EF4-FFF2-40B4-BE49-F238E27FC236}">
              <a16:creationId xmlns:a16="http://schemas.microsoft.com/office/drawing/2014/main" id="{00000000-0008-0000-1D00-00004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4" name="Text Box 8">
          <a:extLst>
            <a:ext uri="{FF2B5EF4-FFF2-40B4-BE49-F238E27FC236}">
              <a16:creationId xmlns:a16="http://schemas.microsoft.com/office/drawing/2014/main" id="{00000000-0008-0000-1D00-00004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5" name="Text Box 9">
          <a:extLst>
            <a:ext uri="{FF2B5EF4-FFF2-40B4-BE49-F238E27FC236}">
              <a16:creationId xmlns:a16="http://schemas.microsoft.com/office/drawing/2014/main" id="{00000000-0008-0000-1D00-00004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6" name="Text Box 10">
          <a:extLst>
            <a:ext uri="{FF2B5EF4-FFF2-40B4-BE49-F238E27FC236}">
              <a16:creationId xmlns:a16="http://schemas.microsoft.com/office/drawing/2014/main" id="{00000000-0008-0000-1D00-00004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7" name="Text Box 1">
          <a:extLst>
            <a:ext uri="{FF2B5EF4-FFF2-40B4-BE49-F238E27FC236}">
              <a16:creationId xmlns:a16="http://schemas.microsoft.com/office/drawing/2014/main" id="{00000000-0008-0000-1D00-00004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8" name="Text Box 2">
          <a:extLst>
            <a:ext uri="{FF2B5EF4-FFF2-40B4-BE49-F238E27FC236}">
              <a16:creationId xmlns:a16="http://schemas.microsoft.com/office/drawing/2014/main" id="{00000000-0008-0000-1D00-00005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9" name="Text Box 8">
          <a:extLst>
            <a:ext uri="{FF2B5EF4-FFF2-40B4-BE49-F238E27FC236}">
              <a16:creationId xmlns:a16="http://schemas.microsoft.com/office/drawing/2014/main" id="{00000000-0008-0000-1D00-00005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0" name="Text Box 8">
          <a:extLst>
            <a:ext uri="{FF2B5EF4-FFF2-40B4-BE49-F238E27FC236}">
              <a16:creationId xmlns:a16="http://schemas.microsoft.com/office/drawing/2014/main" id="{00000000-0008-0000-1D00-00005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1" name="Text Box 8">
          <a:extLst>
            <a:ext uri="{FF2B5EF4-FFF2-40B4-BE49-F238E27FC236}">
              <a16:creationId xmlns:a16="http://schemas.microsoft.com/office/drawing/2014/main" id="{00000000-0008-0000-1D00-00005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2" name="Text Box 8">
          <a:extLst>
            <a:ext uri="{FF2B5EF4-FFF2-40B4-BE49-F238E27FC236}">
              <a16:creationId xmlns:a16="http://schemas.microsoft.com/office/drawing/2014/main" id="{00000000-0008-0000-1D00-00005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3" name="Text Box 8">
          <a:extLst>
            <a:ext uri="{FF2B5EF4-FFF2-40B4-BE49-F238E27FC236}">
              <a16:creationId xmlns:a16="http://schemas.microsoft.com/office/drawing/2014/main" id="{00000000-0008-0000-1D00-00005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4" name="Text Box 1">
          <a:extLst>
            <a:ext uri="{FF2B5EF4-FFF2-40B4-BE49-F238E27FC236}">
              <a16:creationId xmlns:a16="http://schemas.microsoft.com/office/drawing/2014/main" id="{00000000-0008-0000-1D00-00005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5" name="Text Box 2">
          <a:extLst>
            <a:ext uri="{FF2B5EF4-FFF2-40B4-BE49-F238E27FC236}">
              <a16:creationId xmlns:a16="http://schemas.microsoft.com/office/drawing/2014/main" id="{00000000-0008-0000-1D00-00005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6" name="Text Box 3">
          <a:extLst>
            <a:ext uri="{FF2B5EF4-FFF2-40B4-BE49-F238E27FC236}">
              <a16:creationId xmlns:a16="http://schemas.microsoft.com/office/drawing/2014/main" id="{00000000-0008-0000-1D00-00005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7" name="Text Box 4">
          <a:extLst>
            <a:ext uri="{FF2B5EF4-FFF2-40B4-BE49-F238E27FC236}">
              <a16:creationId xmlns:a16="http://schemas.microsoft.com/office/drawing/2014/main" id="{00000000-0008-0000-1D00-00005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8" name="Text Box 5">
          <a:extLst>
            <a:ext uri="{FF2B5EF4-FFF2-40B4-BE49-F238E27FC236}">
              <a16:creationId xmlns:a16="http://schemas.microsoft.com/office/drawing/2014/main" id="{00000000-0008-0000-1D00-00005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9" name="Text Box 6">
          <a:extLst>
            <a:ext uri="{FF2B5EF4-FFF2-40B4-BE49-F238E27FC236}">
              <a16:creationId xmlns:a16="http://schemas.microsoft.com/office/drawing/2014/main" id="{00000000-0008-0000-1D00-00005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0" name="Text Box 8">
          <a:extLst>
            <a:ext uri="{FF2B5EF4-FFF2-40B4-BE49-F238E27FC236}">
              <a16:creationId xmlns:a16="http://schemas.microsoft.com/office/drawing/2014/main" id="{00000000-0008-0000-1D00-00005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1" name="Text Box 9">
          <a:extLst>
            <a:ext uri="{FF2B5EF4-FFF2-40B4-BE49-F238E27FC236}">
              <a16:creationId xmlns:a16="http://schemas.microsoft.com/office/drawing/2014/main" id="{00000000-0008-0000-1D00-00005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2" name="Text Box 10">
          <a:extLst>
            <a:ext uri="{FF2B5EF4-FFF2-40B4-BE49-F238E27FC236}">
              <a16:creationId xmlns:a16="http://schemas.microsoft.com/office/drawing/2014/main" id="{00000000-0008-0000-1D00-00005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3" name="Text Box 1">
          <a:extLst>
            <a:ext uri="{FF2B5EF4-FFF2-40B4-BE49-F238E27FC236}">
              <a16:creationId xmlns:a16="http://schemas.microsoft.com/office/drawing/2014/main" id="{00000000-0008-0000-1D00-00005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4" name="Text Box 2">
          <a:extLst>
            <a:ext uri="{FF2B5EF4-FFF2-40B4-BE49-F238E27FC236}">
              <a16:creationId xmlns:a16="http://schemas.microsoft.com/office/drawing/2014/main" id="{00000000-0008-0000-1D00-00006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865" name="Text Box 8">
          <a:extLst>
            <a:ext uri="{FF2B5EF4-FFF2-40B4-BE49-F238E27FC236}">
              <a16:creationId xmlns:a16="http://schemas.microsoft.com/office/drawing/2014/main" id="{00000000-0008-0000-1D00-000061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6" name="Text Box 8">
          <a:extLst>
            <a:ext uri="{FF2B5EF4-FFF2-40B4-BE49-F238E27FC236}">
              <a16:creationId xmlns:a16="http://schemas.microsoft.com/office/drawing/2014/main" id="{00000000-0008-0000-1D00-00006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7" name="Text Box 8">
          <a:extLst>
            <a:ext uri="{FF2B5EF4-FFF2-40B4-BE49-F238E27FC236}">
              <a16:creationId xmlns:a16="http://schemas.microsoft.com/office/drawing/2014/main" id="{00000000-0008-0000-1D00-00006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8" name="Text Box 1">
          <a:extLst>
            <a:ext uri="{FF2B5EF4-FFF2-40B4-BE49-F238E27FC236}">
              <a16:creationId xmlns:a16="http://schemas.microsoft.com/office/drawing/2014/main" id="{00000000-0008-0000-1D00-00006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9" name="Text Box 2">
          <a:extLst>
            <a:ext uri="{FF2B5EF4-FFF2-40B4-BE49-F238E27FC236}">
              <a16:creationId xmlns:a16="http://schemas.microsoft.com/office/drawing/2014/main" id="{00000000-0008-0000-1D00-00006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0" name="Text Box 3">
          <a:extLst>
            <a:ext uri="{FF2B5EF4-FFF2-40B4-BE49-F238E27FC236}">
              <a16:creationId xmlns:a16="http://schemas.microsoft.com/office/drawing/2014/main" id="{00000000-0008-0000-1D00-00006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1" name="Text Box 4">
          <a:extLst>
            <a:ext uri="{FF2B5EF4-FFF2-40B4-BE49-F238E27FC236}">
              <a16:creationId xmlns:a16="http://schemas.microsoft.com/office/drawing/2014/main" id="{00000000-0008-0000-1D00-00006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2" name="Text Box 5">
          <a:extLst>
            <a:ext uri="{FF2B5EF4-FFF2-40B4-BE49-F238E27FC236}">
              <a16:creationId xmlns:a16="http://schemas.microsoft.com/office/drawing/2014/main" id="{00000000-0008-0000-1D00-00006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3" name="Text Box 6">
          <a:extLst>
            <a:ext uri="{FF2B5EF4-FFF2-40B4-BE49-F238E27FC236}">
              <a16:creationId xmlns:a16="http://schemas.microsoft.com/office/drawing/2014/main" id="{00000000-0008-0000-1D00-00006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4" name="Text Box 8">
          <a:extLst>
            <a:ext uri="{FF2B5EF4-FFF2-40B4-BE49-F238E27FC236}">
              <a16:creationId xmlns:a16="http://schemas.microsoft.com/office/drawing/2014/main" id="{00000000-0008-0000-1D00-00006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5" name="Text Box 9">
          <a:extLst>
            <a:ext uri="{FF2B5EF4-FFF2-40B4-BE49-F238E27FC236}">
              <a16:creationId xmlns:a16="http://schemas.microsoft.com/office/drawing/2014/main" id="{00000000-0008-0000-1D00-00006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6" name="Text Box 10">
          <a:extLst>
            <a:ext uri="{FF2B5EF4-FFF2-40B4-BE49-F238E27FC236}">
              <a16:creationId xmlns:a16="http://schemas.microsoft.com/office/drawing/2014/main" id="{00000000-0008-0000-1D00-00006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7" name="Text Box 1">
          <a:extLst>
            <a:ext uri="{FF2B5EF4-FFF2-40B4-BE49-F238E27FC236}">
              <a16:creationId xmlns:a16="http://schemas.microsoft.com/office/drawing/2014/main" id="{00000000-0008-0000-1D00-00006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8" name="Text Box 2">
          <a:extLst>
            <a:ext uri="{FF2B5EF4-FFF2-40B4-BE49-F238E27FC236}">
              <a16:creationId xmlns:a16="http://schemas.microsoft.com/office/drawing/2014/main" id="{00000000-0008-0000-1D00-00006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9" name="Text Box 8">
          <a:extLst>
            <a:ext uri="{FF2B5EF4-FFF2-40B4-BE49-F238E27FC236}">
              <a16:creationId xmlns:a16="http://schemas.microsoft.com/office/drawing/2014/main" id="{00000000-0008-0000-1D00-00006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0" name="Text Box 8">
          <a:extLst>
            <a:ext uri="{FF2B5EF4-FFF2-40B4-BE49-F238E27FC236}">
              <a16:creationId xmlns:a16="http://schemas.microsoft.com/office/drawing/2014/main" id="{00000000-0008-0000-1D00-00007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1" name="Text Box 8">
          <a:extLst>
            <a:ext uri="{FF2B5EF4-FFF2-40B4-BE49-F238E27FC236}">
              <a16:creationId xmlns:a16="http://schemas.microsoft.com/office/drawing/2014/main" id="{00000000-0008-0000-1D00-00007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2" name="Text Box 8">
          <a:extLst>
            <a:ext uri="{FF2B5EF4-FFF2-40B4-BE49-F238E27FC236}">
              <a16:creationId xmlns:a16="http://schemas.microsoft.com/office/drawing/2014/main" id="{00000000-0008-0000-1D00-00007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3" name="Text Box 8">
          <a:extLst>
            <a:ext uri="{FF2B5EF4-FFF2-40B4-BE49-F238E27FC236}">
              <a16:creationId xmlns:a16="http://schemas.microsoft.com/office/drawing/2014/main" id="{00000000-0008-0000-1D00-00007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4" name="Text Box 1">
          <a:extLst>
            <a:ext uri="{FF2B5EF4-FFF2-40B4-BE49-F238E27FC236}">
              <a16:creationId xmlns:a16="http://schemas.microsoft.com/office/drawing/2014/main" id="{00000000-0008-0000-1D00-00007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5" name="Text Box 2">
          <a:extLst>
            <a:ext uri="{FF2B5EF4-FFF2-40B4-BE49-F238E27FC236}">
              <a16:creationId xmlns:a16="http://schemas.microsoft.com/office/drawing/2014/main" id="{00000000-0008-0000-1D00-00007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6" name="Text Box 3">
          <a:extLst>
            <a:ext uri="{FF2B5EF4-FFF2-40B4-BE49-F238E27FC236}">
              <a16:creationId xmlns:a16="http://schemas.microsoft.com/office/drawing/2014/main" id="{00000000-0008-0000-1D00-00007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7" name="Text Box 4">
          <a:extLst>
            <a:ext uri="{FF2B5EF4-FFF2-40B4-BE49-F238E27FC236}">
              <a16:creationId xmlns:a16="http://schemas.microsoft.com/office/drawing/2014/main" id="{00000000-0008-0000-1D00-00007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8" name="Text Box 5">
          <a:extLst>
            <a:ext uri="{FF2B5EF4-FFF2-40B4-BE49-F238E27FC236}">
              <a16:creationId xmlns:a16="http://schemas.microsoft.com/office/drawing/2014/main" id="{00000000-0008-0000-1D00-00007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9" name="Text Box 6">
          <a:extLst>
            <a:ext uri="{FF2B5EF4-FFF2-40B4-BE49-F238E27FC236}">
              <a16:creationId xmlns:a16="http://schemas.microsoft.com/office/drawing/2014/main" id="{00000000-0008-0000-1D00-00007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0" name="Text Box 8">
          <a:extLst>
            <a:ext uri="{FF2B5EF4-FFF2-40B4-BE49-F238E27FC236}">
              <a16:creationId xmlns:a16="http://schemas.microsoft.com/office/drawing/2014/main" id="{00000000-0008-0000-1D00-00007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1" name="Text Box 9">
          <a:extLst>
            <a:ext uri="{FF2B5EF4-FFF2-40B4-BE49-F238E27FC236}">
              <a16:creationId xmlns:a16="http://schemas.microsoft.com/office/drawing/2014/main" id="{00000000-0008-0000-1D00-00007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2" name="Text Box 10">
          <a:extLst>
            <a:ext uri="{FF2B5EF4-FFF2-40B4-BE49-F238E27FC236}">
              <a16:creationId xmlns:a16="http://schemas.microsoft.com/office/drawing/2014/main" id="{00000000-0008-0000-1D00-00007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3" name="Text Box 1">
          <a:extLst>
            <a:ext uri="{FF2B5EF4-FFF2-40B4-BE49-F238E27FC236}">
              <a16:creationId xmlns:a16="http://schemas.microsoft.com/office/drawing/2014/main" id="{00000000-0008-0000-1D00-00007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4" name="Text Box 2">
          <a:extLst>
            <a:ext uri="{FF2B5EF4-FFF2-40B4-BE49-F238E27FC236}">
              <a16:creationId xmlns:a16="http://schemas.microsoft.com/office/drawing/2014/main" id="{00000000-0008-0000-1D00-00007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895" name="Text Box 8">
          <a:extLst>
            <a:ext uri="{FF2B5EF4-FFF2-40B4-BE49-F238E27FC236}">
              <a16:creationId xmlns:a16="http://schemas.microsoft.com/office/drawing/2014/main" id="{00000000-0008-0000-1D00-00007F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6" name="Text Box 8">
          <a:extLst>
            <a:ext uri="{FF2B5EF4-FFF2-40B4-BE49-F238E27FC236}">
              <a16:creationId xmlns:a16="http://schemas.microsoft.com/office/drawing/2014/main" id="{00000000-0008-0000-1D00-00008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897" name="Text Box 8">
          <a:extLst>
            <a:ext uri="{FF2B5EF4-FFF2-40B4-BE49-F238E27FC236}">
              <a16:creationId xmlns:a16="http://schemas.microsoft.com/office/drawing/2014/main" id="{00000000-0008-0000-1D00-000081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898" name="Text Box 8">
          <a:extLst>
            <a:ext uri="{FF2B5EF4-FFF2-40B4-BE49-F238E27FC236}">
              <a16:creationId xmlns:a16="http://schemas.microsoft.com/office/drawing/2014/main" id="{00000000-0008-0000-1D00-000082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899" name="Text Box 8">
          <a:extLst>
            <a:ext uri="{FF2B5EF4-FFF2-40B4-BE49-F238E27FC236}">
              <a16:creationId xmlns:a16="http://schemas.microsoft.com/office/drawing/2014/main" id="{00000000-0008-0000-1D00-000083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34</xdr:row>
      <xdr:rowOff>0</xdr:rowOff>
    </xdr:from>
    <xdr:ext cx="114300" cy="285750"/>
    <xdr:sp macro="" textlink="">
      <xdr:nvSpPr>
        <xdr:cNvPr id="900" name="Text Box 8">
          <a:extLst>
            <a:ext uri="{FF2B5EF4-FFF2-40B4-BE49-F238E27FC236}">
              <a16:creationId xmlns:a16="http://schemas.microsoft.com/office/drawing/2014/main" id="{00000000-0008-0000-1D00-000084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901" name="Text Box 8">
          <a:extLst>
            <a:ext uri="{FF2B5EF4-FFF2-40B4-BE49-F238E27FC236}">
              <a16:creationId xmlns:a16="http://schemas.microsoft.com/office/drawing/2014/main" id="{00000000-0008-0000-1D00-000085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902" name="Text Box 8">
          <a:extLst>
            <a:ext uri="{FF2B5EF4-FFF2-40B4-BE49-F238E27FC236}">
              <a16:creationId xmlns:a16="http://schemas.microsoft.com/office/drawing/2014/main" id="{00000000-0008-0000-1D00-000086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903" name="Text Box 8">
          <a:extLst>
            <a:ext uri="{FF2B5EF4-FFF2-40B4-BE49-F238E27FC236}">
              <a16:creationId xmlns:a16="http://schemas.microsoft.com/office/drawing/2014/main" id="{00000000-0008-0000-1D00-000087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904" name="Text Box 8">
          <a:extLst>
            <a:ext uri="{FF2B5EF4-FFF2-40B4-BE49-F238E27FC236}">
              <a16:creationId xmlns:a16="http://schemas.microsoft.com/office/drawing/2014/main" id="{00000000-0008-0000-1D00-000088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05" name="Text Box 1">
          <a:extLst>
            <a:ext uri="{FF2B5EF4-FFF2-40B4-BE49-F238E27FC236}">
              <a16:creationId xmlns:a16="http://schemas.microsoft.com/office/drawing/2014/main" id="{00000000-0008-0000-1D00-00008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06" name="Text Box 2">
          <a:extLst>
            <a:ext uri="{FF2B5EF4-FFF2-40B4-BE49-F238E27FC236}">
              <a16:creationId xmlns:a16="http://schemas.microsoft.com/office/drawing/2014/main" id="{00000000-0008-0000-1D00-00008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07" name="Text Box 3">
          <a:extLst>
            <a:ext uri="{FF2B5EF4-FFF2-40B4-BE49-F238E27FC236}">
              <a16:creationId xmlns:a16="http://schemas.microsoft.com/office/drawing/2014/main" id="{00000000-0008-0000-1D00-00008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08" name="Text Box 4">
          <a:extLst>
            <a:ext uri="{FF2B5EF4-FFF2-40B4-BE49-F238E27FC236}">
              <a16:creationId xmlns:a16="http://schemas.microsoft.com/office/drawing/2014/main" id="{00000000-0008-0000-1D00-00008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09" name="Text Box 5">
          <a:extLst>
            <a:ext uri="{FF2B5EF4-FFF2-40B4-BE49-F238E27FC236}">
              <a16:creationId xmlns:a16="http://schemas.microsoft.com/office/drawing/2014/main" id="{00000000-0008-0000-1D00-00008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0" name="Text Box 6">
          <a:extLst>
            <a:ext uri="{FF2B5EF4-FFF2-40B4-BE49-F238E27FC236}">
              <a16:creationId xmlns:a16="http://schemas.microsoft.com/office/drawing/2014/main" id="{00000000-0008-0000-1D00-00008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1" name="Text Box 8">
          <a:extLst>
            <a:ext uri="{FF2B5EF4-FFF2-40B4-BE49-F238E27FC236}">
              <a16:creationId xmlns:a16="http://schemas.microsoft.com/office/drawing/2014/main" id="{00000000-0008-0000-1D00-00008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2" name="Text Box 9">
          <a:extLst>
            <a:ext uri="{FF2B5EF4-FFF2-40B4-BE49-F238E27FC236}">
              <a16:creationId xmlns:a16="http://schemas.microsoft.com/office/drawing/2014/main" id="{00000000-0008-0000-1D00-00009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3" name="Text Box 10">
          <a:extLst>
            <a:ext uri="{FF2B5EF4-FFF2-40B4-BE49-F238E27FC236}">
              <a16:creationId xmlns:a16="http://schemas.microsoft.com/office/drawing/2014/main" id="{00000000-0008-0000-1D00-00009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4" name="Text Box 1">
          <a:extLst>
            <a:ext uri="{FF2B5EF4-FFF2-40B4-BE49-F238E27FC236}">
              <a16:creationId xmlns:a16="http://schemas.microsoft.com/office/drawing/2014/main" id="{00000000-0008-0000-1D00-00009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5" name="Text Box 2">
          <a:extLst>
            <a:ext uri="{FF2B5EF4-FFF2-40B4-BE49-F238E27FC236}">
              <a16:creationId xmlns:a16="http://schemas.microsoft.com/office/drawing/2014/main" id="{00000000-0008-0000-1D00-00009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6" name="Text Box 8">
          <a:extLst>
            <a:ext uri="{FF2B5EF4-FFF2-40B4-BE49-F238E27FC236}">
              <a16:creationId xmlns:a16="http://schemas.microsoft.com/office/drawing/2014/main" id="{00000000-0008-0000-1D00-00009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7" name="Text Box 8">
          <a:extLst>
            <a:ext uri="{FF2B5EF4-FFF2-40B4-BE49-F238E27FC236}">
              <a16:creationId xmlns:a16="http://schemas.microsoft.com/office/drawing/2014/main" id="{00000000-0008-0000-1D00-00009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8" name="Text Box 8">
          <a:extLst>
            <a:ext uri="{FF2B5EF4-FFF2-40B4-BE49-F238E27FC236}">
              <a16:creationId xmlns:a16="http://schemas.microsoft.com/office/drawing/2014/main" id="{00000000-0008-0000-1D00-00009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9" name="Text Box 8">
          <a:extLst>
            <a:ext uri="{FF2B5EF4-FFF2-40B4-BE49-F238E27FC236}">
              <a16:creationId xmlns:a16="http://schemas.microsoft.com/office/drawing/2014/main" id="{00000000-0008-0000-1D00-00009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0" name="Text Box 1">
          <a:extLst>
            <a:ext uri="{FF2B5EF4-FFF2-40B4-BE49-F238E27FC236}">
              <a16:creationId xmlns:a16="http://schemas.microsoft.com/office/drawing/2014/main" id="{00000000-0008-0000-1D00-00009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1" name="Text Box 2">
          <a:extLst>
            <a:ext uri="{FF2B5EF4-FFF2-40B4-BE49-F238E27FC236}">
              <a16:creationId xmlns:a16="http://schemas.microsoft.com/office/drawing/2014/main" id="{00000000-0008-0000-1D00-00009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2" name="Text Box 3">
          <a:extLst>
            <a:ext uri="{FF2B5EF4-FFF2-40B4-BE49-F238E27FC236}">
              <a16:creationId xmlns:a16="http://schemas.microsoft.com/office/drawing/2014/main" id="{00000000-0008-0000-1D00-00009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3" name="Text Box 4">
          <a:extLst>
            <a:ext uri="{FF2B5EF4-FFF2-40B4-BE49-F238E27FC236}">
              <a16:creationId xmlns:a16="http://schemas.microsoft.com/office/drawing/2014/main" id="{00000000-0008-0000-1D00-00009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4" name="Text Box 5">
          <a:extLst>
            <a:ext uri="{FF2B5EF4-FFF2-40B4-BE49-F238E27FC236}">
              <a16:creationId xmlns:a16="http://schemas.microsoft.com/office/drawing/2014/main" id="{00000000-0008-0000-1D00-00009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5" name="Text Box 6">
          <a:extLst>
            <a:ext uri="{FF2B5EF4-FFF2-40B4-BE49-F238E27FC236}">
              <a16:creationId xmlns:a16="http://schemas.microsoft.com/office/drawing/2014/main" id="{00000000-0008-0000-1D00-00009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6" name="Text Box 8">
          <a:extLst>
            <a:ext uri="{FF2B5EF4-FFF2-40B4-BE49-F238E27FC236}">
              <a16:creationId xmlns:a16="http://schemas.microsoft.com/office/drawing/2014/main" id="{00000000-0008-0000-1D00-00009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7" name="Text Box 9">
          <a:extLst>
            <a:ext uri="{FF2B5EF4-FFF2-40B4-BE49-F238E27FC236}">
              <a16:creationId xmlns:a16="http://schemas.microsoft.com/office/drawing/2014/main" id="{00000000-0008-0000-1D00-00009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8" name="Text Box 10">
          <a:extLst>
            <a:ext uri="{FF2B5EF4-FFF2-40B4-BE49-F238E27FC236}">
              <a16:creationId xmlns:a16="http://schemas.microsoft.com/office/drawing/2014/main" id="{00000000-0008-0000-1D00-0000A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9" name="Text Box 1">
          <a:extLst>
            <a:ext uri="{FF2B5EF4-FFF2-40B4-BE49-F238E27FC236}">
              <a16:creationId xmlns:a16="http://schemas.microsoft.com/office/drawing/2014/main" id="{00000000-0008-0000-1D00-0000A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30" name="Text Box 2">
          <a:extLst>
            <a:ext uri="{FF2B5EF4-FFF2-40B4-BE49-F238E27FC236}">
              <a16:creationId xmlns:a16="http://schemas.microsoft.com/office/drawing/2014/main" id="{00000000-0008-0000-1D00-0000A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931" name="Text Box 8">
          <a:extLst>
            <a:ext uri="{FF2B5EF4-FFF2-40B4-BE49-F238E27FC236}">
              <a16:creationId xmlns:a16="http://schemas.microsoft.com/office/drawing/2014/main" id="{00000000-0008-0000-1D00-0000A3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10584</xdr:colOff>
      <xdr:row>34</xdr:row>
      <xdr:rowOff>31750</xdr:rowOff>
    </xdr:from>
    <xdr:ext cx="114300" cy="285750"/>
    <xdr:sp macro="" textlink="">
      <xdr:nvSpPr>
        <xdr:cNvPr id="932" name="Text Box 8">
          <a:extLst>
            <a:ext uri="{FF2B5EF4-FFF2-40B4-BE49-F238E27FC236}">
              <a16:creationId xmlns:a16="http://schemas.microsoft.com/office/drawing/2014/main" id="{00000000-0008-0000-1D00-0000A4030000}"/>
            </a:ext>
          </a:extLst>
        </xdr:cNvPr>
        <xdr:cNvSpPr txBox="1">
          <a:spLocks noChangeArrowheads="1"/>
        </xdr:cNvSpPr>
      </xdr:nvSpPr>
      <xdr:spPr bwMode="auto">
        <a:xfrm>
          <a:off x="188510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933" name="Text Box 8">
          <a:extLst>
            <a:ext uri="{FF2B5EF4-FFF2-40B4-BE49-F238E27FC236}">
              <a16:creationId xmlns:a16="http://schemas.microsoft.com/office/drawing/2014/main" id="{00000000-0008-0000-1D00-0000A5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934" name="Text Box 8">
          <a:extLst>
            <a:ext uri="{FF2B5EF4-FFF2-40B4-BE49-F238E27FC236}">
              <a16:creationId xmlns:a16="http://schemas.microsoft.com/office/drawing/2014/main" id="{00000000-0008-0000-1D00-0000A6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935" name="Text Box 8">
          <a:extLst>
            <a:ext uri="{FF2B5EF4-FFF2-40B4-BE49-F238E27FC236}">
              <a16:creationId xmlns:a16="http://schemas.microsoft.com/office/drawing/2014/main" id="{00000000-0008-0000-1D00-0000A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6" name="Text Box 1">
          <a:extLst>
            <a:ext uri="{FF2B5EF4-FFF2-40B4-BE49-F238E27FC236}">
              <a16:creationId xmlns:a16="http://schemas.microsoft.com/office/drawing/2014/main" id="{00000000-0008-0000-1D00-0000A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7" name="Text Box 2">
          <a:extLst>
            <a:ext uri="{FF2B5EF4-FFF2-40B4-BE49-F238E27FC236}">
              <a16:creationId xmlns:a16="http://schemas.microsoft.com/office/drawing/2014/main" id="{00000000-0008-0000-1D00-0000A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8" name="Text Box 3">
          <a:extLst>
            <a:ext uri="{FF2B5EF4-FFF2-40B4-BE49-F238E27FC236}">
              <a16:creationId xmlns:a16="http://schemas.microsoft.com/office/drawing/2014/main" id="{00000000-0008-0000-1D00-0000A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9" name="Text Box 4">
          <a:extLst>
            <a:ext uri="{FF2B5EF4-FFF2-40B4-BE49-F238E27FC236}">
              <a16:creationId xmlns:a16="http://schemas.microsoft.com/office/drawing/2014/main" id="{00000000-0008-0000-1D00-0000A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0" name="Text Box 5">
          <a:extLst>
            <a:ext uri="{FF2B5EF4-FFF2-40B4-BE49-F238E27FC236}">
              <a16:creationId xmlns:a16="http://schemas.microsoft.com/office/drawing/2014/main" id="{00000000-0008-0000-1D00-0000A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1" name="Text Box 6">
          <a:extLst>
            <a:ext uri="{FF2B5EF4-FFF2-40B4-BE49-F238E27FC236}">
              <a16:creationId xmlns:a16="http://schemas.microsoft.com/office/drawing/2014/main" id="{00000000-0008-0000-1D00-0000A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2" name="Text Box 8">
          <a:extLst>
            <a:ext uri="{FF2B5EF4-FFF2-40B4-BE49-F238E27FC236}">
              <a16:creationId xmlns:a16="http://schemas.microsoft.com/office/drawing/2014/main" id="{00000000-0008-0000-1D00-0000A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3" name="Text Box 9">
          <a:extLst>
            <a:ext uri="{FF2B5EF4-FFF2-40B4-BE49-F238E27FC236}">
              <a16:creationId xmlns:a16="http://schemas.microsoft.com/office/drawing/2014/main" id="{00000000-0008-0000-1D00-0000A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4" name="Text Box 10">
          <a:extLst>
            <a:ext uri="{FF2B5EF4-FFF2-40B4-BE49-F238E27FC236}">
              <a16:creationId xmlns:a16="http://schemas.microsoft.com/office/drawing/2014/main" id="{00000000-0008-0000-1D00-0000B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5" name="Text Box 1">
          <a:extLst>
            <a:ext uri="{FF2B5EF4-FFF2-40B4-BE49-F238E27FC236}">
              <a16:creationId xmlns:a16="http://schemas.microsoft.com/office/drawing/2014/main" id="{00000000-0008-0000-1D00-0000B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6" name="Text Box 2">
          <a:extLst>
            <a:ext uri="{FF2B5EF4-FFF2-40B4-BE49-F238E27FC236}">
              <a16:creationId xmlns:a16="http://schemas.microsoft.com/office/drawing/2014/main" id="{00000000-0008-0000-1D00-0000B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7" name="Text Box 8">
          <a:extLst>
            <a:ext uri="{FF2B5EF4-FFF2-40B4-BE49-F238E27FC236}">
              <a16:creationId xmlns:a16="http://schemas.microsoft.com/office/drawing/2014/main" id="{00000000-0008-0000-1D00-0000B3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8" name="Text Box 8">
          <a:extLst>
            <a:ext uri="{FF2B5EF4-FFF2-40B4-BE49-F238E27FC236}">
              <a16:creationId xmlns:a16="http://schemas.microsoft.com/office/drawing/2014/main" id="{00000000-0008-0000-1D00-0000B4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9" name="Text Box 8">
          <a:extLst>
            <a:ext uri="{FF2B5EF4-FFF2-40B4-BE49-F238E27FC236}">
              <a16:creationId xmlns:a16="http://schemas.microsoft.com/office/drawing/2014/main" id="{00000000-0008-0000-1D00-0000B5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0" name="Text Box 8">
          <a:extLst>
            <a:ext uri="{FF2B5EF4-FFF2-40B4-BE49-F238E27FC236}">
              <a16:creationId xmlns:a16="http://schemas.microsoft.com/office/drawing/2014/main" id="{00000000-0008-0000-1D00-0000B6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951" name="Text Box 8">
          <a:extLst>
            <a:ext uri="{FF2B5EF4-FFF2-40B4-BE49-F238E27FC236}">
              <a16:creationId xmlns:a16="http://schemas.microsoft.com/office/drawing/2014/main" id="{00000000-0008-0000-1D00-0000B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2" name="Text Box 1">
          <a:extLst>
            <a:ext uri="{FF2B5EF4-FFF2-40B4-BE49-F238E27FC236}">
              <a16:creationId xmlns:a16="http://schemas.microsoft.com/office/drawing/2014/main" id="{00000000-0008-0000-1D00-0000B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3" name="Text Box 2">
          <a:extLst>
            <a:ext uri="{FF2B5EF4-FFF2-40B4-BE49-F238E27FC236}">
              <a16:creationId xmlns:a16="http://schemas.microsoft.com/office/drawing/2014/main" id="{00000000-0008-0000-1D00-0000B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4" name="Text Box 3">
          <a:extLst>
            <a:ext uri="{FF2B5EF4-FFF2-40B4-BE49-F238E27FC236}">
              <a16:creationId xmlns:a16="http://schemas.microsoft.com/office/drawing/2014/main" id="{00000000-0008-0000-1D00-0000B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5" name="Text Box 4">
          <a:extLst>
            <a:ext uri="{FF2B5EF4-FFF2-40B4-BE49-F238E27FC236}">
              <a16:creationId xmlns:a16="http://schemas.microsoft.com/office/drawing/2014/main" id="{00000000-0008-0000-1D00-0000B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6" name="Text Box 5">
          <a:extLst>
            <a:ext uri="{FF2B5EF4-FFF2-40B4-BE49-F238E27FC236}">
              <a16:creationId xmlns:a16="http://schemas.microsoft.com/office/drawing/2014/main" id="{00000000-0008-0000-1D00-0000B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7" name="Text Box 6">
          <a:extLst>
            <a:ext uri="{FF2B5EF4-FFF2-40B4-BE49-F238E27FC236}">
              <a16:creationId xmlns:a16="http://schemas.microsoft.com/office/drawing/2014/main" id="{00000000-0008-0000-1D00-0000B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8" name="Text Box 8">
          <a:extLst>
            <a:ext uri="{FF2B5EF4-FFF2-40B4-BE49-F238E27FC236}">
              <a16:creationId xmlns:a16="http://schemas.microsoft.com/office/drawing/2014/main" id="{00000000-0008-0000-1D00-0000B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9" name="Text Box 9">
          <a:extLst>
            <a:ext uri="{FF2B5EF4-FFF2-40B4-BE49-F238E27FC236}">
              <a16:creationId xmlns:a16="http://schemas.microsoft.com/office/drawing/2014/main" id="{00000000-0008-0000-1D00-0000B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60" name="Text Box 10">
          <a:extLst>
            <a:ext uri="{FF2B5EF4-FFF2-40B4-BE49-F238E27FC236}">
              <a16:creationId xmlns:a16="http://schemas.microsoft.com/office/drawing/2014/main" id="{00000000-0008-0000-1D00-0000C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101600</xdr:colOff>
      <xdr:row>33</xdr:row>
      <xdr:rowOff>25400</xdr:rowOff>
    </xdr:from>
    <xdr:ext cx="114300" cy="285750"/>
    <xdr:sp macro="" textlink="">
      <xdr:nvSpPr>
        <xdr:cNvPr id="961" name="Text Box 1">
          <a:extLst>
            <a:ext uri="{FF2B5EF4-FFF2-40B4-BE49-F238E27FC236}">
              <a16:creationId xmlns:a16="http://schemas.microsoft.com/office/drawing/2014/main" id="{00000000-0008-0000-1D00-0000C1030000}"/>
            </a:ext>
          </a:extLst>
        </xdr:cNvPr>
        <xdr:cNvSpPr txBox="1">
          <a:spLocks noChangeArrowheads="1"/>
        </xdr:cNvSpPr>
      </xdr:nvSpPr>
      <xdr:spPr bwMode="auto">
        <a:xfrm>
          <a:off x="3416300" y="3975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36</xdr:row>
      <xdr:rowOff>63500</xdr:rowOff>
    </xdr:from>
    <xdr:ext cx="114300" cy="285750"/>
    <xdr:sp macro="" textlink="">
      <xdr:nvSpPr>
        <xdr:cNvPr id="962" name="Text Box 8">
          <a:extLst>
            <a:ext uri="{FF2B5EF4-FFF2-40B4-BE49-F238E27FC236}">
              <a16:creationId xmlns:a16="http://schemas.microsoft.com/office/drawing/2014/main" id="{00000000-0008-0000-1D00-0000C2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963" name="Text Box 8">
          <a:extLst>
            <a:ext uri="{FF2B5EF4-FFF2-40B4-BE49-F238E27FC236}">
              <a16:creationId xmlns:a16="http://schemas.microsoft.com/office/drawing/2014/main" id="{00000000-0008-0000-1D00-0000C3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964" name="Text Box 8">
          <a:extLst>
            <a:ext uri="{FF2B5EF4-FFF2-40B4-BE49-F238E27FC236}">
              <a16:creationId xmlns:a16="http://schemas.microsoft.com/office/drawing/2014/main" id="{00000000-0008-0000-1D00-0000C4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65" name="Text Box 8">
          <a:extLst>
            <a:ext uri="{FF2B5EF4-FFF2-40B4-BE49-F238E27FC236}">
              <a16:creationId xmlns:a16="http://schemas.microsoft.com/office/drawing/2014/main" id="{00000000-0008-0000-1D00-0000C5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66" name="Text Box 8">
          <a:extLst>
            <a:ext uri="{FF2B5EF4-FFF2-40B4-BE49-F238E27FC236}">
              <a16:creationId xmlns:a16="http://schemas.microsoft.com/office/drawing/2014/main" id="{00000000-0008-0000-1D00-0000C6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967" name="Text Box 8">
          <a:extLst>
            <a:ext uri="{FF2B5EF4-FFF2-40B4-BE49-F238E27FC236}">
              <a16:creationId xmlns:a16="http://schemas.microsoft.com/office/drawing/2014/main" id="{00000000-0008-0000-1D00-0000C7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968" name="Text Box 8">
          <a:extLst>
            <a:ext uri="{FF2B5EF4-FFF2-40B4-BE49-F238E27FC236}">
              <a16:creationId xmlns:a16="http://schemas.microsoft.com/office/drawing/2014/main" id="{00000000-0008-0000-1D00-0000C8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969" name="Text Box 8">
          <a:extLst>
            <a:ext uri="{FF2B5EF4-FFF2-40B4-BE49-F238E27FC236}">
              <a16:creationId xmlns:a16="http://schemas.microsoft.com/office/drawing/2014/main" id="{00000000-0008-0000-1D00-0000C9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970" name="Text Box 8">
          <a:extLst>
            <a:ext uri="{FF2B5EF4-FFF2-40B4-BE49-F238E27FC236}">
              <a16:creationId xmlns:a16="http://schemas.microsoft.com/office/drawing/2014/main" id="{00000000-0008-0000-1D00-0000CA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726017</xdr:colOff>
      <xdr:row>45</xdr:row>
      <xdr:rowOff>43392</xdr:rowOff>
    </xdr:from>
    <xdr:ext cx="114300" cy="285750"/>
    <xdr:sp macro="" textlink="">
      <xdr:nvSpPr>
        <xdr:cNvPr id="971" name="Text Box 2">
          <a:extLst>
            <a:ext uri="{FF2B5EF4-FFF2-40B4-BE49-F238E27FC236}">
              <a16:creationId xmlns:a16="http://schemas.microsoft.com/office/drawing/2014/main" id="{00000000-0008-0000-1D00-0000CB03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104775</xdr:colOff>
      <xdr:row>52</xdr:row>
      <xdr:rowOff>9525</xdr:rowOff>
    </xdr:from>
    <xdr:ext cx="114300" cy="285750"/>
    <xdr:sp macro="" textlink="">
      <xdr:nvSpPr>
        <xdr:cNvPr id="972" name="Text Box 8">
          <a:extLst>
            <a:ext uri="{FF2B5EF4-FFF2-40B4-BE49-F238E27FC236}">
              <a16:creationId xmlns:a16="http://schemas.microsoft.com/office/drawing/2014/main" id="{00000000-0008-0000-1D00-0000CC030000}"/>
            </a:ext>
          </a:extLst>
        </xdr:cNvPr>
        <xdr:cNvSpPr txBox="1">
          <a:spLocks noChangeArrowheads="1"/>
        </xdr:cNvSpPr>
      </xdr:nvSpPr>
      <xdr:spPr bwMode="auto">
        <a:xfrm>
          <a:off x="2604135" y="714184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973" name="Text Box 8">
          <a:extLst>
            <a:ext uri="{FF2B5EF4-FFF2-40B4-BE49-F238E27FC236}">
              <a16:creationId xmlns:a16="http://schemas.microsoft.com/office/drawing/2014/main" id="{00000000-0008-0000-1D00-0000CD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974" name="Text Box 8">
          <a:extLst>
            <a:ext uri="{FF2B5EF4-FFF2-40B4-BE49-F238E27FC236}">
              <a16:creationId xmlns:a16="http://schemas.microsoft.com/office/drawing/2014/main" id="{00000000-0008-0000-1D00-0000CE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2047875</xdr:colOff>
      <xdr:row>38</xdr:row>
      <xdr:rowOff>14817</xdr:rowOff>
    </xdr:from>
    <xdr:ext cx="114300" cy="285750"/>
    <xdr:sp macro="" textlink="">
      <xdr:nvSpPr>
        <xdr:cNvPr id="975" name="Text Box 8">
          <a:extLst>
            <a:ext uri="{FF2B5EF4-FFF2-40B4-BE49-F238E27FC236}">
              <a16:creationId xmlns:a16="http://schemas.microsoft.com/office/drawing/2014/main" id="{00000000-0008-0000-1D00-0000CF030000}"/>
            </a:ext>
          </a:extLst>
        </xdr:cNvPr>
        <xdr:cNvSpPr txBox="1">
          <a:spLocks noChangeArrowheads="1"/>
        </xdr:cNvSpPr>
      </xdr:nvSpPr>
      <xdr:spPr bwMode="auto">
        <a:xfrm>
          <a:off x="1247775" y="75128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51</xdr:row>
      <xdr:rowOff>152400</xdr:rowOff>
    </xdr:from>
    <xdr:ext cx="114300" cy="285750"/>
    <xdr:sp macro="" textlink="">
      <xdr:nvSpPr>
        <xdr:cNvPr id="976" name="Text Box 8">
          <a:extLst>
            <a:ext uri="{FF2B5EF4-FFF2-40B4-BE49-F238E27FC236}">
              <a16:creationId xmlns:a16="http://schemas.microsoft.com/office/drawing/2014/main" id="{00000000-0008-0000-1D00-0000D0030000}"/>
            </a:ext>
          </a:extLst>
        </xdr:cNvPr>
        <xdr:cNvSpPr txBox="1">
          <a:spLocks noChangeArrowheads="1"/>
        </xdr:cNvSpPr>
      </xdr:nvSpPr>
      <xdr:spPr bwMode="auto">
        <a:xfrm>
          <a:off x="437388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39</xdr:row>
      <xdr:rowOff>0</xdr:rowOff>
    </xdr:from>
    <xdr:ext cx="114300" cy="285750"/>
    <xdr:sp macro="" textlink="">
      <xdr:nvSpPr>
        <xdr:cNvPr id="977" name="Text Box 8">
          <a:extLst>
            <a:ext uri="{FF2B5EF4-FFF2-40B4-BE49-F238E27FC236}">
              <a16:creationId xmlns:a16="http://schemas.microsoft.com/office/drawing/2014/main" id="{00000000-0008-0000-1D00-0000D103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1948391</xdr:colOff>
      <xdr:row>54</xdr:row>
      <xdr:rowOff>42333</xdr:rowOff>
    </xdr:from>
    <xdr:ext cx="114300" cy="285750"/>
    <xdr:sp macro="" textlink="">
      <xdr:nvSpPr>
        <xdr:cNvPr id="978" name="Text Box 1">
          <a:extLst>
            <a:ext uri="{FF2B5EF4-FFF2-40B4-BE49-F238E27FC236}">
              <a16:creationId xmlns:a16="http://schemas.microsoft.com/office/drawing/2014/main" id="{00000000-0008-0000-1D00-0000D2030000}"/>
            </a:ext>
          </a:extLst>
        </xdr:cNvPr>
        <xdr:cNvSpPr txBox="1">
          <a:spLocks noChangeArrowheads="1"/>
        </xdr:cNvSpPr>
      </xdr:nvSpPr>
      <xdr:spPr bwMode="auto">
        <a:xfrm>
          <a:off x="124735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979" name="Text Box 8">
          <a:extLst>
            <a:ext uri="{FF2B5EF4-FFF2-40B4-BE49-F238E27FC236}">
              <a16:creationId xmlns:a16="http://schemas.microsoft.com/office/drawing/2014/main" id="{00000000-0008-0000-1D00-0000D3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980" name="Text Box 8">
          <a:extLst>
            <a:ext uri="{FF2B5EF4-FFF2-40B4-BE49-F238E27FC236}">
              <a16:creationId xmlns:a16="http://schemas.microsoft.com/office/drawing/2014/main" id="{00000000-0008-0000-1D00-0000D4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981" name="Text Box 8">
          <a:extLst>
            <a:ext uri="{FF2B5EF4-FFF2-40B4-BE49-F238E27FC236}">
              <a16:creationId xmlns:a16="http://schemas.microsoft.com/office/drawing/2014/main" id="{00000000-0008-0000-1D00-0000D5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36</xdr:row>
      <xdr:rowOff>63500</xdr:rowOff>
    </xdr:from>
    <xdr:ext cx="114300" cy="285750"/>
    <xdr:sp macro="" textlink="">
      <xdr:nvSpPr>
        <xdr:cNvPr id="982" name="Text Box 8">
          <a:extLst>
            <a:ext uri="{FF2B5EF4-FFF2-40B4-BE49-F238E27FC236}">
              <a16:creationId xmlns:a16="http://schemas.microsoft.com/office/drawing/2014/main" id="{00000000-0008-0000-1D00-0000D6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983" name="Text Box 11">
          <a:extLst>
            <a:ext uri="{FF2B5EF4-FFF2-40B4-BE49-F238E27FC236}">
              <a16:creationId xmlns:a16="http://schemas.microsoft.com/office/drawing/2014/main" id="{00000000-0008-0000-1D00-0000D7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984" name="Text Box 12">
          <a:extLst>
            <a:ext uri="{FF2B5EF4-FFF2-40B4-BE49-F238E27FC236}">
              <a16:creationId xmlns:a16="http://schemas.microsoft.com/office/drawing/2014/main" id="{00000000-0008-0000-1D00-0000D8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85" name="Text Box 11">
          <a:extLst>
            <a:ext uri="{FF2B5EF4-FFF2-40B4-BE49-F238E27FC236}">
              <a16:creationId xmlns:a16="http://schemas.microsoft.com/office/drawing/2014/main" id="{00000000-0008-0000-1D00-0000D9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86" name="Text Box 12">
          <a:extLst>
            <a:ext uri="{FF2B5EF4-FFF2-40B4-BE49-F238E27FC236}">
              <a16:creationId xmlns:a16="http://schemas.microsoft.com/office/drawing/2014/main" id="{00000000-0008-0000-1D00-0000DA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87" name="Text Box 11">
          <a:extLst>
            <a:ext uri="{FF2B5EF4-FFF2-40B4-BE49-F238E27FC236}">
              <a16:creationId xmlns:a16="http://schemas.microsoft.com/office/drawing/2014/main" id="{00000000-0008-0000-1D00-0000DB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88" name="Text Box 12">
          <a:extLst>
            <a:ext uri="{FF2B5EF4-FFF2-40B4-BE49-F238E27FC236}">
              <a16:creationId xmlns:a16="http://schemas.microsoft.com/office/drawing/2014/main" id="{00000000-0008-0000-1D00-0000DC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989" name="Text Box 13">
          <a:extLst>
            <a:ext uri="{FF2B5EF4-FFF2-40B4-BE49-F238E27FC236}">
              <a16:creationId xmlns:a16="http://schemas.microsoft.com/office/drawing/2014/main" id="{00000000-0008-0000-1D00-0000DD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990" name="Text Box 14">
          <a:extLst>
            <a:ext uri="{FF2B5EF4-FFF2-40B4-BE49-F238E27FC236}">
              <a16:creationId xmlns:a16="http://schemas.microsoft.com/office/drawing/2014/main" id="{00000000-0008-0000-1D00-0000DE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991" name="Text Box 11">
          <a:extLst>
            <a:ext uri="{FF2B5EF4-FFF2-40B4-BE49-F238E27FC236}">
              <a16:creationId xmlns:a16="http://schemas.microsoft.com/office/drawing/2014/main" id="{00000000-0008-0000-1D00-0000DF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992" name="Text Box 12">
          <a:extLst>
            <a:ext uri="{FF2B5EF4-FFF2-40B4-BE49-F238E27FC236}">
              <a16:creationId xmlns:a16="http://schemas.microsoft.com/office/drawing/2014/main" id="{00000000-0008-0000-1D00-0000E0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93" name="Text Box 11">
          <a:extLst>
            <a:ext uri="{FF2B5EF4-FFF2-40B4-BE49-F238E27FC236}">
              <a16:creationId xmlns:a16="http://schemas.microsoft.com/office/drawing/2014/main" id="{00000000-0008-0000-1D00-0000E1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94" name="Text Box 12">
          <a:extLst>
            <a:ext uri="{FF2B5EF4-FFF2-40B4-BE49-F238E27FC236}">
              <a16:creationId xmlns:a16="http://schemas.microsoft.com/office/drawing/2014/main" id="{00000000-0008-0000-1D00-0000E2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95" name="Text Box 11">
          <a:extLst>
            <a:ext uri="{FF2B5EF4-FFF2-40B4-BE49-F238E27FC236}">
              <a16:creationId xmlns:a16="http://schemas.microsoft.com/office/drawing/2014/main" id="{00000000-0008-0000-1D00-0000E3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96" name="Text Box 12">
          <a:extLst>
            <a:ext uri="{FF2B5EF4-FFF2-40B4-BE49-F238E27FC236}">
              <a16:creationId xmlns:a16="http://schemas.microsoft.com/office/drawing/2014/main" id="{00000000-0008-0000-1D00-0000E4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1799166</xdr:colOff>
      <xdr:row>73</xdr:row>
      <xdr:rowOff>0</xdr:rowOff>
    </xdr:from>
    <xdr:ext cx="114300" cy="285750"/>
    <xdr:sp macro="" textlink="">
      <xdr:nvSpPr>
        <xdr:cNvPr id="997" name="Text Box 13">
          <a:extLst>
            <a:ext uri="{FF2B5EF4-FFF2-40B4-BE49-F238E27FC236}">
              <a16:creationId xmlns:a16="http://schemas.microsoft.com/office/drawing/2014/main" id="{00000000-0008-0000-1D00-0000E503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998" name="Text Box 11">
          <a:extLst>
            <a:ext uri="{FF2B5EF4-FFF2-40B4-BE49-F238E27FC236}">
              <a16:creationId xmlns:a16="http://schemas.microsoft.com/office/drawing/2014/main" id="{00000000-0008-0000-1D00-0000E6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999" name="Text Box 12">
          <a:extLst>
            <a:ext uri="{FF2B5EF4-FFF2-40B4-BE49-F238E27FC236}">
              <a16:creationId xmlns:a16="http://schemas.microsoft.com/office/drawing/2014/main" id="{00000000-0008-0000-1D00-0000E7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0" name="Text Box 11">
          <a:extLst>
            <a:ext uri="{FF2B5EF4-FFF2-40B4-BE49-F238E27FC236}">
              <a16:creationId xmlns:a16="http://schemas.microsoft.com/office/drawing/2014/main" id="{00000000-0008-0000-1D00-0000E8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1" name="Text Box 12">
          <a:extLst>
            <a:ext uri="{FF2B5EF4-FFF2-40B4-BE49-F238E27FC236}">
              <a16:creationId xmlns:a16="http://schemas.microsoft.com/office/drawing/2014/main" id="{00000000-0008-0000-1D00-0000E9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2" name="Text Box 11">
          <a:extLst>
            <a:ext uri="{FF2B5EF4-FFF2-40B4-BE49-F238E27FC236}">
              <a16:creationId xmlns:a16="http://schemas.microsoft.com/office/drawing/2014/main" id="{00000000-0008-0000-1D00-0000EA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3" name="Text Box 12">
          <a:extLst>
            <a:ext uri="{FF2B5EF4-FFF2-40B4-BE49-F238E27FC236}">
              <a16:creationId xmlns:a16="http://schemas.microsoft.com/office/drawing/2014/main" id="{00000000-0008-0000-1D00-0000EB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1004" name="Text Box 13">
          <a:extLst>
            <a:ext uri="{FF2B5EF4-FFF2-40B4-BE49-F238E27FC236}">
              <a16:creationId xmlns:a16="http://schemas.microsoft.com/office/drawing/2014/main" id="{00000000-0008-0000-1D00-0000EC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1005" name="Text Box 14">
          <a:extLst>
            <a:ext uri="{FF2B5EF4-FFF2-40B4-BE49-F238E27FC236}">
              <a16:creationId xmlns:a16="http://schemas.microsoft.com/office/drawing/2014/main" id="{00000000-0008-0000-1D00-0000ED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1006" name="Text Box 11">
          <a:extLst>
            <a:ext uri="{FF2B5EF4-FFF2-40B4-BE49-F238E27FC236}">
              <a16:creationId xmlns:a16="http://schemas.microsoft.com/office/drawing/2014/main" id="{00000000-0008-0000-1D00-0000EE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1007" name="Text Box 12">
          <a:extLst>
            <a:ext uri="{FF2B5EF4-FFF2-40B4-BE49-F238E27FC236}">
              <a16:creationId xmlns:a16="http://schemas.microsoft.com/office/drawing/2014/main" id="{00000000-0008-0000-1D00-0000EF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8" name="Text Box 11">
          <a:extLst>
            <a:ext uri="{FF2B5EF4-FFF2-40B4-BE49-F238E27FC236}">
              <a16:creationId xmlns:a16="http://schemas.microsoft.com/office/drawing/2014/main" id="{00000000-0008-0000-1D00-0000F0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9" name="Text Box 12">
          <a:extLst>
            <a:ext uri="{FF2B5EF4-FFF2-40B4-BE49-F238E27FC236}">
              <a16:creationId xmlns:a16="http://schemas.microsoft.com/office/drawing/2014/main" id="{00000000-0008-0000-1D00-0000F1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10" name="Text Box 11">
          <a:extLst>
            <a:ext uri="{FF2B5EF4-FFF2-40B4-BE49-F238E27FC236}">
              <a16:creationId xmlns:a16="http://schemas.microsoft.com/office/drawing/2014/main" id="{00000000-0008-0000-1D00-0000F2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11" name="Text Box 12">
          <a:extLst>
            <a:ext uri="{FF2B5EF4-FFF2-40B4-BE49-F238E27FC236}">
              <a16:creationId xmlns:a16="http://schemas.microsoft.com/office/drawing/2014/main" id="{00000000-0008-0000-1D00-0000F3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1799166</xdr:colOff>
      <xdr:row>73</xdr:row>
      <xdr:rowOff>0</xdr:rowOff>
    </xdr:from>
    <xdr:ext cx="114300" cy="285750"/>
    <xdr:sp macro="" textlink="">
      <xdr:nvSpPr>
        <xdr:cNvPr id="1012" name="Text Box 13">
          <a:extLst>
            <a:ext uri="{FF2B5EF4-FFF2-40B4-BE49-F238E27FC236}">
              <a16:creationId xmlns:a16="http://schemas.microsoft.com/office/drawing/2014/main" id="{00000000-0008-0000-1D00-0000F403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13" name="Text Box 13">
          <a:extLst>
            <a:ext uri="{FF2B5EF4-FFF2-40B4-BE49-F238E27FC236}">
              <a16:creationId xmlns:a16="http://schemas.microsoft.com/office/drawing/2014/main" id="{00000000-0008-0000-1D00-0000F5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14" name="Text Box 14">
          <a:extLst>
            <a:ext uri="{FF2B5EF4-FFF2-40B4-BE49-F238E27FC236}">
              <a16:creationId xmlns:a16="http://schemas.microsoft.com/office/drawing/2014/main" id="{00000000-0008-0000-1D00-0000F6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15" name="Text Box 13">
          <a:extLst>
            <a:ext uri="{FF2B5EF4-FFF2-40B4-BE49-F238E27FC236}">
              <a16:creationId xmlns:a16="http://schemas.microsoft.com/office/drawing/2014/main" id="{00000000-0008-0000-1D00-0000F7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16" name="Text Box 14">
          <a:extLst>
            <a:ext uri="{FF2B5EF4-FFF2-40B4-BE49-F238E27FC236}">
              <a16:creationId xmlns:a16="http://schemas.microsoft.com/office/drawing/2014/main" id="{00000000-0008-0000-1D00-0000F8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17" name="Text Box 13">
          <a:extLst>
            <a:ext uri="{FF2B5EF4-FFF2-40B4-BE49-F238E27FC236}">
              <a16:creationId xmlns:a16="http://schemas.microsoft.com/office/drawing/2014/main" id="{00000000-0008-0000-1D00-0000F9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18" name="Text Box 14">
          <a:extLst>
            <a:ext uri="{FF2B5EF4-FFF2-40B4-BE49-F238E27FC236}">
              <a16:creationId xmlns:a16="http://schemas.microsoft.com/office/drawing/2014/main" id="{00000000-0008-0000-1D00-0000FA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19" name="Text Box 13">
          <a:extLst>
            <a:ext uri="{FF2B5EF4-FFF2-40B4-BE49-F238E27FC236}">
              <a16:creationId xmlns:a16="http://schemas.microsoft.com/office/drawing/2014/main" id="{00000000-0008-0000-1D00-0000FB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20" name="Text Box 14">
          <a:extLst>
            <a:ext uri="{FF2B5EF4-FFF2-40B4-BE49-F238E27FC236}">
              <a16:creationId xmlns:a16="http://schemas.microsoft.com/office/drawing/2014/main" id="{00000000-0008-0000-1D00-0000FC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21" name="Text Box 13">
          <a:extLst>
            <a:ext uri="{FF2B5EF4-FFF2-40B4-BE49-F238E27FC236}">
              <a16:creationId xmlns:a16="http://schemas.microsoft.com/office/drawing/2014/main" id="{00000000-0008-0000-1D00-0000FD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22" name="Text Box 14">
          <a:extLst>
            <a:ext uri="{FF2B5EF4-FFF2-40B4-BE49-F238E27FC236}">
              <a16:creationId xmlns:a16="http://schemas.microsoft.com/office/drawing/2014/main" id="{00000000-0008-0000-1D00-0000FE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3" name="Text Box 13">
          <a:extLst>
            <a:ext uri="{FF2B5EF4-FFF2-40B4-BE49-F238E27FC236}">
              <a16:creationId xmlns:a16="http://schemas.microsoft.com/office/drawing/2014/main" id="{00000000-0008-0000-1D00-0000FF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4" name="Text Box 14">
          <a:extLst>
            <a:ext uri="{FF2B5EF4-FFF2-40B4-BE49-F238E27FC236}">
              <a16:creationId xmlns:a16="http://schemas.microsoft.com/office/drawing/2014/main" id="{00000000-0008-0000-1D00-00000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5" name="Text Box 13">
          <a:extLst>
            <a:ext uri="{FF2B5EF4-FFF2-40B4-BE49-F238E27FC236}">
              <a16:creationId xmlns:a16="http://schemas.microsoft.com/office/drawing/2014/main" id="{00000000-0008-0000-1D00-00000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6" name="Text Box 14">
          <a:extLst>
            <a:ext uri="{FF2B5EF4-FFF2-40B4-BE49-F238E27FC236}">
              <a16:creationId xmlns:a16="http://schemas.microsoft.com/office/drawing/2014/main" id="{00000000-0008-0000-1D00-00000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1799166</xdr:colOff>
      <xdr:row>73</xdr:row>
      <xdr:rowOff>0</xdr:rowOff>
    </xdr:from>
    <xdr:ext cx="114300" cy="285750"/>
    <xdr:sp macro="" textlink="">
      <xdr:nvSpPr>
        <xdr:cNvPr id="1027" name="Text Box 13">
          <a:extLst>
            <a:ext uri="{FF2B5EF4-FFF2-40B4-BE49-F238E27FC236}">
              <a16:creationId xmlns:a16="http://schemas.microsoft.com/office/drawing/2014/main" id="{00000000-0008-0000-1D00-00000304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8" name="Text Box 13">
          <a:extLst>
            <a:ext uri="{FF2B5EF4-FFF2-40B4-BE49-F238E27FC236}">
              <a16:creationId xmlns:a16="http://schemas.microsoft.com/office/drawing/2014/main" id="{00000000-0008-0000-1D00-000004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9" name="Text Box 14">
          <a:extLst>
            <a:ext uri="{FF2B5EF4-FFF2-40B4-BE49-F238E27FC236}">
              <a16:creationId xmlns:a16="http://schemas.microsoft.com/office/drawing/2014/main" id="{00000000-0008-0000-1D00-00000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0" name="Text Box 13">
          <a:extLst>
            <a:ext uri="{FF2B5EF4-FFF2-40B4-BE49-F238E27FC236}">
              <a16:creationId xmlns:a16="http://schemas.microsoft.com/office/drawing/2014/main" id="{00000000-0008-0000-1D00-00000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1" name="Text Box 14">
          <a:extLst>
            <a:ext uri="{FF2B5EF4-FFF2-40B4-BE49-F238E27FC236}">
              <a16:creationId xmlns:a16="http://schemas.microsoft.com/office/drawing/2014/main" id="{00000000-0008-0000-1D00-00000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2" name="Text Box 13">
          <a:extLst>
            <a:ext uri="{FF2B5EF4-FFF2-40B4-BE49-F238E27FC236}">
              <a16:creationId xmlns:a16="http://schemas.microsoft.com/office/drawing/2014/main" id="{00000000-0008-0000-1D00-00000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3" name="Text Box 14">
          <a:extLst>
            <a:ext uri="{FF2B5EF4-FFF2-40B4-BE49-F238E27FC236}">
              <a16:creationId xmlns:a16="http://schemas.microsoft.com/office/drawing/2014/main" id="{00000000-0008-0000-1D00-00000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4" name="Text Box 13">
          <a:extLst>
            <a:ext uri="{FF2B5EF4-FFF2-40B4-BE49-F238E27FC236}">
              <a16:creationId xmlns:a16="http://schemas.microsoft.com/office/drawing/2014/main" id="{00000000-0008-0000-1D00-00000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5" name="Text Box 14">
          <a:extLst>
            <a:ext uri="{FF2B5EF4-FFF2-40B4-BE49-F238E27FC236}">
              <a16:creationId xmlns:a16="http://schemas.microsoft.com/office/drawing/2014/main" id="{00000000-0008-0000-1D00-00000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74</xdr:row>
      <xdr:rowOff>0</xdr:rowOff>
    </xdr:from>
    <xdr:ext cx="114300" cy="285750"/>
    <xdr:sp macro="" textlink="">
      <xdr:nvSpPr>
        <xdr:cNvPr id="1036" name="Text Box 13">
          <a:extLst>
            <a:ext uri="{FF2B5EF4-FFF2-40B4-BE49-F238E27FC236}">
              <a16:creationId xmlns:a16="http://schemas.microsoft.com/office/drawing/2014/main" id="{00000000-0008-0000-1D00-00000C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74</xdr:row>
      <xdr:rowOff>0</xdr:rowOff>
    </xdr:from>
    <xdr:ext cx="114300" cy="285750"/>
    <xdr:sp macro="" textlink="">
      <xdr:nvSpPr>
        <xdr:cNvPr id="1037" name="Text Box 14">
          <a:extLst>
            <a:ext uri="{FF2B5EF4-FFF2-40B4-BE49-F238E27FC236}">
              <a16:creationId xmlns:a16="http://schemas.microsoft.com/office/drawing/2014/main" id="{00000000-0008-0000-1D00-00000D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38" name="Text Box 13">
          <a:extLst>
            <a:ext uri="{FF2B5EF4-FFF2-40B4-BE49-F238E27FC236}">
              <a16:creationId xmlns:a16="http://schemas.microsoft.com/office/drawing/2014/main" id="{00000000-0008-0000-1D00-00000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39" name="Text Box 14">
          <a:extLst>
            <a:ext uri="{FF2B5EF4-FFF2-40B4-BE49-F238E27FC236}">
              <a16:creationId xmlns:a16="http://schemas.microsoft.com/office/drawing/2014/main" id="{00000000-0008-0000-1D00-00000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0" name="Text Box 13">
          <a:extLst>
            <a:ext uri="{FF2B5EF4-FFF2-40B4-BE49-F238E27FC236}">
              <a16:creationId xmlns:a16="http://schemas.microsoft.com/office/drawing/2014/main" id="{00000000-0008-0000-1D00-00001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1" name="Text Box 14">
          <a:extLst>
            <a:ext uri="{FF2B5EF4-FFF2-40B4-BE49-F238E27FC236}">
              <a16:creationId xmlns:a16="http://schemas.microsoft.com/office/drawing/2014/main" id="{00000000-0008-0000-1D00-00001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1042" name="Text Box 13">
          <a:extLst>
            <a:ext uri="{FF2B5EF4-FFF2-40B4-BE49-F238E27FC236}">
              <a16:creationId xmlns:a16="http://schemas.microsoft.com/office/drawing/2014/main" id="{00000000-0008-0000-1D00-000012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1043" name="Text Box 14">
          <a:extLst>
            <a:ext uri="{FF2B5EF4-FFF2-40B4-BE49-F238E27FC236}">
              <a16:creationId xmlns:a16="http://schemas.microsoft.com/office/drawing/2014/main" id="{00000000-0008-0000-1D00-000013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74</xdr:row>
      <xdr:rowOff>0</xdr:rowOff>
    </xdr:from>
    <xdr:ext cx="114300" cy="285750"/>
    <xdr:sp macro="" textlink="">
      <xdr:nvSpPr>
        <xdr:cNvPr id="1044" name="Text Box 13">
          <a:extLst>
            <a:ext uri="{FF2B5EF4-FFF2-40B4-BE49-F238E27FC236}">
              <a16:creationId xmlns:a16="http://schemas.microsoft.com/office/drawing/2014/main" id="{00000000-0008-0000-1D00-000014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74</xdr:row>
      <xdr:rowOff>0</xdr:rowOff>
    </xdr:from>
    <xdr:ext cx="114300" cy="285750"/>
    <xdr:sp macro="" textlink="">
      <xdr:nvSpPr>
        <xdr:cNvPr id="1045" name="Text Box 14">
          <a:extLst>
            <a:ext uri="{FF2B5EF4-FFF2-40B4-BE49-F238E27FC236}">
              <a16:creationId xmlns:a16="http://schemas.microsoft.com/office/drawing/2014/main" id="{00000000-0008-0000-1D00-000015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6" name="Text Box 13">
          <a:extLst>
            <a:ext uri="{FF2B5EF4-FFF2-40B4-BE49-F238E27FC236}">
              <a16:creationId xmlns:a16="http://schemas.microsoft.com/office/drawing/2014/main" id="{00000000-0008-0000-1D00-000016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7" name="Text Box 14">
          <a:extLst>
            <a:ext uri="{FF2B5EF4-FFF2-40B4-BE49-F238E27FC236}">
              <a16:creationId xmlns:a16="http://schemas.microsoft.com/office/drawing/2014/main" id="{00000000-0008-0000-1D00-00001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8" name="Text Box 13">
          <a:extLst>
            <a:ext uri="{FF2B5EF4-FFF2-40B4-BE49-F238E27FC236}">
              <a16:creationId xmlns:a16="http://schemas.microsoft.com/office/drawing/2014/main" id="{00000000-0008-0000-1D00-00001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9" name="Text Box 14">
          <a:extLst>
            <a:ext uri="{FF2B5EF4-FFF2-40B4-BE49-F238E27FC236}">
              <a16:creationId xmlns:a16="http://schemas.microsoft.com/office/drawing/2014/main" id="{00000000-0008-0000-1D00-00001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1799166</xdr:colOff>
      <xdr:row>73</xdr:row>
      <xdr:rowOff>0</xdr:rowOff>
    </xdr:from>
    <xdr:ext cx="114300" cy="285750"/>
    <xdr:sp macro="" textlink="">
      <xdr:nvSpPr>
        <xdr:cNvPr id="1050" name="Text Box 13">
          <a:extLst>
            <a:ext uri="{FF2B5EF4-FFF2-40B4-BE49-F238E27FC236}">
              <a16:creationId xmlns:a16="http://schemas.microsoft.com/office/drawing/2014/main" id="{00000000-0008-0000-1D00-00001A04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1" name="Text Box 13">
          <a:extLst>
            <a:ext uri="{FF2B5EF4-FFF2-40B4-BE49-F238E27FC236}">
              <a16:creationId xmlns:a16="http://schemas.microsoft.com/office/drawing/2014/main" id="{00000000-0008-0000-1D00-00001B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2" name="Text Box 14">
          <a:extLst>
            <a:ext uri="{FF2B5EF4-FFF2-40B4-BE49-F238E27FC236}">
              <a16:creationId xmlns:a16="http://schemas.microsoft.com/office/drawing/2014/main" id="{00000000-0008-0000-1D00-00001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3" name="Text Box 13">
          <a:extLst>
            <a:ext uri="{FF2B5EF4-FFF2-40B4-BE49-F238E27FC236}">
              <a16:creationId xmlns:a16="http://schemas.microsoft.com/office/drawing/2014/main" id="{00000000-0008-0000-1D00-00001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4" name="Text Box 14">
          <a:extLst>
            <a:ext uri="{FF2B5EF4-FFF2-40B4-BE49-F238E27FC236}">
              <a16:creationId xmlns:a16="http://schemas.microsoft.com/office/drawing/2014/main" id="{00000000-0008-0000-1D00-00001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5" name="Text Box 13">
          <a:extLst>
            <a:ext uri="{FF2B5EF4-FFF2-40B4-BE49-F238E27FC236}">
              <a16:creationId xmlns:a16="http://schemas.microsoft.com/office/drawing/2014/main" id="{00000000-0008-0000-1D00-00001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6" name="Text Box 14">
          <a:extLst>
            <a:ext uri="{FF2B5EF4-FFF2-40B4-BE49-F238E27FC236}">
              <a16:creationId xmlns:a16="http://schemas.microsoft.com/office/drawing/2014/main" id="{00000000-0008-0000-1D00-00002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7" name="Text Box 13">
          <a:extLst>
            <a:ext uri="{FF2B5EF4-FFF2-40B4-BE49-F238E27FC236}">
              <a16:creationId xmlns:a16="http://schemas.microsoft.com/office/drawing/2014/main" id="{00000000-0008-0000-1D00-00002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8" name="Text Box 14">
          <a:extLst>
            <a:ext uri="{FF2B5EF4-FFF2-40B4-BE49-F238E27FC236}">
              <a16:creationId xmlns:a16="http://schemas.microsoft.com/office/drawing/2014/main" id="{00000000-0008-0000-1D00-00002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9" name="Text Box 13">
          <a:extLst>
            <a:ext uri="{FF2B5EF4-FFF2-40B4-BE49-F238E27FC236}">
              <a16:creationId xmlns:a16="http://schemas.microsoft.com/office/drawing/2014/main" id="{00000000-0008-0000-1D00-000023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0" name="Text Box 14">
          <a:extLst>
            <a:ext uri="{FF2B5EF4-FFF2-40B4-BE49-F238E27FC236}">
              <a16:creationId xmlns:a16="http://schemas.microsoft.com/office/drawing/2014/main" id="{00000000-0008-0000-1D00-000024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1" name="Text Box 13">
          <a:extLst>
            <a:ext uri="{FF2B5EF4-FFF2-40B4-BE49-F238E27FC236}">
              <a16:creationId xmlns:a16="http://schemas.microsoft.com/office/drawing/2014/main" id="{00000000-0008-0000-1D00-00002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2" name="Text Box 14">
          <a:extLst>
            <a:ext uri="{FF2B5EF4-FFF2-40B4-BE49-F238E27FC236}">
              <a16:creationId xmlns:a16="http://schemas.microsoft.com/office/drawing/2014/main" id="{00000000-0008-0000-1D00-00002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3" name="Text Box 13">
          <a:extLst>
            <a:ext uri="{FF2B5EF4-FFF2-40B4-BE49-F238E27FC236}">
              <a16:creationId xmlns:a16="http://schemas.microsoft.com/office/drawing/2014/main" id="{00000000-0008-0000-1D00-00002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4" name="Text Box 14">
          <a:extLst>
            <a:ext uri="{FF2B5EF4-FFF2-40B4-BE49-F238E27FC236}">
              <a16:creationId xmlns:a16="http://schemas.microsoft.com/office/drawing/2014/main" id="{00000000-0008-0000-1D00-00002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5" name="Text Box 13">
          <a:extLst>
            <a:ext uri="{FF2B5EF4-FFF2-40B4-BE49-F238E27FC236}">
              <a16:creationId xmlns:a16="http://schemas.microsoft.com/office/drawing/2014/main" id="{00000000-0008-0000-1D00-00002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6" name="Text Box 14">
          <a:extLst>
            <a:ext uri="{FF2B5EF4-FFF2-40B4-BE49-F238E27FC236}">
              <a16:creationId xmlns:a16="http://schemas.microsoft.com/office/drawing/2014/main" id="{00000000-0008-0000-1D00-00002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7" name="Text Box 13">
          <a:extLst>
            <a:ext uri="{FF2B5EF4-FFF2-40B4-BE49-F238E27FC236}">
              <a16:creationId xmlns:a16="http://schemas.microsoft.com/office/drawing/2014/main" id="{00000000-0008-0000-1D00-00002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8" name="Text Box 14">
          <a:extLst>
            <a:ext uri="{FF2B5EF4-FFF2-40B4-BE49-F238E27FC236}">
              <a16:creationId xmlns:a16="http://schemas.microsoft.com/office/drawing/2014/main" id="{00000000-0008-0000-1D00-00002C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9" name="Text Box 13">
          <a:extLst>
            <a:ext uri="{FF2B5EF4-FFF2-40B4-BE49-F238E27FC236}">
              <a16:creationId xmlns:a16="http://schemas.microsoft.com/office/drawing/2014/main" id="{00000000-0008-0000-1D00-00002D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0" name="Text Box 14">
          <a:extLst>
            <a:ext uri="{FF2B5EF4-FFF2-40B4-BE49-F238E27FC236}">
              <a16:creationId xmlns:a16="http://schemas.microsoft.com/office/drawing/2014/main" id="{00000000-0008-0000-1D00-00002E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1" name="Text Box 13">
          <a:extLst>
            <a:ext uri="{FF2B5EF4-FFF2-40B4-BE49-F238E27FC236}">
              <a16:creationId xmlns:a16="http://schemas.microsoft.com/office/drawing/2014/main" id="{00000000-0008-0000-1D00-00002F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2" name="Text Box 14">
          <a:extLst>
            <a:ext uri="{FF2B5EF4-FFF2-40B4-BE49-F238E27FC236}">
              <a16:creationId xmlns:a16="http://schemas.microsoft.com/office/drawing/2014/main" id="{00000000-0008-0000-1D00-00003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3" name="Text Box 13">
          <a:extLst>
            <a:ext uri="{FF2B5EF4-FFF2-40B4-BE49-F238E27FC236}">
              <a16:creationId xmlns:a16="http://schemas.microsoft.com/office/drawing/2014/main" id="{00000000-0008-0000-1D00-00003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4" name="Text Box 14">
          <a:extLst>
            <a:ext uri="{FF2B5EF4-FFF2-40B4-BE49-F238E27FC236}">
              <a16:creationId xmlns:a16="http://schemas.microsoft.com/office/drawing/2014/main" id="{00000000-0008-0000-1D00-00003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75" name="Text Box 13">
          <a:extLst>
            <a:ext uri="{FF2B5EF4-FFF2-40B4-BE49-F238E27FC236}">
              <a16:creationId xmlns:a16="http://schemas.microsoft.com/office/drawing/2014/main" id="{00000000-0008-0000-1D00-000033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76" name="Text Box 14">
          <a:extLst>
            <a:ext uri="{FF2B5EF4-FFF2-40B4-BE49-F238E27FC236}">
              <a16:creationId xmlns:a16="http://schemas.microsoft.com/office/drawing/2014/main" id="{00000000-0008-0000-1D00-000034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77" name="Text Box 13">
          <a:extLst>
            <a:ext uri="{FF2B5EF4-FFF2-40B4-BE49-F238E27FC236}">
              <a16:creationId xmlns:a16="http://schemas.microsoft.com/office/drawing/2014/main" id="{00000000-0008-0000-1D00-000035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78" name="Text Box 14">
          <a:extLst>
            <a:ext uri="{FF2B5EF4-FFF2-40B4-BE49-F238E27FC236}">
              <a16:creationId xmlns:a16="http://schemas.microsoft.com/office/drawing/2014/main" id="{00000000-0008-0000-1D00-000036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79" name="Text Box 13">
          <a:extLst>
            <a:ext uri="{FF2B5EF4-FFF2-40B4-BE49-F238E27FC236}">
              <a16:creationId xmlns:a16="http://schemas.microsoft.com/office/drawing/2014/main" id="{00000000-0008-0000-1D00-00003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0" name="Text Box 14">
          <a:extLst>
            <a:ext uri="{FF2B5EF4-FFF2-40B4-BE49-F238E27FC236}">
              <a16:creationId xmlns:a16="http://schemas.microsoft.com/office/drawing/2014/main" id="{00000000-0008-0000-1D00-00003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1" name="Text Box 13">
          <a:extLst>
            <a:ext uri="{FF2B5EF4-FFF2-40B4-BE49-F238E27FC236}">
              <a16:creationId xmlns:a16="http://schemas.microsoft.com/office/drawing/2014/main" id="{00000000-0008-0000-1D00-00003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2" name="Text Box 14">
          <a:extLst>
            <a:ext uri="{FF2B5EF4-FFF2-40B4-BE49-F238E27FC236}">
              <a16:creationId xmlns:a16="http://schemas.microsoft.com/office/drawing/2014/main" id="{00000000-0008-0000-1D00-00003A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3" name="Text Box 13">
          <a:extLst>
            <a:ext uri="{FF2B5EF4-FFF2-40B4-BE49-F238E27FC236}">
              <a16:creationId xmlns:a16="http://schemas.microsoft.com/office/drawing/2014/main" id="{00000000-0008-0000-1D00-00003B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4" name="Text Box 14">
          <a:extLst>
            <a:ext uri="{FF2B5EF4-FFF2-40B4-BE49-F238E27FC236}">
              <a16:creationId xmlns:a16="http://schemas.microsoft.com/office/drawing/2014/main" id="{00000000-0008-0000-1D00-00003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5" name="Text Box 13">
          <a:extLst>
            <a:ext uri="{FF2B5EF4-FFF2-40B4-BE49-F238E27FC236}">
              <a16:creationId xmlns:a16="http://schemas.microsoft.com/office/drawing/2014/main" id="{00000000-0008-0000-1D00-00003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6" name="Text Box 14">
          <a:extLst>
            <a:ext uri="{FF2B5EF4-FFF2-40B4-BE49-F238E27FC236}">
              <a16:creationId xmlns:a16="http://schemas.microsoft.com/office/drawing/2014/main" id="{00000000-0008-0000-1D00-00003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7" name="Text Box 13">
          <a:extLst>
            <a:ext uri="{FF2B5EF4-FFF2-40B4-BE49-F238E27FC236}">
              <a16:creationId xmlns:a16="http://schemas.microsoft.com/office/drawing/2014/main" id="{00000000-0008-0000-1D00-00003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8" name="Text Box 14">
          <a:extLst>
            <a:ext uri="{FF2B5EF4-FFF2-40B4-BE49-F238E27FC236}">
              <a16:creationId xmlns:a16="http://schemas.microsoft.com/office/drawing/2014/main" id="{00000000-0008-0000-1D00-00004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9" name="Text Box 13">
          <a:extLst>
            <a:ext uri="{FF2B5EF4-FFF2-40B4-BE49-F238E27FC236}">
              <a16:creationId xmlns:a16="http://schemas.microsoft.com/office/drawing/2014/main" id="{00000000-0008-0000-1D00-00004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90" name="Text Box 14">
          <a:extLst>
            <a:ext uri="{FF2B5EF4-FFF2-40B4-BE49-F238E27FC236}">
              <a16:creationId xmlns:a16="http://schemas.microsoft.com/office/drawing/2014/main" id="{00000000-0008-0000-1D00-00004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54</xdr:row>
      <xdr:rowOff>0</xdr:rowOff>
    </xdr:from>
    <xdr:ext cx="114300" cy="285750"/>
    <xdr:sp macro="" textlink="">
      <xdr:nvSpPr>
        <xdr:cNvPr id="1091" name="Text Box 8">
          <a:extLst>
            <a:ext uri="{FF2B5EF4-FFF2-40B4-BE49-F238E27FC236}">
              <a16:creationId xmlns:a16="http://schemas.microsoft.com/office/drawing/2014/main" id="{00000000-0008-0000-1D00-000043040000}"/>
            </a:ext>
          </a:extLst>
        </xdr:cNvPr>
        <xdr:cNvSpPr txBox="1">
          <a:spLocks noChangeArrowheads="1"/>
        </xdr:cNvSpPr>
      </xdr:nvSpPr>
      <xdr:spPr bwMode="auto">
        <a:xfrm>
          <a:off x="624840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169334</xdr:rowOff>
    </xdr:from>
    <xdr:ext cx="114300" cy="285750"/>
    <xdr:sp macro="" textlink="">
      <xdr:nvSpPr>
        <xdr:cNvPr id="1092" name="Text Box 8">
          <a:extLst>
            <a:ext uri="{FF2B5EF4-FFF2-40B4-BE49-F238E27FC236}">
              <a16:creationId xmlns:a16="http://schemas.microsoft.com/office/drawing/2014/main" id="{00000000-0008-0000-1D00-000044040000}"/>
            </a:ext>
          </a:extLst>
        </xdr:cNvPr>
        <xdr:cNvSpPr txBox="1">
          <a:spLocks noChangeArrowheads="1"/>
        </xdr:cNvSpPr>
      </xdr:nvSpPr>
      <xdr:spPr bwMode="auto">
        <a:xfrm>
          <a:off x="624840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152400</xdr:rowOff>
    </xdr:from>
    <xdr:ext cx="114300" cy="285750"/>
    <xdr:sp macro="" textlink="">
      <xdr:nvSpPr>
        <xdr:cNvPr id="1093" name="Text Box 8">
          <a:extLst>
            <a:ext uri="{FF2B5EF4-FFF2-40B4-BE49-F238E27FC236}">
              <a16:creationId xmlns:a16="http://schemas.microsoft.com/office/drawing/2014/main" id="{00000000-0008-0000-1D00-000045040000}"/>
            </a:ext>
          </a:extLst>
        </xdr:cNvPr>
        <xdr:cNvSpPr txBox="1">
          <a:spLocks noChangeArrowheads="1"/>
        </xdr:cNvSpPr>
      </xdr:nvSpPr>
      <xdr:spPr bwMode="auto">
        <a:xfrm>
          <a:off x="624840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094" name="Text Box 8">
          <a:extLst>
            <a:ext uri="{FF2B5EF4-FFF2-40B4-BE49-F238E27FC236}">
              <a16:creationId xmlns:a16="http://schemas.microsoft.com/office/drawing/2014/main" id="{00000000-0008-0000-1D00-000046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095" name="Text Box 8">
          <a:extLst>
            <a:ext uri="{FF2B5EF4-FFF2-40B4-BE49-F238E27FC236}">
              <a16:creationId xmlns:a16="http://schemas.microsoft.com/office/drawing/2014/main" id="{00000000-0008-0000-1D00-000047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096" name="Text Box 8">
          <a:extLst>
            <a:ext uri="{FF2B5EF4-FFF2-40B4-BE49-F238E27FC236}">
              <a16:creationId xmlns:a16="http://schemas.microsoft.com/office/drawing/2014/main" id="{00000000-0008-0000-1D00-00004804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097" name="Text Box 8">
          <a:extLst>
            <a:ext uri="{FF2B5EF4-FFF2-40B4-BE49-F238E27FC236}">
              <a16:creationId xmlns:a16="http://schemas.microsoft.com/office/drawing/2014/main" id="{00000000-0008-0000-1D00-000049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098" name="Text Box 8">
          <a:extLst>
            <a:ext uri="{FF2B5EF4-FFF2-40B4-BE49-F238E27FC236}">
              <a16:creationId xmlns:a16="http://schemas.microsoft.com/office/drawing/2014/main" id="{00000000-0008-0000-1D00-00004A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099" name="Text Box 8">
          <a:extLst>
            <a:ext uri="{FF2B5EF4-FFF2-40B4-BE49-F238E27FC236}">
              <a16:creationId xmlns:a16="http://schemas.microsoft.com/office/drawing/2014/main" id="{00000000-0008-0000-1D00-00004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00" name="Text Box 8">
          <a:extLst>
            <a:ext uri="{FF2B5EF4-FFF2-40B4-BE49-F238E27FC236}">
              <a16:creationId xmlns:a16="http://schemas.microsoft.com/office/drawing/2014/main" id="{00000000-0008-0000-1D00-00004C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1" name="Text Box 8">
          <a:extLst>
            <a:ext uri="{FF2B5EF4-FFF2-40B4-BE49-F238E27FC236}">
              <a16:creationId xmlns:a16="http://schemas.microsoft.com/office/drawing/2014/main" id="{00000000-0008-0000-1D00-00004D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2" name="Text Box 8">
          <a:extLst>
            <a:ext uri="{FF2B5EF4-FFF2-40B4-BE49-F238E27FC236}">
              <a16:creationId xmlns:a16="http://schemas.microsoft.com/office/drawing/2014/main" id="{00000000-0008-0000-1D00-00004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3" name="Text Box 8">
          <a:extLst>
            <a:ext uri="{FF2B5EF4-FFF2-40B4-BE49-F238E27FC236}">
              <a16:creationId xmlns:a16="http://schemas.microsoft.com/office/drawing/2014/main" id="{00000000-0008-0000-1D00-00004F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4" name="Text Box 8">
          <a:extLst>
            <a:ext uri="{FF2B5EF4-FFF2-40B4-BE49-F238E27FC236}">
              <a16:creationId xmlns:a16="http://schemas.microsoft.com/office/drawing/2014/main" id="{00000000-0008-0000-1D00-000050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51</xdr:row>
      <xdr:rowOff>0</xdr:rowOff>
    </xdr:from>
    <xdr:ext cx="114300" cy="285750"/>
    <xdr:sp macro="" textlink="">
      <xdr:nvSpPr>
        <xdr:cNvPr id="1105" name="Text Box 8">
          <a:extLst>
            <a:ext uri="{FF2B5EF4-FFF2-40B4-BE49-F238E27FC236}">
              <a16:creationId xmlns:a16="http://schemas.microsoft.com/office/drawing/2014/main" id="{00000000-0008-0000-1D00-000051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6" name="Text Box 8">
          <a:extLst>
            <a:ext uri="{FF2B5EF4-FFF2-40B4-BE49-F238E27FC236}">
              <a16:creationId xmlns:a16="http://schemas.microsoft.com/office/drawing/2014/main" id="{00000000-0008-0000-1D00-000052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7" name="Text Box 8">
          <a:extLst>
            <a:ext uri="{FF2B5EF4-FFF2-40B4-BE49-F238E27FC236}">
              <a16:creationId xmlns:a16="http://schemas.microsoft.com/office/drawing/2014/main" id="{00000000-0008-0000-1D00-000053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108" name="Text Box 8">
          <a:extLst>
            <a:ext uri="{FF2B5EF4-FFF2-40B4-BE49-F238E27FC236}">
              <a16:creationId xmlns:a16="http://schemas.microsoft.com/office/drawing/2014/main" id="{00000000-0008-0000-1D00-000054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109" name="Text Box 8">
          <a:extLst>
            <a:ext uri="{FF2B5EF4-FFF2-40B4-BE49-F238E27FC236}">
              <a16:creationId xmlns:a16="http://schemas.microsoft.com/office/drawing/2014/main" id="{00000000-0008-0000-1D00-000055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10" name="Text Box 8">
          <a:extLst>
            <a:ext uri="{FF2B5EF4-FFF2-40B4-BE49-F238E27FC236}">
              <a16:creationId xmlns:a16="http://schemas.microsoft.com/office/drawing/2014/main" id="{00000000-0008-0000-1D00-000056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11" name="Text Box 8">
          <a:extLst>
            <a:ext uri="{FF2B5EF4-FFF2-40B4-BE49-F238E27FC236}">
              <a16:creationId xmlns:a16="http://schemas.microsoft.com/office/drawing/2014/main" id="{00000000-0008-0000-1D00-000057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112" name="Text Box 8">
          <a:extLst>
            <a:ext uri="{FF2B5EF4-FFF2-40B4-BE49-F238E27FC236}">
              <a16:creationId xmlns:a16="http://schemas.microsoft.com/office/drawing/2014/main" id="{00000000-0008-0000-1D00-00005804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13" name="Text Box 8">
          <a:extLst>
            <a:ext uri="{FF2B5EF4-FFF2-40B4-BE49-F238E27FC236}">
              <a16:creationId xmlns:a16="http://schemas.microsoft.com/office/drawing/2014/main" id="{00000000-0008-0000-1D00-000059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114" name="Text Box 8">
          <a:extLst>
            <a:ext uri="{FF2B5EF4-FFF2-40B4-BE49-F238E27FC236}">
              <a16:creationId xmlns:a16="http://schemas.microsoft.com/office/drawing/2014/main" id="{00000000-0008-0000-1D00-00005A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115" name="Text Box 8">
          <a:extLst>
            <a:ext uri="{FF2B5EF4-FFF2-40B4-BE49-F238E27FC236}">
              <a16:creationId xmlns:a16="http://schemas.microsoft.com/office/drawing/2014/main" id="{00000000-0008-0000-1D00-00005B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16" name="Text Box 1">
          <a:extLst>
            <a:ext uri="{FF2B5EF4-FFF2-40B4-BE49-F238E27FC236}">
              <a16:creationId xmlns:a16="http://schemas.microsoft.com/office/drawing/2014/main" id="{00000000-0008-0000-1D00-00005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17" name="Text Box 2">
          <a:extLst>
            <a:ext uri="{FF2B5EF4-FFF2-40B4-BE49-F238E27FC236}">
              <a16:creationId xmlns:a16="http://schemas.microsoft.com/office/drawing/2014/main" id="{00000000-0008-0000-1D00-00005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18" name="Text Box 3">
          <a:extLst>
            <a:ext uri="{FF2B5EF4-FFF2-40B4-BE49-F238E27FC236}">
              <a16:creationId xmlns:a16="http://schemas.microsoft.com/office/drawing/2014/main" id="{00000000-0008-0000-1D00-00005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19" name="Text Box 4">
          <a:extLst>
            <a:ext uri="{FF2B5EF4-FFF2-40B4-BE49-F238E27FC236}">
              <a16:creationId xmlns:a16="http://schemas.microsoft.com/office/drawing/2014/main" id="{00000000-0008-0000-1D00-00005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0" name="Text Box 5">
          <a:extLst>
            <a:ext uri="{FF2B5EF4-FFF2-40B4-BE49-F238E27FC236}">
              <a16:creationId xmlns:a16="http://schemas.microsoft.com/office/drawing/2014/main" id="{00000000-0008-0000-1D00-00006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1" name="Text Box 6">
          <a:extLst>
            <a:ext uri="{FF2B5EF4-FFF2-40B4-BE49-F238E27FC236}">
              <a16:creationId xmlns:a16="http://schemas.microsoft.com/office/drawing/2014/main" id="{00000000-0008-0000-1D00-00006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2" name="Text Box 8">
          <a:extLst>
            <a:ext uri="{FF2B5EF4-FFF2-40B4-BE49-F238E27FC236}">
              <a16:creationId xmlns:a16="http://schemas.microsoft.com/office/drawing/2014/main" id="{00000000-0008-0000-1D00-00006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3" name="Text Box 9">
          <a:extLst>
            <a:ext uri="{FF2B5EF4-FFF2-40B4-BE49-F238E27FC236}">
              <a16:creationId xmlns:a16="http://schemas.microsoft.com/office/drawing/2014/main" id="{00000000-0008-0000-1D00-00006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4" name="Text Box 10">
          <a:extLst>
            <a:ext uri="{FF2B5EF4-FFF2-40B4-BE49-F238E27FC236}">
              <a16:creationId xmlns:a16="http://schemas.microsoft.com/office/drawing/2014/main" id="{00000000-0008-0000-1D00-00006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5" name="Text Box 1">
          <a:extLst>
            <a:ext uri="{FF2B5EF4-FFF2-40B4-BE49-F238E27FC236}">
              <a16:creationId xmlns:a16="http://schemas.microsoft.com/office/drawing/2014/main" id="{00000000-0008-0000-1D00-00006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6" name="Text Box 2">
          <a:extLst>
            <a:ext uri="{FF2B5EF4-FFF2-40B4-BE49-F238E27FC236}">
              <a16:creationId xmlns:a16="http://schemas.microsoft.com/office/drawing/2014/main" id="{00000000-0008-0000-1D00-00006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127" name="Text Box 8">
          <a:extLst>
            <a:ext uri="{FF2B5EF4-FFF2-40B4-BE49-F238E27FC236}">
              <a16:creationId xmlns:a16="http://schemas.microsoft.com/office/drawing/2014/main" id="{00000000-0008-0000-1D00-00006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8" name="Text Box 8">
          <a:extLst>
            <a:ext uri="{FF2B5EF4-FFF2-40B4-BE49-F238E27FC236}">
              <a16:creationId xmlns:a16="http://schemas.microsoft.com/office/drawing/2014/main" id="{00000000-0008-0000-1D00-000068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129" name="Text Box 8">
          <a:extLst>
            <a:ext uri="{FF2B5EF4-FFF2-40B4-BE49-F238E27FC236}">
              <a16:creationId xmlns:a16="http://schemas.microsoft.com/office/drawing/2014/main" id="{00000000-0008-0000-1D00-000069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30" name="Text Box 8">
          <a:extLst>
            <a:ext uri="{FF2B5EF4-FFF2-40B4-BE49-F238E27FC236}">
              <a16:creationId xmlns:a16="http://schemas.microsoft.com/office/drawing/2014/main" id="{00000000-0008-0000-1D00-00006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1" name="Text Box 8">
          <a:extLst>
            <a:ext uri="{FF2B5EF4-FFF2-40B4-BE49-F238E27FC236}">
              <a16:creationId xmlns:a16="http://schemas.microsoft.com/office/drawing/2014/main" id="{00000000-0008-0000-1D00-00006B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2" name="Text Box 8">
          <a:extLst>
            <a:ext uri="{FF2B5EF4-FFF2-40B4-BE49-F238E27FC236}">
              <a16:creationId xmlns:a16="http://schemas.microsoft.com/office/drawing/2014/main" id="{00000000-0008-0000-1D00-00006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3" name="Text Box 1">
          <a:extLst>
            <a:ext uri="{FF2B5EF4-FFF2-40B4-BE49-F238E27FC236}">
              <a16:creationId xmlns:a16="http://schemas.microsoft.com/office/drawing/2014/main" id="{00000000-0008-0000-1D00-00006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4" name="Text Box 2">
          <a:extLst>
            <a:ext uri="{FF2B5EF4-FFF2-40B4-BE49-F238E27FC236}">
              <a16:creationId xmlns:a16="http://schemas.microsoft.com/office/drawing/2014/main" id="{00000000-0008-0000-1D00-00006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5" name="Text Box 3">
          <a:extLst>
            <a:ext uri="{FF2B5EF4-FFF2-40B4-BE49-F238E27FC236}">
              <a16:creationId xmlns:a16="http://schemas.microsoft.com/office/drawing/2014/main" id="{00000000-0008-0000-1D00-00006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6" name="Text Box 4">
          <a:extLst>
            <a:ext uri="{FF2B5EF4-FFF2-40B4-BE49-F238E27FC236}">
              <a16:creationId xmlns:a16="http://schemas.microsoft.com/office/drawing/2014/main" id="{00000000-0008-0000-1D00-00007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7" name="Text Box 5">
          <a:extLst>
            <a:ext uri="{FF2B5EF4-FFF2-40B4-BE49-F238E27FC236}">
              <a16:creationId xmlns:a16="http://schemas.microsoft.com/office/drawing/2014/main" id="{00000000-0008-0000-1D00-00007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8" name="Text Box 6">
          <a:extLst>
            <a:ext uri="{FF2B5EF4-FFF2-40B4-BE49-F238E27FC236}">
              <a16:creationId xmlns:a16="http://schemas.microsoft.com/office/drawing/2014/main" id="{00000000-0008-0000-1D00-00007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9" name="Text Box 8">
          <a:extLst>
            <a:ext uri="{FF2B5EF4-FFF2-40B4-BE49-F238E27FC236}">
              <a16:creationId xmlns:a16="http://schemas.microsoft.com/office/drawing/2014/main" id="{00000000-0008-0000-1D00-00007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0" name="Text Box 9">
          <a:extLst>
            <a:ext uri="{FF2B5EF4-FFF2-40B4-BE49-F238E27FC236}">
              <a16:creationId xmlns:a16="http://schemas.microsoft.com/office/drawing/2014/main" id="{00000000-0008-0000-1D00-00007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1" name="Text Box 10">
          <a:extLst>
            <a:ext uri="{FF2B5EF4-FFF2-40B4-BE49-F238E27FC236}">
              <a16:creationId xmlns:a16="http://schemas.microsoft.com/office/drawing/2014/main" id="{00000000-0008-0000-1D00-00007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2" name="Text Box 1">
          <a:extLst>
            <a:ext uri="{FF2B5EF4-FFF2-40B4-BE49-F238E27FC236}">
              <a16:creationId xmlns:a16="http://schemas.microsoft.com/office/drawing/2014/main" id="{00000000-0008-0000-1D00-00007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3" name="Text Box 2">
          <a:extLst>
            <a:ext uri="{FF2B5EF4-FFF2-40B4-BE49-F238E27FC236}">
              <a16:creationId xmlns:a16="http://schemas.microsoft.com/office/drawing/2014/main" id="{00000000-0008-0000-1D00-00007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144" name="Text Box 8">
          <a:extLst>
            <a:ext uri="{FF2B5EF4-FFF2-40B4-BE49-F238E27FC236}">
              <a16:creationId xmlns:a16="http://schemas.microsoft.com/office/drawing/2014/main" id="{00000000-0008-0000-1D00-000078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5" name="Text Box 8">
          <a:extLst>
            <a:ext uri="{FF2B5EF4-FFF2-40B4-BE49-F238E27FC236}">
              <a16:creationId xmlns:a16="http://schemas.microsoft.com/office/drawing/2014/main" id="{00000000-0008-0000-1D00-000079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146" name="Text Box 8">
          <a:extLst>
            <a:ext uri="{FF2B5EF4-FFF2-40B4-BE49-F238E27FC236}">
              <a16:creationId xmlns:a16="http://schemas.microsoft.com/office/drawing/2014/main" id="{00000000-0008-0000-1D00-00007A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47" name="Text Box 8">
          <a:extLst>
            <a:ext uri="{FF2B5EF4-FFF2-40B4-BE49-F238E27FC236}">
              <a16:creationId xmlns:a16="http://schemas.microsoft.com/office/drawing/2014/main" id="{00000000-0008-0000-1D00-00007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8" name="Text Box 8">
          <a:extLst>
            <a:ext uri="{FF2B5EF4-FFF2-40B4-BE49-F238E27FC236}">
              <a16:creationId xmlns:a16="http://schemas.microsoft.com/office/drawing/2014/main" id="{00000000-0008-0000-1D00-00007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9" name="Text Box 8">
          <a:extLst>
            <a:ext uri="{FF2B5EF4-FFF2-40B4-BE49-F238E27FC236}">
              <a16:creationId xmlns:a16="http://schemas.microsoft.com/office/drawing/2014/main" id="{00000000-0008-0000-1D00-00007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0" name="Text Box 1">
          <a:extLst>
            <a:ext uri="{FF2B5EF4-FFF2-40B4-BE49-F238E27FC236}">
              <a16:creationId xmlns:a16="http://schemas.microsoft.com/office/drawing/2014/main" id="{00000000-0008-0000-1D00-00007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1" name="Text Box 2">
          <a:extLst>
            <a:ext uri="{FF2B5EF4-FFF2-40B4-BE49-F238E27FC236}">
              <a16:creationId xmlns:a16="http://schemas.microsoft.com/office/drawing/2014/main" id="{00000000-0008-0000-1D00-00007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2" name="Text Box 3">
          <a:extLst>
            <a:ext uri="{FF2B5EF4-FFF2-40B4-BE49-F238E27FC236}">
              <a16:creationId xmlns:a16="http://schemas.microsoft.com/office/drawing/2014/main" id="{00000000-0008-0000-1D00-00008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3" name="Text Box 4">
          <a:extLst>
            <a:ext uri="{FF2B5EF4-FFF2-40B4-BE49-F238E27FC236}">
              <a16:creationId xmlns:a16="http://schemas.microsoft.com/office/drawing/2014/main" id="{00000000-0008-0000-1D00-00008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4" name="Text Box 5">
          <a:extLst>
            <a:ext uri="{FF2B5EF4-FFF2-40B4-BE49-F238E27FC236}">
              <a16:creationId xmlns:a16="http://schemas.microsoft.com/office/drawing/2014/main" id="{00000000-0008-0000-1D00-00008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5" name="Text Box 6">
          <a:extLst>
            <a:ext uri="{FF2B5EF4-FFF2-40B4-BE49-F238E27FC236}">
              <a16:creationId xmlns:a16="http://schemas.microsoft.com/office/drawing/2014/main" id="{00000000-0008-0000-1D00-00008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6" name="Text Box 8">
          <a:extLst>
            <a:ext uri="{FF2B5EF4-FFF2-40B4-BE49-F238E27FC236}">
              <a16:creationId xmlns:a16="http://schemas.microsoft.com/office/drawing/2014/main" id="{00000000-0008-0000-1D00-00008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7" name="Text Box 9">
          <a:extLst>
            <a:ext uri="{FF2B5EF4-FFF2-40B4-BE49-F238E27FC236}">
              <a16:creationId xmlns:a16="http://schemas.microsoft.com/office/drawing/2014/main" id="{00000000-0008-0000-1D00-00008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8" name="Text Box 10">
          <a:extLst>
            <a:ext uri="{FF2B5EF4-FFF2-40B4-BE49-F238E27FC236}">
              <a16:creationId xmlns:a16="http://schemas.microsoft.com/office/drawing/2014/main" id="{00000000-0008-0000-1D00-00008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9" name="Text Box 1">
          <a:extLst>
            <a:ext uri="{FF2B5EF4-FFF2-40B4-BE49-F238E27FC236}">
              <a16:creationId xmlns:a16="http://schemas.microsoft.com/office/drawing/2014/main" id="{00000000-0008-0000-1D00-00008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60" name="Text Box 2">
          <a:extLst>
            <a:ext uri="{FF2B5EF4-FFF2-40B4-BE49-F238E27FC236}">
              <a16:creationId xmlns:a16="http://schemas.microsoft.com/office/drawing/2014/main" id="{00000000-0008-0000-1D00-000088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161" name="Text Box 8">
          <a:extLst>
            <a:ext uri="{FF2B5EF4-FFF2-40B4-BE49-F238E27FC236}">
              <a16:creationId xmlns:a16="http://schemas.microsoft.com/office/drawing/2014/main" id="{00000000-0008-0000-1D00-000089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62" name="Text Box 8">
          <a:extLst>
            <a:ext uri="{FF2B5EF4-FFF2-40B4-BE49-F238E27FC236}">
              <a16:creationId xmlns:a16="http://schemas.microsoft.com/office/drawing/2014/main" id="{00000000-0008-0000-1D00-00008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63" name="Text Box 8">
          <a:extLst>
            <a:ext uri="{FF2B5EF4-FFF2-40B4-BE49-F238E27FC236}">
              <a16:creationId xmlns:a16="http://schemas.microsoft.com/office/drawing/2014/main" id="{00000000-0008-0000-1D00-00008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64" name="Text Box 8">
          <a:extLst>
            <a:ext uri="{FF2B5EF4-FFF2-40B4-BE49-F238E27FC236}">
              <a16:creationId xmlns:a16="http://schemas.microsoft.com/office/drawing/2014/main" id="{00000000-0008-0000-1D00-00008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51</xdr:row>
      <xdr:rowOff>0</xdr:rowOff>
    </xdr:from>
    <xdr:ext cx="114300" cy="285750"/>
    <xdr:sp macro="" textlink="">
      <xdr:nvSpPr>
        <xdr:cNvPr id="1165" name="Text Box 8">
          <a:extLst>
            <a:ext uri="{FF2B5EF4-FFF2-40B4-BE49-F238E27FC236}">
              <a16:creationId xmlns:a16="http://schemas.microsoft.com/office/drawing/2014/main" id="{00000000-0008-0000-1D00-00008D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66" name="Text Box 8">
          <a:extLst>
            <a:ext uri="{FF2B5EF4-FFF2-40B4-BE49-F238E27FC236}">
              <a16:creationId xmlns:a16="http://schemas.microsoft.com/office/drawing/2014/main" id="{00000000-0008-0000-1D00-00008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28575</xdr:rowOff>
    </xdr:from>
    <xdr:ext cx="114300" cy="285750"/>
    <xdr:sp macro="" textlink="">
      <xdr:nvSpPr>
        <xdr:cNvPr id="1167" name="Text Box 8">
          <a:extLst>
            <a:ext uri="{FF2B5EF4-FFF2-40B4-BE49-F238E27FC236}">
              <a16:creationId xmlns:a16="http://schemas.microsoft.com/office/drawing/2014/main" id="{00000000-0008-0000-1D00-00008F040000}"/>
            </a:ext>
          </a:extLst>
        </xdr:cNvPr>
        <xdr:cNvSpPr txBox="1">
          <a:spLocks noChangeArrowheads="1"/>
        </xdr:cNvSpPr>
      </xdr:nvSpPr>
      <xdr:spPr bwMode="auto">
        <a:xfrm>
          <a:off x="624840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168" name="Text Box 8">
          <a:extLst>
            <a:ext uri="{FF2B5EF4-FFF2-40B4-BE49-F238E27FC236}">
              <a16:creationId xmlns:a16="http://schemas.microsoft.com/office/drawing/2014/main" id="{00000000-0008-0000-1D00-000090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169" name="Text Box 8">
          <a:extLst>
            <a:ext uri="{FF2B5EF4-FFF2-40B4-BE49-F238E27FC236}">
              <a16:creationId xmlns:a16="http://schemas.microsoft.com/office/drawing/2014/main" id="{00000000-0008-0000-1D00-000091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70" name="Text Box 8">
          <a:extLst>
            <a:ext uri="{FF2B5EF4-FFF2-40B4-BE49-F238E27FC236}">
              <a16:creationId xmlns:a16="http://schemas.microsoft.com/office/drawing/2014/main" id="{00000000-0008-0000-1D00-000092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95250</xdr:rowOff>
    </xdr:from>
    <xdr:ext cx="114300" cy="285750"/>
    <xdr:sp macro="" textlink="">
      <xdr:nvSpPr>
        <xdr:cNvPr id="1171" name="Text Box 8">
          <a:extLst>
            <a:ext uri="{FF2B5EF4-FFF2-40B4-BE49-F238E27FC236}">
              <a16:creationId xmlns:a16="http://schemas.microsoft.com/office/drawing/2014/main" id="{00000000-0008-0000-1D00-000093040000}"/>
            </a:ext>
          </a:extLst>
        </xdr:cNvPr>
        <xdr:cNvSpPr txBox="1">
          <a:spLocks noChangeArrowheads="1"/>
        </xdr:cNvSpPr>
      </xdr:nvSpPr>
      <xdr:spPr bwMode="auto">
        <a:xfrm>
          <a:off x="624840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72" name="Text Box 8">
          <a:extLst>
            <a:ext uri="{FF2B5EF4-FFF2-40B4-BE49-F238E27FC236}">
              <a16:creationId xmlns:a16="http://schemas.microsoft.com/office/drawing/2014/main" id="{00000000-0008-0000-1D00-00009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3" name="Text Box 1">
          <a:extLst>
            <a:ext uri="{FF2B5EF4-FFF2-40B4-BE49-F238E27FC236}">
              <a16:creationId xmlns:a16="http://schemas.microsoft.com/office/drawing/2014/main" id="{00000000-0008-0000-1D00-00009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4" name="Text Box 2">
          <a:extLst>
            <a:ext uri="{FF2B5EF4-FFF2-40B4-BE49-F238E27FC236}">
              <a16:creationId xmlns:a16="http://schemas.microsoft.com/office/drawing/2014/main" id="{00000000-0008-0000-1D00-00009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5" name="Text Box 3">
          <a:extLst>
            <a:ext uri="{FF2B5EF4-FFF2-40B4-BE49-F238E27FC236}">
              <a16:creationId xmlns:a16="http://schemas.microsoft.com/office/drawing/2014/main" id="{00000000-0008-0000-1D00-00009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6" name="Text Box 4">
          <a:extLst>
            <a:ext uri="{FF2B5EF4-FFF2-40B4-BE49-F238E27FC236}">
              <a16:creationId xmlns:a16="http://schemas.microsoft.com/office/drawing/2014/main" id="{00000000-0008-0000-1D00-00009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7" name="Text Box 5">
          <a:extLst>
            <a:ext uri="{FF2B5EF4-FFF2-40B4-BE49-F238E27FC236}">
              <a16:creationId xmlns:a16="http://schemas.microsoft.com/office/drawing/2014/main" id="{00000000-0008-0000-1D00-00009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8" name="Text Box 6">
          <a:extLst>
            <a:ext uri="{FF2B5EF4-FFF2-40B4-BE49-F238E27FC236}">
              <a16:creationId xmlns:a16="http://schemas.microsoft.com/office/drawing/2014/main" id="{00000000-0008-0000-1D00-00009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9" name="Text Box 8">
          <a:extLst>
            <a:ext uri="{FF2B5EF4-FFF2-40B4-BE49-F238E27FC236}">
              <a16:creationId xmlns:a16="http://schemas.microsoft.com/office/drawing/2014/main" id="{00000000-0008-0000-1D00-00009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0" name="Text Box 9">
          <a:extLst>
            <a:ext uri="{FF2B5EF4-FFF2-40B4-BE49-F238E27FC236}">
              <a16:creationId xmlns:a16="http://schemas.microsoft.com/office/drawing/2014/main" id="{00000000-0008-0000-1D00-00009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1" name="Text Box 10">
          <a:extLst>
            <a:ext uri="{FF2B5EF4-FFF2-40B4-BE49-F238E27FC236}">
              <a16:creationId xmlns:a16="http://schemas.microsoft.com/office/drawing/2014/main" id="{00000000-0008-0000-1D00-00009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2" name="Text Box 1">
          <a:extLst>
            <a:ext uri="{FF2B5EF4-FFF2-40B4-BE49-F238E27FC236}">
              <a16:creationId xmlns:a16="http://schemas.microsoft.com/office/drawing/2014/main" id="{00000000-0008-0000-1D00-00009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3" name="Text Box 2">
          <a:extLst>
            <a:ext uri="{FF2B5EF4-FFF2-40B4-BE49-F238E27FC236}">
              <a16:creationId xmlns:a16="http://schemas.microsoft.com/office/drawing/2014/main" id="{00000000-0008-0000-1D00-00009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4" name="Text Box 8">
          <a:extLst>
            <a:ext uri="{FF2B5EF4-FFF2-40B4-BE49-F238E27FC236}">
              <a16:creationId xmlns:a16="http://schemas.microsoft.com/office/drawing/2014/main" id="{00000000-0008-0000-1D00-0000A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5" name="Text Box 8">
          <a:extLst>
            <a:ext uri="{FF2B5EF4-FFF2-40B4-BE49-F238E27FC236}">
              <a16:creationId xmlns:a16="http://schemas.microsoft.com/office/drawing/2014/main" id="{00000000-0008-0000-1D00-0000A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6" name="Text Box 1">
          <a:extLst>
            <a:ext uri="{FF2B5EF4-FFF2-40B4-BE49-F238E27FC236}">
              <a16:creationId xmlns:a16="http://schemas.microsoft.com/office/drawing/2014/main" id="{00000000-0008-0000-1D00-0000A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7" name="Text Box 2">
          <a:extLst>
            <a:ext uri="{FF2B5EF4-FFF2-40B4-BE49-F238E27FC236}">
              <a16:creationId xmlns:a16="http://schemas.microsoft.com/office/drawing/2014/main" id="{00000000-0008-0000-1D00-0000A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8" name="Text Box 3">
          <a:extLst>
            <a:ext uri="{FF2B5EF4-FFF2-40B4-BE49-F238E27FC236}">
              <a16:creationId xmlns:a16="http://schemas.microsoft.com/office/drawing/2014/main" id="{00000000-0008-0000-1D00-0000A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9" name="Text Box 4">
          <a:extLst>
            <a:ext uri="{FF2B5EF4-FFF2-40B4-BE49-F238E27FC236}">
              <a16:creationId xmlns:a16="http://schemas.microsoft.com/office/drawing/2014/main" id="{00000000-0008-0000-1D00-0000A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0" name="Text Box 5">
          <a:extLst>
            <a:ext uri="{FF2B5EF4-FFF2-40B4-BE49-F238E27FC236}">
              <a16:creationId xmlns:a16="http://schemas.microsoft.com/office/drawing/2014/main" id="{00000000-0008-0000-1D00-0000A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1" name="Text Box 6">
          <a:extLst>
            <a:ext uri="{FF2B5EF4-FFF2-40B4-BE49-F238E27FC236}">
              <a16:creationId xmlns:a16="http://schemas.microsoft.com/office/drawing/2014/main" id="{00000000-0008-0000-1D00-0000A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2" name="Text Box 8">
          <a:extLst>
            <a:ext uri="{FF2B5EF4-FFF2-40B4-BE49-F238E27FC236}">
              <a16:creationId xmlns:a16="http://schemas.microsoft.com/office/drawing/2014/main" id="{00000000-0008-0000-1D00-0000A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3" name="Text Box 9">
          <a:extLst>
            <a:ext uri="{FF2B5EF4-FFF2-40B4-BE49-F238E27FC236}">
              <a16:creationId xmlns:a16="http://schemas.microsoft.com/office/drawing/2014/main" id="{00000000-0008-0000-1D00-0000A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4" name="Text Box 10">
          <a:extLst>
            <a:ext uri="{FF2B5EF4-FFF2-40B4-BE49-F238E27FC236}">
              <a16:creationId xmlns:a16="http://schemas.microsoft.com/office/drawing/2014/main" id="{00000000-0008-0000-1D00-0000A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5" name="Text Box 1">
          <a:extLst>
            <a:ext uri="{FF2B5EF4-FFF2-40B4-BE49-F238E27FC236}">
              <a16:creationId xmlns:a16="http://schemas.microsoft.com/office/drawing/2014/main" id="{00000000-0008-0000-1D00-0000A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6" name="Text Box 2">
          <a:extLst>
            <a:ext uri="{FF2B5EF4-FFF2-40B4-BE49-F238E27FC236}">
              <a16:creationId xmlns:a16="http://schemas.microsoft.com/office/drawing/2014/main" id="{00000000-0008-0000-1D00-0000A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7" name="Text Box 8">
          <a:extLst>
            <a:ext uri="{FF2B5EF4-FFF2-40B4-BE49-F238E27FC236}">
              <a16:creationId xmlns:a16="http://schemas.microsoft.com/office/drawing/2014/main" id="{00000000-0008-0000-1D00-0000A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8" name="Text Box 8">
          <a:extLst>
            <a:ext uri="{FF2B5EF4-FFF2-40B4-BE49-F238E27FC236}">
              <a16:creationId xmlns:a16="http://schemas.microsoft.com/office/drawing/2014/main" id="{00000000-0008-0000-1D00-0000A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9" name="Text Box 1">
          <a:extLst>
            <a:ext uri="{FF2B5EF4-FFF2-40B4-BE49-F238E27FC236}">
              <a16:creationId xmlns:a16="http://schemas.microsoft.com/office/drawing/2014/main" id="{00000000-0008-0000-1D00-0000A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0" name="Text Box 2">
          <a:extLst>
            <a:ext uri="{FF2B5EF4-FFF2-40B4-BE49-F238E27FC236}">
              <a16:creationId xmlns:a16="http://schemas.microsoft.com/office/drawing/2014/main" id="{00000000-0008-0000-1D00-0000B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1" name="Text Box 3">
          <a:extLst>
            <a:ext uri="{FF2B5EF4-FFF2-40B4-BE49-F238E27FC236}">
              <a16:creationId xmlns:a16="http://schemas.microsoft.com/office/drawing/2014/main" id="{00000000-0008-0000-1D00-0000B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2" name="Text Box 4">
          <a:extLst>
            <a:ext uri="{FF2B5EF4-FFF2-40B4-BE49-F238E27FC236}">
              <a16:creationId xmlns:a16="http://schemas.microsoft.com/office/drawing/2014/main" id="{00000000-0008-0000-1D00-0000B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3" name="Text Box 5">
          <a:extLst>
            <a:ext uri="{FF2B5EF4-FFF2-40B4-BE49-F238E27FC236}">
              <a16:creationId xmlns:a16="http://schemas.microsoft.com/office/drawing/2014/main" id="{00000000-0008-0000-1D00-0000B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4" name="Text Box 6">
          <a:extLst>
            <a:ext uri="{FF2B5EF4-FFF2-40B4-BE49-F238E27FC236}">
              <a16:creationId xmlns:a16="http://schemas.microsoft.com/office/drawing/2014/main" id="{00000000-0008-0000-1D00-0000B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5" name="Text Box 8">
          <a:extLst>
            <a:ext uri="{FF2B5EF4-FFF2-40B4-BE49-F238E27FC236}">
              <a16:creationId xmlns:a16="http://schemas.microsoft.com/office/drawing/2014/main" id="{00000000-0008-0000-1D00-0000B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6" name="Text Box 9">
          <a:extLst>
            <a:ext uri="{FF2B5EF4-FFF2-40B4-BE49-F238E27FC236}">
              <a16:creationId xmlns:a16="http://schemas.microsoft.com/office/drawing/2014/main" id="{00000000-0008-0000-1D00-0000B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7" name="Text Box 10">
          <a:extLst>
            <a:ext uri="{FF2B5EF4-FFF2-40B4-BE49-F238E27FC236}">
              <a16:creationId xmlns:a16="http://schemas.microsoft.com/office/drawing/2014/main" id="{00000000-0008-0000-1D00-0000B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8" name="Text Box 1">
          <a:extLst>
            <a:ext uri="{FF2B5EF4-FFF2-40B4-BE49-F238E27FC236}">
              <a16:creationId xmlns:a16="http://schemas.microsoft.com/office/drawing/2014/main" id="{00000000-0008-0000-1D00-0000B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9" name="Text Box 2">
          <a:extLst>
            <a:ext uri="{FF2B5EF4-FFF2-40B4-BE49-F238E27FC236}">
              <a16:creationId xmlns:a16="http://schemas.microsoft.com/office/drawing/2014/main" id="{00000000-0008-0000-1D00-0000B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10" name="Text Box 8">
          <a:extLst>
            <a:ext uri="{FF2B5EF4-FFF2-40B4-BE49-F238E27FC236}">
              <a16:creationId xmlns:a16="http://schemas.microsoft.com/office/drawing/2014/main" id="{00000000-0008-0000-1D00-0000B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28</xdr:row>
      <xdr:rowOff>0</xdr:rowOff>
    </xdr:from>
    <xdr:ext cx="114300" cy="285750"/>
    <xdr:sp macro="" textlink="">
      <xdr:nvSpPr>
        <xdr:cNvPr id="1211" name="Text Box 8">
          <a:extLst>
            <a:ext uri="{FF2B5EF4-FFF2-40B4-BE49-F238E27FC236}">
              <a16:creationId xmlns:a16="http://schemas.microsoft.com/office/drawing/2014/main" id="{00000000-0008-0000-1D00-0000BB04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212" name="Text Box 8">
          <a:extLst>
            <a:ext uri="{FF2B5EF4-FFF2-40B4-BE49-F238E27FC236}">
              <a16:creationId xmlns:a16="http://schemas.microsoft.com/office/drawing/2014/main" id="{00000000-0008-0000-1D00-0000BC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213" name="Text Box 8">
          <a:extLst>
            <a:ext uri="{FF2B5EF4-FFF2-40B4-BE49-F238E27FC236}">
              <a16:creationId xmlns:a16="http://schemas.microsoft.com/office/drawing/2014/main" id="{00000000-0008-0000-1D00-0000BD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214" name="Text Box 8">
          <a:extLst>
            <a:ext uri="{FF2B5EF4-FFF2-40B4-BE49-F238E27FC236}">
              <a16:creationId xmlns:a16="http://schemas.microsoft.com/office/drawing/2014/main" id="{00000000-0008-0000-1D00-0000BE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215" name="Text Box 8">
          <a:extLst>
            <a:ext uri="{FF2B5EF4-FFF2-40B4-BE49-F238E27FC236}">
              <a16:creationId xmlns:a16="http://schemas.microsoft.com/office/drawing/2014/main" id="{00000000-0008-0000-1D00-0000BF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216" name="Text Box 8">
          <a:extLst>
            <a:ext uri="{FF2B5EF4-FFF2-40B4-BE49-F238E27FC236}">
              <a16:creationId xmlns:a16="http://schemas.microsoft.com/office/drawing/2014/main" id="{00000000-0008-0000-1D00-0000C0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217" name="Text Box 8">
          <a:extLst>
            <a:ext uri="{FF2B5EF4-FFF2-40B4-BE49-F238E27FC236}">
              <a16:creationId xmlns:a16="http://schemas.microsoft.com/office/drawing/2014/main" id="{00000000-0008-0000-1D00-0000C1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218" name="Text Box 8">
          <a:extLst>
            <a:ext uri="{FF2B5EF4-FFF2-40B4-BE49-F238E27FC236}">
              <a16:creationId xmlns:a16="http://schemas.microsoft.com/office/drawing/2014/main" id="{00000000-0008-0000-1D00-0000C2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219" name="Text Box 8">
          <a:extLst>
            <a:ext uri="{FF2B5EF4-FFF2-40B4-BE49-F238E27FC236}">
              <a16:creationId xmlns:a16="http://schemas.microsoft.com/office/drawing/2014/main" id="{00000000-0008-0000-1D00-0000C3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220" name="Text Box 8">
          <a:extLst>
            <a:ext uri="{FF2B5EF4-FFF2-40B4-BE49-F238E27FC236}">
              <a16:creationId xmlns:a16="http://schemas.microsoft.com/office/drawing/2014/main" id="{00000000-0008-0000-1D00-0000C4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221" name="Text Box 8">
          <a:extLst>
            <a:ext uri="{FF2B5EF4-FFF2-40B4-BE49-F238E27FC236}">
              <a16:creationId xmlns:a16="http://schemas.microsoft.com/office/drawing/2014/main" id="{00000000-0008-0000-1D00-0000C5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2" name="Text Box 1">
          <a:extLst>
            <a:ext uri="{FF2B5EF4-FFF2-40B4-BE49-F238E27FC236}">
              <a16:creationId xmlns:a16="http://schemas.microsoft.com/office/drawing/2014/main" id="{00000000-0008-0000-1D00-0000C6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3" name="Text Box 2">
          <a:extLst>
            <a:ext uri="{FF2B5EF4-FFF2-40B4-BE49-F238E27FC236}">
              <a16:creationId xmlns:a16="http://schemas.microsoft.com/office/drawing/2014/main" id="{00000000-0008-0000-1D00-0000C7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4" name="Text Box 3">
          <a:extLst>
            <a:ext uri="{FF2B5EF4-FFF2-40B4-BE49-F238E27FC236}">
              <a16:creationId xmlns:a16="http://schemas.microsoft.com/office/drawing/2014/main" id="{00000000-0008-0000-1D00-0000C8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5" name="Text Box 4">
          <a:extLst>
            <a:ext uri="{FF2B5EF4-FFF2-40B4-BE49-F238E27FC236}">
              <a16:creationId xmlns:a16="http://schemas.microsoft.com/office/drawing/2014/main" id="{00000000-0008-0000-1D00-0000C9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6" name="Text Box 5">
          <a:extLst>
            <a:ext uri="{FF2B5EF4-FFF2-40B4-BE49-F238E27FC236}">
              <a16:creationId xmlns:a16="http://schemas.microsoft.com/office/drawing/2014/main" id="{00000000-0008-0000-1D00-0000CA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7" name="Text Box 6">
          <a:extLst>
            <a:ext uri="{FF2B5EF4-FFF2-40B4-BE49-F238E27FC236}">
              <a16:creationId xmlns:a16="http://schemas.microsoft.com/office/drawing/2014/main" id="{00000000-0008-0000-1D00-0000CB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8" name="Text Box 8">
          <a:extLst>
            <a:ext uri="{FF2B5EF4-FFF2-40B4-BE49-F238E27FC236}">
              <a16:creationId xmlns:a16="http://schemas.microsoft.com/office/drawing/2014/main" id="{00000000-0008-0000-1D00-0000CC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9" name="Text Box 9">
          <a:extLst>
            <a:ext uri="{FF2B5EF4-FFF2-40B4-BE49-F238E27FC236}">
              <a16:creationId xmlns:a16="http://schemas.microsoft.com/office/drawing/2014/main" id="{00000000-0008-0000-1D00-0000CD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30" name="Text Box 10">
          <a:extLst>
            <a:ext uri="{FF2B5EF4-FFF2-40B4-BE49-F238E27FC236}">
              <a16:creationId xmlns:a16="http://schemas.microsoft.com/office/drawing/2014/main" id="{00000000-0008-0000-1D00-0000CE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31" name="Text Box 1">
          <a:extLst>
            <a:ext uri="{FF2B5EF4-FFF2-40B4-BE49-F238E27FC236}">
              <a16:creationId xmlns:a16="http://schemas.microsoft.com/office/drawing/2014/main" id="{00000000-0008-0000-1D00-0000CF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32" name="Text Box 2">
          <a:extLst>
            <a:ext uri="{FF2B5EF4-FFF2-40B4-BE49-F238E27FC236}">
              <a16:creationId xmlns:a16="http://schemas.microsoft.com/office/drawing/2014/main" id="{00000000-0008-0000-1D00-0000D0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3" name="Text Box 1">
          <a:extLst>
            <a:ext uri="{FF2B5EF4-FFF2-40B4-BE49-F238E27FC236}">
              <a16:creationId xmlns:a16="http://schemas.microsoft.com/office/drawing/2014/main" id="{00000000-0008-0000-1D00-0000D1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4" name="Text Box 2">
          <a:extLst>
            <a:ext uri="{FF2B5EF4-FFF2-40B4-BE49-F238E27FC236}">
              <a16:creationId xmlns:a16="http://schemas.microsoft.com/office/drawing/2014/main" id="{00000000-0008-0000-1D00-0000D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5" name="Text Box 3">
          <a:extLst>
            <a:ext uri="{FF2B5EF4-FFF2-40B4-BE49-F238E27FC236}">
              <a16:creationId xmlns:a16="http://schemas.microsoft.com/office/drawing/2014/main" id="{00000000-0008-0000-1D00-0000D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6" name="Text Box 4">
          <a:extLst>
            <a:ext uri="{FF2B5EF4-FFF2-40B4-BE49-F238E27FC236}">
              <a16:creationId xmlns:a16="http://schemas.microsoft.com/office/drawing/2014/main" id="{00000000-0008-0000-1D00-0000D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7" name="Text Box 5">
          <a:extLst>
            <a:ext uri="{FF2B5EF4-FFF2-40B4-BE49-F238E27FC236}">
              <a16:creationId xmlns:a16="http://schemas.microsoft.com/office/drawing/2014/main" id="{00000000-0008-0000-1D00-0000D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8" name="Text Box 6">
          <a:extLst>
            <a:ext uri="{FF2B5EF4-FFF2-40B4-BE49-F238E27FC236}">
              <a16:creationId xmlns:a16="http://schemas.microsoft.com/office/drawing/2014/main" id="{00000000-0008-0000-1D00-0000D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9" name="Text Box 8">
          <a:extLst>
            <a:ext uri="{FF2B5EF4-FFF2-40B4-BE49-F238E27FC236}">
              <a16:creationId xmlns:a16="http://schemas.microsoft.com/office/drawing/2014/main" id="{00000000-0008-0000-1D00-0000D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0" name="Text Box 9">
          <a:extLst>
            <a:ext uri="{FF2B5EF4-FFF2-40B4-BE49-F238E27FC236}">
              <a16:creationId xmlns:a16="http://schemas.microsoft.com/office/drawing/2014/main" id="{00000000-0008-0000-1D00-0000D8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1" name="Text Box 10">
          <a:extLst>
            <a:ext uri="{FF2B5EF4-FFF2-40B4-BE49-F238E27FC236}">
              <a16:creationId xmlns:a16="http://schemas.microsoft.com/office/drawing/2014/main" id="{00000000-0008-0000-1D00-0000D9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42" name="Text Box 11">
          <a:extLst>
            <a:ext uri="{FF2B5EF4-FFF2-40B4-BE49-F238E27FC236}">
              <a16:creationId xmlns:a16="http://schemas.microsoft.com/office/drawing/2014/main" id="{00000000-0008-0000-1D00-0000DA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43" name="Text Box 12">
          <a:extLst>
            <a:ext uri="{FF2B5EF4-FFF2-40B4-BE49-F238E27FC236}">
              <a16:creationId xmlns:a16="http://schemas.microsoft.com/office/drawing/2014/main" id="{00000000-0008-0000-1D00-0000DB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4" name="Text Box 1">
          <a:extLst>
            <a:ext uri="{FF2B5EF4-FFF2-40B4-BE49-F238E27FC236}">
              <a16:creationId xmlns:a16="http://schemas.microsoft.com/office/drawing/2014/main" id="{00000000-0008-0000-1D00-0000DC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5" name="Text Box 2">
          <a:extLst>
            <a:ext uri="{FF2B5EF4-FFF2-40B4-BE49-F238E27FC236}">
              <a16:creationId xmlns:a16="http://schemas.microsoft.com/office/drawing/2014/main" id="{00000000-0008-0000-1D00-0000DD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6" name="Text Box 1">
          <a:extLst>
            <a:ext uri="{FF2B5EF4-FFF2-40B4-BE49-F238E27FC236}">
              <a16:creationId xmlns:a16="http://schemas.microsoft.com/office/drawing/2014/main" id="{00000000-0008-0000-1D00-0000DE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7" name="Text Box 2">
          <a:extLst>
            <a:ext uri="{FF2B5EF4-FFF2-40B4-BE49-F238E27FC236}">
              <a16:creationId xmlns:a16="http://schemas.microsoft.com/office/drawing/2014/main" id="{00000000-0008-0000-1D00-0000DF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8" name="Text Box 3">
          <a:extLst>
            <a:ext uri="{FF2B5EF4-FFF2-40B4-BE49-F238E27FC236}">
              <a16:creationId xmlns:a16="http://schemas.microsoft.com/office/drawing/2014/main" id="{00000000-0008-0000-1D00-0000E0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9" name="Text Box 4">
          <a:extLst>
            <a:ext uri="{FF2B5EF4-FFF2-40B4-BE49-F238E27FC236}">
              <a16:creationId xmlns:a16="http://schemas.microsoft.com/office/drawing/2014/main" id="{00000000-0008-0000-1D00-0000E1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0" name="Text Box 5">
          <a:extLst>
            <a:ext uri="{FF2B5EF4-FFF2-40B4-BE49-F238E27FC236}">
              <a16:creationId xmlns:a16="http://schemas.microsoft.com/office/drawing/2014/main" id="{00000000-0008-0000-1D00-0000E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1" name="Text Box 6">
          <a:extLst>
            <a:ext uri="{FF2B5EF4-FFF2-40B4-BE49-F238E27FC236}">
              <a16:creationId xmlns:a16="http://schemas.microsoft.com/office/drawing/2014/main" id="{00000000-0008-0000-1D00-0000E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2" name="Text Box 8">
          <a:extLst>
            <a:ext uri="{FF2B5EF4-FFF2-40B4-BE49-F238E27FC236}">
              <a16:creationId xmlns:a16="http://schemas.microsoft.com/office/drawing/2014/main" id="{00000000-0008-0000-1D00-0000E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3" name="Text Box 9">
          <a:extLst>
            <a:ext uri="{FF2B5EF4-FFF2-40B4-BE49-F238E27FC236}">
              <a16:creationId xmlns:a16="http://schemas.microsoft.com/office/drawing/2014/main" id="{00000000-0008-0000-1D00-0000E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4" name="Text Box 10">
          <a:extLst>
            <a:ext uri="{FF2B5EF4-FFF2-40B4-BE49-F238E27FC236}">
              <a16:creationId xmlns:a16="http://schemas.microsoft.com/office/drawing/2014/main" id="{00000000-0008-0000-1D00-0000E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55" name="Text Box 11">
          <a:extLst>
            <a:ext uri="{FF2B5EF4-FFF2-40B4-BE49-F238E27FC236}">
              <a16:creationId xmlns:a16="http://schemas.microsoft.com/office/drawing/2014/main" id="{00000000-0008-0000-1D00-0000E7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56" name="Text Box 12">
          <a:extLst>
            <a:ext uri="{FF2B5EF4-FFF2-40B4-BE49-F238E27FC236}">
              <a16:creationId xmlns:a16="http://schemas.microsoft.com/office/drawing/2014/main" id="{00000000-0008-0000-1D00-0000E8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7" name="Text Box 1">
          <a:extLst>
            <a:ext uri="{FF2B5EF4-FFF2-40B4-BE49-F238E27FC236}">
              <a16:creationId xmlns:a16="http://schemas.microsoft.com/office/drawing/2014/main" id="{00000000-0008-0000-1D00-0000E9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8" name="Text Box 2">
          <a:extLst>
            <a:ext uri="{FF2B5EF4-FFF2-40B4-BE49-F238E27FC236}">
              <a16:creationId xmlns:a16="http://schemas.microsoft.com/office/drawing/2014/main" id="{00000000-0008-0000-1D00-0000EA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59" name="Text Box 8">
          <a:extLst>
            <a:ext uri="{FF2B5EF4-FFF2-40B4-BE49-F238E27FC236}">
              <a16:creationId xmlns:a16="http://schemas.microsoft.com/office/drawing/2014/main" id="{00000000-0008-0000-1D00-0000EB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0" name="Text Box 13">
          <a:extLst>
            <a:ext uri="{FF2B5EF4-FFF2-40B4-BE49-F238E27FC236}">
              <a16:creationId xmlns:a16="http://schemas.microsoft.com/office/drawing/2014/main" id="{00000000-0008-0000-1D00-0000EC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1" name="Text Box 14">
          <a:extLst>
            <a:ext uri="{FF2B5EF4-FFF2-40B4-BE49-F238E27FC236}">
              <a16:creationId xmlns:a16="http://schemas.microsoft.com/office/drawing/2014/main" id="{00000000-0008-0000-1D00-0000ED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2" name="Text Box 13">
          <a:extLst>
            <a:ext uri="{FF2B5EF4-FFF2-40B4-BE49-F238E27FC236}">
              <a16:creationId xmlns:a16="http://schemas.microsoft.com/office/drawing/2014/main" id="{00000000-0008-0000-1D00-0000EE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3" name="Text Box 14">
          <a:extLst>
            <a:ext uri="{FF2B5EF4-FFF2-40B4-BE49-F238E27FC236}">
              <a16:creationId xmlns:a16="http://schemas.microsoft.com/office/drawing/2014/main" id="{00000000-0008-0000-1D00-0000EF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64" name="Text Box 13">
          <a:extLst>
            <a:ext uri="{FF2B5EF4-FFF2-40B4-BE49-F238E27FC236}">
              <a16:creationId xmlns:a16="http://schemas.microsoft.com/office/drawing/2014/main" id="{00000000-0008-0000-1D00-0000F0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65" name="Text Box 14">
          <a:extLst>
            <a:ext uri="{FF2B5EF4-FFF2-40B4-BE49-F238E27FC236}">
              <a16:creationId xmlns:a16="http://schemas.microsoft.com/office/drawing/2014/main" id="{00000000-0008-0000-1D00-0000F1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6" name="Text Box 8">
          <a:extLst>
            <a:ext uri="{FF2B5EF4-FFF2-40B4-BE49-F238E27FC236}">
              <a16:creationId xmlns:a16="http://schemas.microsoft.com/office/drawing/2014/main" id="{00000000-0008-0000-1D00-0000F2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7" name="Text Box 8">
          <a:extLst>
            <a:ext uri="{FF2B5EF4-FFF2-40B4-BE49-F238E27FC236}">
              <a16:creationId xmlns:a16="http://schemas.microsoft.com/office/drawing/2014/main" id="{00000000-0008-0000-1D00-0000F3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68" name="Text Box 8">
          <a:extLst>
            <a:ext uri="{FF2B5EF4-FFF2-40B4-BE49-F238E27FC236}">
              <a16:creationId xmlns:a16="http://schemas.microsoft.com/office/drawing/2014/main" id="{00000000-0008-0000-1D00-0000F4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9" name="Text Box 8">
          <a:extLst>
            <a:ext uri="{FF2B5EF4-FFF2-40B4-BE49-F238E27FC236}">
              <a16:creationId xmlns:a16="http://schemas.microsoft.com/office/drawing/2014/main" id="{00000000-0008-0000-1D00-0000F5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70" name="Text Box 8">
          <a:extLst>
            <a:ext uri="{FF2B5EF4-FFF2-40B4-BE49-F238E27FC236}">
              <a16:creationId xmlns:a16="http://schemas.microsoft.com/office/drawing/2014/main" id="{00000000-0008-0000-1D00-0000F6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71" name="Text Box 8">
          <a:extLst>
            <a:ext uri="{FF2B5EF4-FFF2-40B4-BE49-F238E27FC236}">
              <a16:creationId xmlns:a16="http://schemas.microsoft.com/office/drawing/2014/main" id="{00000000-0008-0000-1D00-0000F7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2" name="Text Box 1">
          <a:extLst>
            <a:ext uri="{FF2B5EF4-FFF2-40B4-BE49-F238E27FC236}">
              <a16:creationId xmlns:a16="http://schemas.microsoft.com/office/drawing/2014/main" id="{00000000-0008-0000-1D00-0000F8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3" name="Text Box 2">
          <a:extLst>
            <a:ext uri="{FF2B5EF4-FFF2-40B4-BE49-F238E27FC236}">
              <a16:creationId xmlns:a16="http://schemas.microsoft.com/office/drawing/2014/main" id="{00000000-0008-0000-1D00-0000F9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4" name="Text Box 3">
          <a:extLst>
            <a:ext uri="{FF2B5EF4-FFF2-40B4-BE49-F238E27FC236}">
              <a16:creationId xmlns:a16="http://schemas.microsoft.com/office/drawing/2014/main" id="{00000000-0008-0000-1D00-0000FA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5" name="Text Box 4">
          <a:extLst>
            <a:ext uri="{FF2B5EF4-FFF2-40B4-BE49-F238E27FC236}">
              <a16:creationId xmlns:a16="http://schemas.microsoft.com/office/drawing/2014/main" id="{00000000-0008-0000-1D00-0000FB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6" name="Text Box 5">
          <a:extLst>
            <a:ext uri="{FF2B5EF4-FFF2-40B4-BE49-F238E27FC236}">
              <a16:creationId xmlns:a16="http://schemas.microsoft.com/office/drawing/2014/main" id="{00000000-0008-0000-1D00-0000FC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7" name="Text Box 6">
          <a:extLst>
            <a:ext uri="{FF2B5EF4-FFF2-40B4-BE49-F238E27FC236}">
              <a16:creationId xmlns:a16="http://schemas.microsoft.com/office/drawing/2014/main" id="{00000000-0008-0000-1D00-0000FD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8" name="Text Box 8">
          <a:extLst>
            <a:ext uri="{FF2B5EF4-FFF2-40B4-BE49-F238E27FC236}">
              <a16:creationId xmlns:a16="http://schemas.microsoft.com/office/drawing/2014/main" id="{00000000-0008-0000-1D00-0000FE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9" name="Text Box 9">
          <a:extLst>
            <a:ext uri="{FF2B5EF4-FFF2-40B4-BE49-F238E27FC236}">
              <a16:creationId xmlns:a16="http://schemas.microsoft.com/office/drawing/2014/main" id="{00000000-0008-0000-1D00-0000FF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80" name="Text Box 10">
          <a:extLst>
            <a:ext uri="{FF2B5EF4-FFF2-40B4-BE49-F238E27FC236}">
              <a16:creationId xmlns:a16="http://schemas.microsoft.com/office/drawing/2014/main" id="{00000000-0008-0000-1D00-000000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281" name="Text Box 11">
          <a:extLst>
            <a:ext uri="{FF2B5EF4-FFF2-40B4-BE49-F238E27FC236}">
              <a16:creationId xmlns:a16="http://schemas.microsoft.com/office/drawing/2014/main" id="{00000000-0008-0000-1D00-000001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282" name="Text Box 12">
          <a:extLst>
            <a:ext uri="{FF2B5EF4-FFF2-40B4-BE49-F238E27FC236}">
              <a16:creationId xmlns:a16="http://schemas.microsoft.com/office/drawing/2014/main" id="{00000000-0008-0000-1D00-000002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83" name="Text Box 13">
          <a:extLst>
            <a:ext uri="{FF2B5EF4-FFF2-40B4-BE49-F238E27FC236}">
              <a16:creationId xmlns:a16="http://schemas.microsoft.com/office/drawing/2014/main" id="{00000000-0008-0000-1D00-000003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84" name="Text Box 14">
          <a:extLst>
            <a:ext uri="{FF2B5EF4-FFF2-40B4-BE49-F238E27FC236}">
              <a16:creationId xmlns:a16="http://schemas.microsoft.com/office/drawing/2014/main" id="{00000000-0008-0000-1D00-000004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85" name="Text Box 1">
          <a:extLst>
            <a:ext uri="{FF2B5EF4-FFF2-40B4-BE49-F238E27FC236}">
              <a16:creationId xmlns:a16="http://schemas.microsoft.com/office/drawing/2014/main" id="{00000000-0008-0000-1D00-000005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86" name="Text Box 2">
          <a:extLst>
            <a:ext uri="{FF2B5EF4-FFF2-40B4-BE49-F238E27FC236}">
              <a16:creationId xmlns:a16="http://schemas.microsoft.com/office/drawing/2014/main" id="{00000000-0008-0000-1D00-000006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16</xdr:row>
      <xdr:rowOff>0</xdr:rowOff>
    </xdr:from>
    <xdr:ext cx="114300" cy="285750"/>
    <xdr:sp macro="" textlink="">
      <xdr:nvSpPr>
        <xdr:cNvPr id="1287" name="Text Box 8">
          <a:extLst>
            <a:ext uri="{FF2B5EF4-FFF2-40B4-BE49-F238E27FC236}">
              <a16:creationId xmlns:a16="http://schemas.microsoft.com/office/drawing/2014/main" id="{00000000-0008-0000-1D00-00000705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27</xdr:row>
      <xdr:rowOff>0</xdr:rowOff>
    </xdr:from>
    <xdr:ext cx="114300" cy="285750"/>
    <xdr:sp macro="" textlink="">
      <xdr:nvSpPr>
        <xdr:cNvPr id="1288" name="Text Box 8">
          <a:extLst>
            <a:ext uri="{FF2B5EF4-FFF2-40B4-BE49-F238E27FC236}">
              <a16:creationId xmlns:a16="http://schemas.microsoft.com/office/drawing/2014/main" id="{00000000-0008-0000-1D00-00000805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289" name="Text Box 8">
          <a:extLst>
            <a:ext uri="{FF2B5EF4-FFF2-40B4-BE49-F238E27FC236}">
              <a16:creationId xmlns:a16="http://schemas.microsoft.com/office/drawing/2014/main" id="{00000000-0008-0000-1D00-000009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290" name="Text Box 8">
          <a:extLst>
            <a:ext uri="{FF2B5EF4-FFF2-40B4-BE49-F238E27FC236}">
              <a16:creationId xmlns:a16="http://schemas.microsoft.com/office/drawing/2014/main" id="{00000000-0008-0000-1D00-00000A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291" name="Text Box 8">
          <a:extLst>
            <a:ext uri="{FF2B5EF4-FFF2-40B4-BE49-F238E27FC236}">
              <a16:creationId xmlns:a16="http://schemas.microsoft.com/office/drawing/2014/main" id="{00000000-0008-0000-1D00-00000B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2" name="Text Box 1">
          <a:extLst>
            <a:ext uri="{FF2B5EF4-FFF2-40B4-BE49-F238E27FC236}">
              <a16:creationId xmlns:a16="http://schemas.microsoft.com/office/drawing/2014/main" id="{00000000-0008-0000-1D00-00000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3" name="Text Box 2">
          <a:extLst>
            <a:ext uri="{FF2B5EF4-FFF2-40B4-BE49-F238E27FC236}">
              <a16:creationId xmlns:a16="http://schemas.microsoft.com/office/drawing/2014/main" id="{00000000-0008-0000-1D00-00000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4" name="Text Box 3">
          <a:extLst>
            <a:ext uri="{FF2B5EF4-FFF2-40B4-BE49-F238E27FC236}">
              <a16:creationId xmlns:a16="http://schemas.microsoft.com/office/drawing/2014/main" id="{00000000-0008-0000-1D00-00000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5" name="Text Box 4">
          <a:extLst>
            <a:ext uri="{FF2B5EF4-FFF2-40B4-BE49-F238E27FC236}">
              <a16:creationId xmlns:a16="http://schemas.microsoft.com/office/drawing/2014/main" id="{00000000-0008-0000-1D00-00000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6" name="Text Box 5">
          <a:extLst>
            <a:ext uri="{FF2B5EF4-FFF2-40B4-BE49-F238E27FC236}">
              <a16:creationId xmlns:a16="http://schemas.microsoft.com/office/drawing/2014/main" id="{00000000-0008-0000-1D00-00001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7" name="Text Box 6">
          <a:extLst>
            <a:ext uri="{FF2B5EF4-FFF2-40B4-BE49-F238E27FC236}">
              <a16:creationId xmlns:a16="http://schemas.microsoft.com/office/drawing/2014/main" id="{00000000-0008-0000-1D00-00001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8" name="Text Box 8">
          <a:extLst>
            <a:ext uri="{FF2B5EF4-FFF2-40B4-BE49-F238E27FC236}">
              <a16:creationId xmlns:a16="http://schemas.microsoft.com/office/drawing/2014/main" id="{00000000-0008-0000-1D00-00001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9" name="Text Box 9">
          <a:extLst>
            <a:ext uri="{FF2B5EF4-FFF2-40B4-BE49-F238E27FC236}">
              <a16:creationId xmlns:a16="http://schemas.microsoft.com/office/drawing/2014/main" id="{00000000-0008-0000-1D00-00001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00" name="Text Box 10">
          <a:extLst>
            <a:ext uri="{FF2B5EF4-FFF2-40B4-BE49-F238E27FC236}">
              <a16:creationId xmlns:a16="http://schemas.microsoft.com/office/drawing/2014/main" id="{00000000-0008-0000-1D00-00001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01" name="Text Box 1">
          <a:extLst>
            <a:ext uri="{FF2B5EF4-FFF2-40B4-BE49-F238E27FC236}">
              <a16:creationId xmlns:a16="http://schemas.microsoft.com/office/drawing/2014/main" id="{00000000-0008-0000-1D00-00001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02" name="Text Box 2">
          <a:extLst>
            <a:ext uri="{FF2B5EF4-FFF2-40B4-BE49-F238E27FC236}">
              <a16:creationId xmlns:a16="http://schemas.microsoft.com/office/drawing/2014/main" id="{00000000-0008-0000-1D00-00001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29</xdr:row>
      <xdr:rowOff>0</xdr:rowOff>
    </xdr:from>
    <xdr:ext cx="114300" cy="285750"/>
    <xdr:sp macro="" textlink="">
      <xdr:nvSpPr>
        <xdr:cNvPr id="1303" name="Text Box 8">
          <a:extLst>
            <a:ext uri="{FF2B5EF4-FFF2-40B4-BE49-F238E27FC236}">
              <a16:creationId xmlns:a16="http://schemas.microsoft.com/office/drawing/2014/main" id="{00000000-0008-0000-1D00-00001705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4" name="Text Box 1">
          <a:extLst>
            <a:ext uri="{FF2B5EF4-FFF2-40B4-BE49-F238E27FC236}">
              <a16:creationId xmlns:a16="http://schemas.microsoft.com/office/drawing/2014/main" id="{00000000-0008-0000-1D00-000018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5" name="Text Box 2">
          <a:extLst>
            <a:ext uri="{FF2B5EF4-FFF2-40B4-BE49-F238E27FC236}">
              <a16:creationId xmlns:a16="http://schemas.microsoft.com/office/drawing/2014/main" id="{00000000-0008-0000-1D00-000019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6" name="Text Box 3">
          <a:extLst>
            <a:ext uri="{FF2B5EF4-FFF2-40B4-BE49-F238E27FC236}">
              <a16:creationId xmlns:a16="http://schemas.microsoft.com/office/drawing/2014/main" id="{00000000-0008-0000-1D00-00001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7" name="Text Box 4">
          <a:extLst>
            <a:ext uri="{FF2B5EF4-FFF2-40B4-BE49-F238E27FC236}">
              <a16:creationId xmlns:a16="http://schemas.microsoft.com/office/drawing/2014/main" id="{00000000-0008-0000-1D00-00001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8" name="Text Box 5">
          <a:extLst>
            <a:ext uri="{FF2B5EF4-FFF2-40B4-BE49-F238E27FC236}">
              <a16:creationId xmlns:a16="http://schemas.microsoft.com/office/drawing/2014/main" id="{00000000-0008-0000-1D00-00001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9" name="Text Box 6">
          <a:extLst>
            <a:ext uri="{FF2B5EF4-FFF2-40B4-BE49-F238E27FC236}">
              <a16:creationId xmlns:a16="http://schemas.microsoft.com/office/drawing/2014/main" id="{00000000-0008-0000-1D00-00001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10" name="Text Box 8">
          <a:extLst>
            <a:ext uri="{FF2B5EF4-FFF2-40B4-BE49-F238E27FC236}">
              <a16:creationId xmlns:a16="http://schemas.microsoft.com/office/drawing/2014/main" id="{00000000-0008-0000-1D00-00001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11" name="Text Box 9">
          <a:extLst>
            <a:ext uri="{FF2B5EF4-FFF2-40B4-BE49-F238E27FC236}">
              <a16:creationId xmlns:a16="http://schemas.microsoft.com/office/drawing/2014/main" id="{00000000-0008-0000-1D00-00001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12" name="Text Box 10">
          <a:extLst>
            <a:ext uri="{FF2B5EF4-FFF2-40B4-BE49-F238E27FC236}">
              <a16:creationId xmlns:a16="http://schemas.microsoft.com/office/drawing/2014/main" id="{00000000-0008-0000-1D00-00002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313" name="Text Box 11">
          <a:extLst>
            <a:ext uri="{FF2B5EF4-FFF2-40B4-BE49-F238E27FC236}">
              <a16:creationId xmlns:a16="http://schemas.microsoft.com/office/drawing/2014/main" id="{00000000-0008-0000-1D00-000021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314" name="Text Box 12">
          <a:extLst>
            <a:ext uri="{FF2B5EF4-FFF2-40B4-BE49-F238E27FC236}">
              <a16:creationId xmlns:a16="http://schemas.microsoft.com/office/drawing/2014/main" id="{00000000-0008-0000-1D00-000022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15" name="Text Box 13">
          <a:extLst>
            <a:ext uri="{FF2B5EF4-FFF2-40B4-BE49-F238E27FC236}">
              <a16:creationId xmlns:a16="http://schemas.microsoft.com/office/drawing/2014/main" id="{00000000-0008-0000-1D00-000023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16" name="Text Box 14">
          <a:extLst>
            <a:ext uri="{FF2B5EF4-FFF2-40B4-BE49-F238E27FC236}">
              <a16:creationId xmlns:a16="http://schemas.microsoft.com/office/drawing/2014/main" id="{00000000-0008-0000-1D00-000024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17" name="Text Box 1">
          <a:extLst>
            <a:ext uri="{FF2B5EF4-FFF2-40B4-BE49-F238E27FC236}">
              <a16:creationId xmlns:a16="http://schemas.microsoft.com/office/drawing/2014/main" id="{00000000-0008-0000-1D00-000025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18" name="Text Box 2">
          <a:extLst>
            <a:ext uri="{FF2B5EF4-FFF2-40B4-BE49-F238E27FC236}">
              <a16:creationId xmlns:a16="http://schemas.microsoft.com/office/drawing/2014/main" id="{00000000-0008-0000-1D00-000026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19" name="Text Box 8">
          <a:extLst>
            <a:ext uri="{FF2B5EF4-FFF2-40B4-BE49-F238E27FC236}">
              <a16:creationId xmlns:a16="http://schemas.microsoft.com/office/drawing/2014/main" id="{00000000-0008-0000-1D00-000027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320" name="Text Box 8">
          <a:extLst>
            <a:ext uri="{FF2B5EF4-FFF2-40B4-BE49-F238E27FC236}">
              <a16:creationId xmlns:a16="http://schemas.microsoft.com/office/drawing/2014/main" id="{00000000-0008-0000-1D00-000028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321" name="Text Box 8">
          <a:extLst>
            <a:ext uri="{FF2B5EF4-FFF2-40B4-BE49-F238E27FC236}">
              <a16:creationId xmlns:a16="http://schemas.microsoft.com/office/drawing/2014/main" id="{00000000-0008-0000-1D00-000029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22" name="Text Box 8">
          <a:extLst>
            <a:ext uri="{FF2B5EF4-FFF2-40B4-BE49-F238E27FC236}">
              <a16:creationId xmlns:a16="http://schemas.microsoft.com/office/drawing/2014/main" id="{00000000-0008-0000-1D00-00002A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3" name="Text Box 8">
          <a:extLst>
            <a:ext uri="{FF2B5EF4-FFF2-40B4-BE49-F238E27FC236}">
              <a16:creationId xmlns:a16="http://schemas.microsoft.com/office/drawing/2014/main" id="{00000000-0008-0000-1D00-00002B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4" name="Text Box 8">
          <a:extLst>
            <a:ext uri="{FF2B5EF4-FFF2-40B4-BE49-F238E27FC236}">
              <a16:creationId xmlns:a16="http://schemas.microsoft.com/office/drawing/2014/main" id="{00000000-0008-0000-1D00-00002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5" name="Text Box 1">
          <a:extLst>
            <a:ext uri="{FF2B5EF4-FFF2-40B4-BE49-F238E27FC236}">
              <a16:creationId xmlns:a16="http://schemas.microsoft.com/office/drawing/2014/main" id="{00000000-0008-0000-1D00-00002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6" name="Text Box 2">
          <a:extLst>
            <a:ext uri="{FF2B5EF4-FFF2-40B4-BE49-F238E27FC236}">
              <a16:creationId xmlns:a16="http://schemas.microsoft.com/office/drawing/2014/main" id="{00000000-0008-0000-1D00-00002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7" name="Text Box 3">
          <a:extLst>
            <a:ext uri="{FF2B5EF4-FFF2-40B4-BE49-F238E27FC236}">
              <a16:creationId xmlns:a16="http://schemas.microsoft.com/office/drawing/2014/main" id="{00000000-0008-0000-1D00-00002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8" name="Text Box 4">
          <a:extLst>
            <a:ext uri="{FF2B5EF4-FFF2-40B4-BE49-F238E27FC236}">
              <a16:creationId xmlns:a16="http://schemas.microsoft.com/office/drawing/2014/main" id="{00000000-0008-0000-1D00-00003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9" name="Text Box 5">
          <a:extLst>
            <a:ext uri="{FF2B5EF4-FFF2-40B4-BE49-F238E27FC236}">
              <a16:creationId xmlns:a16="http://schemas.microsoft.com/office/drawing/2014/main" id="{00000000-0008-0000-1D00-00003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0" name="Text Box 6">
          <a:extLst>
            <a:ext uri="{FF2B5EF4-FFF2-40B4-BE49-F238E27FC236}">
              <a16:creationId xmlns:a16="http://schemas.microsoft.com/office/drawing/2014/main" id="{00000000-0008-0000-1D00-00003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1" name="Text Box 8">
          <a:extLst>
            <a:ext uri="{FF2B5EF4-FFF2-40B4-BE49-F238E27FC236}">
              <a16:creationId xmlns:a16="http://schemas.microsoft.com/office/drawing/2014/main" id="{00000000-0008-0000-1D00-00003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2" name="Text Box 9">
          <a:extLst>
            <a:ext uri="{FF2B5EF4-FFF2-40B4-BE49-F238E27FC236}">
              <a16:creationId xmlns:a16="http://schemas.microsoft.com/office/drawing/2014/main" id="{00000000-0008-0000-1D00-00003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3" name="Text Box 10">
          <a:extLst>
            <a:ext uri="{FF2B5EF4-FFF2-40B4-BE49-F238E27FC236}">
              <a16:creationId xmlns:a16="http://schemas.microsoft.com/office/drawing/2014/main" id="{00000000-0008-0000-1D00-00003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4" name="Text Box 1">
          <a:extLst>
            <a:ext uri="{FF2B5EF4-FFF2-40B4-BE49-F238E27FC236}">
              <a16:creationId xmlns:a16="http://schemas.microsoft.com/office/drawing/2014/main" id="{00000000-0008-0000-1D00-00003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5" name="Text Box 2">
          <a:extLst>
            <a:ext uri="{FF2B5EF4-FFF2-40B4-BE49-F238E27FC236}">
              <a16:creationId xmlns:a16="http://schemas.microsoft.com/office/drawing/2014/main" id="{00000000-0008-0000-1D00-00003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336" name="Text Box 8">
          <a:extLst>
            <a:ext uri="{FF2B5EF4-FFF2-40B4-BE49-F238E27FC236}">
              <a16:creationId xmlns:a16="http://schemas.microsoft.com/office/drawing/2014/main" id="{00000000-0008-0000-1D00-000038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37" name="Text Box 1">
          <a:extLst>
            <a:ext uri="{FF2B5EF4-FFF2-40B4-BE49-F238E27FC236}">
              <a16:creationId xmlns:a16="http://schemas.microsoft.com/office/drawing/2014/main" id="{00000000-0008-0000-1D00-000039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38" name="Text Box 2">
          <a:extLst>
            <a:ext uri="{FF2B5EF4-FFF2-40B4-BE49-F238E27FC236}">
              <a16:creationId xmlns:a16="http://schemas.microsoft.com/office/drawing/2014/main" id="{00000000-0008-0000-1D00-00003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39" name="Text Box 3">
          <a:extLst>
            <a:ext uri="{FF2B5EF4-FFF2-40B4-BE49-F238E27FC236}">
              <a16:creationId xmlns:a16="http://schemas.microsoft.com/office/drawing/2014/main" id="{00000000-0008-0000-1D00-00003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0" name="Text Box 4">
          <a:extLst>
            <a:ext uri="{FF2B5EF4-FFF2-40B4-BE49-F238E27FC236}">
              <a16:creationId xmlns:a16="http://schemas.microsoft.com/office/drawing/2014/main" id="{00000000-0008-0000-1D00-00003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1" name="Text Box 5">
          <a:extLst>
            <a:ext uri="{FF2B5EF4-FFF2-40B4-BE49-F238E27FC236}">
              <a16:creationId xmlns:a16="http://schemas.microsoft.com/office/drawing/2014/main" id="{00000000-0008-0000-1D00-00003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2" name="Text Box 6">
          <a:extLst>
            <a:ext uri="{FF2B5EF4-FFF2-40B4-BE49-F238E27FC236}">
              <a16:creationId xmlns:a16="http://schemas.microsoft.com/office/drawing/2014/main" id="{00000000-0008-0000-1D00-00003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3" name="Text Box 8">
          <a:extLst>
            <a:ext uri="{FF2B5EF4-FFF2-40B4-BE49-F238E27FC236}">
              <a16:creationId xmlns:a16="http://schemas.microsoft.com/office/drawing/2014/main" id="{00000000-0008-0000-1D00-00003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4" name="Text Box 9">
          <a:extLst>
            <a:ext uri="{FF2B5EF4-FFF2-40B4-BE49-F238E27FC236}">
              <a16:creationId xmlns:a16="http://schemas.microsoft.com/office/drawing/2014/main" id="{00000000-0008-0000-1D00-00004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5" name="Text Box 10">
          <a:extLst>
            <a:ext uri="{FF2B5EF4-FFF2-40B4-BE49-F238E27FC236}">
              <a16:creationId xmlns:a16="http://schemas.microsoft.com/office/drawing/2014/main" id="{00000000-0008-0000-1D00-000041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346" name="Text Box 11">
          <a:extLst>
            <a:ext uri="{FF2B5EF4-FFF2-40B4-BE49-F238E27FC236}">
              <a16:creationId xmlns:a16="http://schemas.microsoft.com/office/drawing/2014/main" id="{00000000-0008-0000-1D00-000042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347" name="Text Box 12">
          <a:extLst>
            <a:ext uri="{FF2B5EF4-FFF2-40B4-BE49-F238E27FC236}">
              <a16:creationId xmlns:a16="http://schemas.microsoft.com/office/drawing/2014/main" id="{00000000-0008-0000-1D00-000043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48" name="Text Box 13">
          <a:extLst>
            <a:ext uri="{FF2B5EF4-FFF2-40B4-BE49-F238E27FC236}">
              <a16:creationId xmlns:a16="http://schemas.microsoft.com/office/drawing/2014/main" id="{00000000-0008-0000-1D00-000044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49" name="Text Box 14">
          <a:extLst>
            <a:ext uri="{FF2B5EF4-FFF2-40B4-BE49-F238E27FC236}">
              <a16:creationId xmlns:a16="http://schemas.microsoft.com/office/drawing/2014/main" id="{00000000-0008-0000-1D00-000045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50" name="Text Box 1">
          <a:extLst>
            <a:ext uri="{FF2B5EF4-FFF2-40B4-BE49-F238E27FC236}">
              <a16:creationId xmlns:a16="http://schemas.microsoft.com/office/drawing/2014/main" id="{00000000-0008-0000-1D00-000046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51" name="Text Box 2">
          <a:extLst>
            <a:ext uri="{FF2B5EF4-FFF2-40B4-BE49-F238E27FC236}">
              <a16:creationId xmlns:a16="http://schemas.microsoft.com/office/drawing/2014/main" id="{00000000-0008-0000-1D00-000047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2" name="Text Box 8">
          <a:extLst>
            <a:ext uri="{FF2B5EF4-FFF2-40B4-BE49-F238E27FC236}">
              <a16:creationId xmlns:a16="http://schemas.microsoft.com/office/drawing/2014/main" id="{00000000-0008-0000-1D00-000048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353" name="Text Box 8">
          <a:extLst>
            <a:ext uri="{FF2B5EF4-FFF2-40B4-BE49-F238E27FC236}">
              <a16:creationId xmlns:a16="http://schemas.microsoft.com/office/drawing/2014/main" id="{00000000-0008-0000-1D00-000049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54" name="Text Box 8">
          <a:extLst>
            <a:ext uri="{FF2B5EF4-FFF2-40B4-BE49-F238E27FC236}">
              <a16:creationId xmlns:a16="http://schemas.microsoft.com/office/drawing/2014/main" id="{00000000-0008-0000-1D00-00004A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5" name="Text Box 8">
          <a:extLst>
            <a:ext uri="{FF2B5EF4-FFF2-40B4-BE49-F238E27FC236}">
              <a16:creationId xmlns:a16="http://schemas.microsoft.com/office/drawing/2014/main" id="{00000000-0008-0000-1D00-00004B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6" name="Text Box 8">
          <a:extLst>
            <a:ext uri="{FF2B5EF4-FFF2-40B4-BE49-F238E27FC236}">
              <a16:creationId xmlns:a16="http://schemas.microsoft.com/office/drawing/2014/main" id="{00000000-0008-0000-1D00-00004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7" name="Text Box 1">
          <a:extLst>
            <a:ext uri="{FF2B5EF4-FFF2-40B4-BE49-F238E27FC236}">
              <a16:creationId xmlns:a16="http://schemas.microsoft.com/office/drawing/2014/main" id="{00000000-0008-0000-1D00-00004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8" name="Text Box 2">
          <a:extLst>
            <a:ext uri="{FF2B5EF4-FFF2-40B4-BE49-F238E27FC236}">
              <a16:creationId xmlns:a16="http://schemas.microsoft.com/office/drawing/2014/main" id="{00000000-0008-0000-1D00-00004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9" name="Text Box 3">
          <a:extLst>
            <a:ext uri="{FF2B5EF4-FFF2-40B4-BE49-F238E27FC236}">
              <a16:creationId xmlns:a16="http://schemas.microsoft.com/office/drawing/2014/main" id="{00000000-0008-0000-1D00-00004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0" name="Text Box 4">
          <a:extLst>
            <a:ext uri="{FF2B5EF4-FFF2-40B4-BE49-F238E27FC236}">
              <a16:creationId xmlns:a16="http://schemas.microsoft.com/office/drawing/2014/main" id="{00000000-0008-0000-1D00-00005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1" name="Text Box 5">
          <a:extLst>
            <a:ext uri="{FF2B5EF4-FFF2-40B4-BE49-F238E27FC236}">
              <a16:creationId xmlns:a16="http://schemas.microsoft.com/office/drawing/2014/main" id="{00000000-0008-0000-1D00-00005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2" name="Text Box 6">
          <a:extLst>
            <a:ext uri="{FF2B5EF4-FFF2-40B4-BE49-F238E27FC236}">
              <a16:creationId xmlns:a16="http://schemas.microsoft.com/office/drawing/2014/main" id="{00000000-0008-0000-1D00-00005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3" name="Text Box 8">
          <a:extLst>
            <a:ext uri="{FF2B5EF4-FFF2-40B4-BE49-F238E27FC236}">
              <a16:creationId xmlns:a16="http://schemas.microsoft.com/office/drawing/2014/main" id="{00000000-0008-0000-1D00-00005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4" name="Text Box 9">
          <a:extLst>
            <a:ext uri="{FF2B5EF4-FFF2-40B4-BE49-F238E27FC236}">
              <a16:creationId xmlns:a16="http://schemas.microsoft.com/office/drawing/2014/main" id="{00000000-0008-0000-1D00-00005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5" name="Text Box 10">
          <a:extLst>
            <a:ext uri="{FF2B5EF4-FFF2-40B4-BE49-F238E27FC236}">
              <a16:creationId xmlns:a16="http://schemas.microsoft.com/office/drawing/2014/main" id="{00000000-0008-0000-1D00-00005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6" name="Text Box 1">
          <a:extLst>
            <a:ext uri="{FF2B5EF4-FFF2-40B4-BE49-F238E27FC236}">
              <a16:creationId xmlns:a16="http://schemas.microsoft.com/office/drawing/2014/main" id="{00000000-0008-0000-1D00-00005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7" name="Text Box 2">
          <a:extLst>
            <a:ext uri="{FF2B5EF4-FFF2-40B4-BE49-F238E27FC236}">
              <a16:creationId xmlns:a16="http://schemas.microsoft.com/office/drawing/2014/main" id="{00000000-0008-0000-1D00-00005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368" name="Text Box 8">
          <a:extLst>
            <a:ext uri="{FF2B5EF4-FFF2-40B4-BE49-F238E27FC236}">
              <a16:creationId xmlns:a16="http://schemas.microsoft.com/office/drawing/2014/main" id="{00000000-0008-0000-1D00-000058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69" name="Text Box 13">
          <a:extLst>
            <a:ext uri="{FF2B5EF4-FFF2-40B4-BE49-F238E27FC236}">
              <a16:creationId xmlns:a16="http://schemas.microsoft.com/office/drawing/2014/main" id="{00000000-0008-0000-1D00-000059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70" name="Text Box 14">
          <a:extLst>
            <a:ext uri="{FF2B5EF4-FFF2-40B4-BE49-F238E27FC236}">
              <a16:creationId xmlns:a16="http://schemas.microsoft.com/office/drawing/2014/main" id="{00000000-0008-0000-1D00-00005A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56</xdr:row>
      <xdr:rowOff>179917</xdr:rowOff>
    </xdr:from>
    <xdr:ext cx="114300" cy="285750"/>
    <xdr:sp macro="" textlink="">
      <xdr:nvSpPr>
        <xdr:cNvPr id="1371" name="Text Box 13">
          <a:extLst>
            <a:ext uri="{FF2B5EF4-FFF2-40B4-BE49-F238E27FC236}">
              <a16:creationId xmlns:a16="http://schemas.microsoft.com/office/drawing/2014/main" id="{00000000-0008-0000-1D00-00005B05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52918</xdr:rowOff>
    </xdr:from>
    <xdr:ext cx="114300" cy="285750"/>
    <xdr:sp macro="" textlink="">
      <xdr:nvSpPr>
        <xdr:cNvPr id="1372" name="Text Box 10">
          <a:extLst>
            <a:ext uri="{FF2B5EF4-FFF2-40B4-BE49-F238E27FC236}">
              <a16:creationId xmlns:a16="http://schemas.microsoft.com/office/drawing/2014/main" id="{00000000-0008-0000-1D00-00005C05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73" name="Text Box 8">
          <a:extLst>
            <a:ext uri="{FF2B5EF4-FFF2-40B4-BE49-F238E27FC236}">
              <a16:creationId xmlns:a16="http://schemas.microsoft.com/office/drawing/2014/main" id="{00000000-0008-0000-1D00-00005D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74" name="Text Box 8">
          <a:extLst>
            <a:ext uri="{FF2B5EF4-FFF2-40B4-BE49-F238E27FC236}">
              <a16:creationId xmlns:a16="http://schemas.microsoft.com/office/drawing/2014/main" id="{00000000-0008-0000-1D00-00005E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75" name="Text Box 8">
          <a:extLst>
            <a:ext uri="{FF2B5EF4-FFF2-40B4-BE49-F238E27FC236}">
              <a16:creationId xmlns:a16="http://schemas.microsoft.com/office/drawing/2014/main" id="{00000000-0008-0000-1D00-00005F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34</xdr:row>
      <xdr:rowOff>0</xdr:rowOff>
    </xdr:from>
    <xdr:ext cx="114300" cy="285750"/>
    <xdr:sp macro="" textlink="">
      <xdr:nvSpPr>
        <xdr:cNvPr id="1376" name="Text Box 8">
          <a:extLst>
            <a:ext uri="{FF2B5EF4-FFF2-40B4-BE49-F238E27FC236}">
              <a16:creationId xmlns:a16="http://schemas.microsoft.com/office/drawing/2014/main" id="{00000000-0008-0000-1D00-000060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377" name="Text Box 8">
          <a:extLst>
            <a:ext uri="{FF2B5EF4-FFF2-40B4-BE49-F238E27FC236}">
              <a16:creationId xmlns:a16="http://schemas.microsoft.com/office/drawing/2014/main" id="{00000000-0008-0000-1D00-000061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378" name="Text Box 8">
          <a:extLst>
            <a:ext uri="{FF2B5EF4-FFF2-40B4-BE49-F238E27FC236}">
              <a16:creationId xmlns:a16="http://schemas.microsoft.com/office/drawing/2014/main" id="{00000000-0008-0000-1D00-000062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379" name="Text Box 8">
          <a:extLst>
            <a:ext uri="{FF2B5EF4-FFF2-40B4-BE49-F238E27FC236}">
              <a16:creationId xmlns:a16="http://schemas.microsoft.com/office/drawing/2014/main" id="{00000000-0008-0000-1D00-000063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380" name="Text Box 8">
          <a:extLst>
            <a:ext uri="{FF2B5EF4-FFF2-40B4-BE49-F238E27FC236}">
              <a16:creationId xmlns:a16="http://schemas.microsoft.com/office/drawing/2014/main" id="{00000000-0008-0000-1D00-000064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81" name="Text Box 8">
          <a:extLst>
            <a:ext uri="{FF2B5EF4-FFF2-40B4-BE49-F238E27FC236}">
              <a16:creationId xmlns:a16="http://schemas.microsoft.com/office/drawing/2014/main" id="{00000000-0008-0000-1D00-000065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82" name="Text Box 8">
          <a:extLst>
            <a:ext uri="{FF2B5EF4-FFF2-40B4-BE49-F238E27FC236}">
              <a16:creationId xmlns:a16="http://schemas.microsoft.com/office/drawing/2014/main" id="{00000000-0008-0000-1D00-000066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383" name="Text Box 8">
          <a:extLst>
            <a:ext uri="{FF2B5EF4-FFF2-40B4-BE49-F238E27FC236}">
              <a16:creationId xmlns:a16="http://schemas.microsoft.com/office/drawing/2014/main" id="{00000000-0008-0000-1D00-000067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384" name="Text Box 8">
          <a:extLst>
            <a:ext uri="{FF2B5EF4-FFF2-40B4-BE49-F238E27FC236}">
              <a16:creationId xmlns:a16="http://schemas.microsoft.com/office/drawing/2014/main" id="{00000000-0008-0000-1D00-000068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85" name="Text Box 8">
          <a:extLst>
            <a:ext uri="{FF2B5EF4-FFF2-40B4-BE49-F238E27FC236}">
              <a16:creationId xmlns:a16="http://schemas.microsoft.com/office/drawing/2014/main" id="{00000000-0008-0000-1D00-000069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86" name="Text Box 8">
          <a:extLst>
            <a:ext uri="{FF2B5EF4-FFF2-40B4-BE49-F238E27FC236}">
              <a16:creationId xmlns:a16="http://schemas.microsoft.com/office/drawing/2014/main" id="{00000000-0008-0000-1D00-00006A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387" name="Text Box 8">
          <a:extLst>
            <a:ext uri="{FF2B5EF4-FFF2-40B4-BE49-F238E27FC236}">
              <a16:creationId xmlns:a16="http://schemas.microsoft.com/office/drawing/2014/main" id="{00000000-0008-0000-1D00-00006B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388" name="Text Box 8">
          <a:extLst>
            <a:ext uri="{FF2B5EF4-FFF2-40B4-BE49-F238E27FC236}">
              <a16:creationId xmlns:a16="http://schemas.microsoft.com/office/drawing/2014/main" id="{00000000-0008-0000-1D00-00006C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89" name="Text Box 8">
          <a:extLst>
            <a:ext uri="{FF2B5EF4-FFF2-40B4-BE49-F238E27FC236}">
              <a16:creationId xmlns:a16="http://schemas.microsoft.com/office/drawing/2014/main" id="{00000000-0008-0000-1D00-00006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0" name="Text Box 8">
          <a:extLst>
            <a:ext uri="{FF2B5EF4-FFF2-40B4-BE49-F238E27FC236}">
              <a16:creationId xmlns:a16="http://schemas.microsoft.com/office/drawing/2014/main" id="{00000000-0008-0000-1D00-00006E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391" name="Text Box 8">
          <a:extLst>
            <a:ext uri="{FF2B5EF4-FFF2-40B4-BE49-F238E27FC236}">
              <a16:creationId xmlns:a16="http://schemas.microsoft.com/office/drawing/2014/main" id="{00000000-0008-0000-1D00-00006F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2" name="Text Box 8">
          <a:extLst>
            <a:ext uri="{FF2B5EF4-FFF2-40B4-BE49-F238E27FC236}">
              <a16:creationId xmlns:a16="http://schemas.microsoft.com/office/drawing/2014/main" id="{00000000-0008-0000-1D00-00007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393" name="Text Box 8">
          <a:extLst>
            <a:ext uri="{FF2B5EF4-FFF2-40B4-BE49-F238E27FC236}">
              <a16:creationId xmlns:a16="http://schemas.microsoft.com/office/drawing/2014/main" id="{00000000-0008-0000-1D00-000071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4" name="Text Box 8">
          <a:extLst>
            <a:ext uri="{FF2B5EF4-FFF2-40B4-BE49-F238E27FC236}">
              <a16:creationId xmlns:a16="http://schemas.microsoft.com/office/drawing/2014/main" id="{00000000-0008-0000-1D00-000072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5" name="Text Box 8">
          <a:extLst>
            <a:ext uri="{FF2B5EF4-FFF2-40B4-BE49-F238E27FC236}">
              <a16:creationId xmlns:a16="http://schemas.microsoft.com/office/drawing/2014/main" id="{00000000-0008-0000-1D00-00007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6" name="Text Box 8">
          <a:extLst>
            <a:ext uri="{FF2B5EF4-FFF2-40B4-BE49-F238E27FC236}">
              <a16:creationId xmlns:a16="http://schemas.microsoft.com/office/drawing/2014/main" id="{00000000-0008-0000-1D00-000074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7" name="Text Box 8">
          <a:extLst>
            <a:ext uri="{FF2B5EF4-FFF2-40B4-BE49-F238E27FC236}">
              <a16:creationId xmlns:a16="http://schemas.microsoft.com/office/drawing/2014/main" id="{00000000-0008-0000-1D00-000075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51</xdr:row>
      <xdr:rowOff>0</xdr:rowOff>
    </xdr:from>
    <xdr:ext cx="114300" cy="285750"/>
    <xdr:sp macro="" textlink="">
      <xdr:nvSpPr>
        <xdr:cNvPr id="1398" name="Text Box 8">
          <a:extLst>
            <a:ext uri="{FF2B5EF4-FFF2-40B4-BE49-F238E27FC236}">
              <a16:creationId xmlns:a16="http://schemas.microsoft.com/office/drawing/2014/main" id="{00000000-0008-0000-1D00-000076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9" name="Text Box 8">
          <a:extLst>
            <a:ext uri="{FF2B5EF4-FFF2-40B4-BE49-F238E27FC236}">
              <a16:creationId xmlns:a16="http://schemas.microsoft.com/office/drawing/2014/main" id="{00000000-0008-0000-1D00-000077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00" name="Text Box 8">
          <a:extLst>
            <a:ext uri="{FF2B5EF4-FFF2-40B4-BE49-F238E27FC236}">
              <a16:creationId xmlns:a16="http://schemas.microsoft.com/office/drawing/2014/main" id="{00000000-0008-0000-1D00-000078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401" name="Text Box 8">
          <a:extLst>
            <a:ext uri="{FF2B5EF4-FFF2-40B4-BE49-F238E27FC236}">
              <a16:creationId xmlns:a16="http://schemas.microsoft.com/office/drawing/2014/main" id="{00000000-0008-0000-1D00-000079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402" name="Text Box 8">
          <a:extLst>
            <a:ext uri="{FF2B5EF4-FFF2-40B4-BE49-F238E27FC236}">
              <a16:creationId xmlns:a16="http://schemas.microsoft.com/office/drawing/2014/main" id="{00000000-0008-0000-1D00-00007A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03" name="Text Box 8">
          <a:extLst>
            <a:ext uri="{FF2B5EF4-FFF2-40B4-BE49-F238E27FC236}">
              <a16:creationId xmlns:a16="http://schemas.microsoft.com/office/drawing/2014/main" id="{00000000-0008-0000-1D00-00007B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04" name="Text Box 8">
          <a:extLst>
            <a:ext uri="{FF2B5EF4-FFF2-40B4-BE49-F238E27FC236}">
              <a16:creationId xmlns:a16="http://schemas.microsoft.com/office/drawing/2014/main" id="{00000000-0008-0000-1D00-00007C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405" name="Text Box 8">
          <a:extLst>
            <a:ext uri="{FF2B5EF4-FFF2-40B4-BE49-F238E27FC236}">
              <a16:creationId xmlns:a16="http://schemas.microsoft.com/office/drawing/2014/main" id="{00000000-0008-0000-1D00-00007D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06" name="Text Box 8">
          <a:extLst>
            <a:ext uri="{FF2B5EF4-FFF2-40B4-BE49-F238E27FC236}">
              <a16:creationId xmlns:a16="http://schemas.microsoft.com/office/drawing/2014/main" id="{00000000-0008-0000-1D00-00007E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407" name="Text Box 8">
          <a:extLst>
            <a:ext uri="{FF2B5EF4-FFF2-40B4-BE49-F238E27FC236}">
              <a16:creationId xmlns:a16="http://schemas.microsoft.com/office/drawing/2014/main" id="{00000000-0008-0000-1D00-00007F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408" name="Text Box 8">
          <a:extLst>
            <a:ext uri="{FF2B5EF4-FFF2-40B4-BE49-F238E27FC236}">
              <a16:creationId xmlns:a16="http://schemas.microsoft.com/office/drawing/2014/main" id="{00000000-0008-0000-1D00-000080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09" name="Text Box 1">
          <a:extLst>
            <a:ext uri="{FF2B5EF4-FFF2-40B4-BE49-F238E27FC236}">
              <a16:creationId xmlns:a16="http://schemas.microsoft.com/office/drawing/2014/main" id="{00000000-0008-0000-1D00-00008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0" name="Text Box 2">
          <a:extLst>
            <a:ext uri="{FF2B5EF4-FFF2-40B4-BE49-F238E27FC236}">
              <a16:creationId xmlns:a16="http://schemas.microsoft.com/office/drawing/2014/main" id="{00000000-0008-0000-1D00-00008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1" name="Text Box 3">
          <a:extLst>
            <a:ext uri="{FF2B5EF4-FFF2-40B4-BE49-F238E27FC236}">
              <a16:creationId xmlns:a16="http://schemas.microsoft.com/office/drawing/2014/main" id="{00000000-0008-0000-1D00-00008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2" name="Text Box 4">
          <a:extLst>
            <a:ext uri="{FF2B5EF4-FFF2-40B4-BE49-F238E27FC236}">
              <a16:creationId xmlns:a16="http://schemas.microsoft.com/office/drawing/2014/main" id="{00000000-0008-0000-1D00-00008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3" name="Text Box 5">
          <a:extLst>
            <a:ext uri="{FF2B5EF4-FFF2-40B4-BE49-F238E27FC236}">
              <a16:creationId xmlns:a16="http://schemas.microsoft.com/office/drawing/2014/main" id="{00000000-0008-0000-1D00-00008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4" name="Text Box 6">
          <a:extLst>
            <a:ext uri="{FF2B5EF4-FFF2-40B4-BE49-F238E27FC236}">
              <a16:creationId xmlns:a16="http://schemas.microsoft.com/office/drawing/2014/main" id="{00000000-0008-0000-1D00-00008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5" name="Text Box 8">
          <a:extLst>
            <a:ext uri="{FF2B5EF4-FFF2-40B4-BE49-F238E27FC236}">
              <a16:creationId xmlns:a16="http://schemas.microsoft.com/office/drawing/2014/main" id="{00000000-0008-0000-1D00-00008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6" name="Text Box 9">
          <a:extLst>
            <a:ext uri="{FF2B5EF4-FFF2-40B4-BE49-F238E27FC236}">
              <a16:creationId xmlns:a16="http://schemas.microsoft.com/office/drawing/2014/main" id="{00000000-0008-0000-1D00-00008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7" name="Text Box 10">
          <a:extLst>
            <a:ext uri="{FF2B5EF4-FFF2-40B4-BE49-F238E27FC236}">
              <a16:creationId xmlns:a16="http://schemas.microsoft.com/office/drawing/2014/main" id="{00000000-0008-0000-1D00-00008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8" name="Text Box 1">
          <a:extLst>
            <a:ext uri="{FF2B5EF4-FFF2-40B4-BE49-F238E27FC236}">
              <a16:creationId xmlns:a16="http://schemas.microsoft.com/office/drawing/2014/main" id="{00000000-0008-0000-1D00-00008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9" name="Text Box 2">
          <a:extLst>
            <a:ext uri="{FF2B5EF4-FFF2-40B4-BE49-F238E27FC236}">
              <a16:creationId xmlns:a16="http://schemas.microsoft.com/office/drawing/2014/main" id="{00000000-0008-0000-1D00-00008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420" name="Text Box 8">
          <a:extLst>
            <a:ext uri="{FF2B5EF4-FFF2-40B4-BE49-F238E27FC236}">
              <a16:creationId xmlns:a16="http://schemas.microsoft.com/office/drawing/2014/main" id="{00000000-0008-0000-1D00-00008C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1" name="Text Box 8">
          <a:extLst>
            <a:ext uri="{FF2B5EF4-FFF2-40B4-BE49-F238E27FC236}">
              <a16:creationId xmlns:a16="http://schemas.microsoft.com/office/drawing/2014/main" id="{00000000-0008-0000-1D00-00008D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422" name="Text Box 8">
          <a:extLst>
            <a:ext uri="{FF2B5EF4-FFF2-40B4-BE49-F238E27FC236}">
              <a16:creationId xmlns:a16="http://schemas.microsoft.com/office/drawing/2014/main" id="{00000000-0008-0000-1D00-00008E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23" name="Text Box 8">
          <a:extLst>
            <a:ext uri="{FF2B5EF4-FFF2-40B4-BE49-F238E27FC236}">
              <a16:creationId xmlns:a16="http://schemas.microsoft.com/office/drawing/2014/main" id="{00000000-0008-0000-1D00-00008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4" name="Text Box 8">
          <a:extLst>
            <a:ext uri="{FF2B5EF4-FFF2-40B4-BE49-F238E27FC236}">
              <a16:creationId xmlns:a16="http://schemas.microsoft.com/office/drawing/2014/main" id="{00000000-0008-0000-1D00-000090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5" name="Text Box 8">
          <a:extLst>
            <a:ext uri="{FF2B5EF4-FFF2-40B4-BE49-F238E27FC236}">
              <a16:creationId xmlns:a16="http://schemas.microsoft.com/office/drawing/2014/main" id="{00000000-0008-0000-1D00-00009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6" name="Text Box 1">
          <a:extLst>
            <a:ext uri="{FF2B5EF4-FFF2-40B4-BE49-F238E27FC236}">
              <a16:creationId xmlns:a16="http://schemas.microsoft.com/office/drawing/2014/main" id="{00000000-0008-0000-1D00-00009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7" name="Text Box 2">
          <a:extLst>
            <a:ext uri="{FF2B5EF4-FFF2-40B4-BE49-F238E27FC236}">
              <a16:creationId xmlns:a16="http://schemas.microsoft.com/office/drawing/2014/main" id="{00000000-0008-0000-1D00-00009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8" name="Text Box 3">
          <a:extLst>
            <a:ext uri="{FF2B5EF4-FFF2-40B4-BE49-F238E27FC236}">
              <a16:creationId xmlns:a16="http://schemas.microsoft.com/office/drawing/2014/main" id="{00000000-0008-0000-1D00-00009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9" name="Text Box 4">
          <a:extLst>
            <a:ext uri="{FF2B5EF4-FFF2-40B4-BE49-F238E27FC236}">
              <a16:creationId xmlns:a16="http://schemas.microsoft.com/office/drawing/2014/main" id="{00000000-0008-0000-1D00-00009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0" name="Text Box 5">
          <a:extLst>
            <a:ext uri="{FF2B5EF4-FFF2-40B4-BE49-F238E27FC236}">
              <a16:creationId xmlns:a16="http://schemas.microsoft.com/office/drawing/2014/main" id="{00000000-0008-0000-1D00-00009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1" name="Text Box 6">
          <a:extLst>
            <a:ext uri="{FF2B5EF4-FFF2-40B4-BE49-F238E27FC236}">
              <a16:creationId xmlns:a16="http://schemas.microsoft.com/office/drawing/2014/main" id="{00000000-0008-0000-1D00-00009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2" name="Text Box 8">
          <a:extLst>
            <a:ext uri="{FF2B5EF4-FFF2-40B4-BE49-F238E27FC236}">
              <a16:creationId xmlns:a16="http://schemas.microsoft.com/office/drawing/2014/main" id="{00000000-0008-0000-1D00-00009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3" name="Text Box 9">
          <a:extLst>
            <a:ext uri="{FF2B5EF4-FFF2-40B4-BE49-F238E27FC236}">
              <a16:creationId xmlns:a16="http://schemas.microsoft.com/office/drawing/2014/main" id="{00000000-0008-0000-1D00-00009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4" name="Text Box 10">
          <a:extLst>
            <a:ext uri="{FF2B5EF4-FFF2-40B4-BE49-F238E27FC236}">
              <a16:creationId xmlns:a16="http://schemas.microsoft.com/office/drawing/2014/main" id="{00000000-0008-0000-1D00-00009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5" name="Text Box 1">
          <a:extLst>
            <a:ext uri="{FF2B5EF4-FFF2-40B4-BE49-F238E27FC236}">
              <a16:creationId xmlns:a16="http://schemas.microsoft.com/office/drawing/2014/main" id="{00000000-0008-0000-1D00-00009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6" name="Text Box 2">
          <a:extLst>
            <a:ext uri="{FF2B5EF4-FFF2-40B4-BE49-F238E27FC236}">
              <a16:creationId xmlns:a16="http://schemas.microsoft.com/office/drawing/2014/main" id="{00000000-0008-0000-1D00-00009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437" name="Text Box 8">
          <a:extLst>
            <a:ext uri="{FF2B5EF4-FFF2-40B4-BE49-F238E27FC236}">
              <a16:creationId xmlns:a16="http://schemas.microsoft.com/office/drawing/2014/main" id="{00000000-0008-0000-1D00-00009D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8" name="Text Box 8">
          <a:extLst>
            <a:ext uri="{FF2B5EF4-FFF2-40B4-BE49-F238E27FC236}">
              <a16:creationId xmlns:a16="http://schemas.microsoft.com/office/drawing/2014/main" id="{00000000-0008-0000-1D00-00009E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439" name="Text Box 8">
          <a:extLst>
            <a:ext uri="{FF2B5EF4-FFF2-40B4-BE49-F238E27FC236}">
              <a16:creationId xmlns:a16="http://schemas.microsoft.com/office/drawing/2014/main" id="{00000000-0008-0000-1D00-00009F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40" name="Text Box 8">
          <a:extLst>
            <a:ext uri="{FF2B5EF4-FFF2-40B4-BE49-F238E27FC236}">
              <a16:creationId xmlns:a16="http://schemas.microsoft.com/office/drawing/2014/main" id="{00000000-0008-0000-1D00-0000A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1" name="Text Box 8">
          <a:extLst>
            <a:ext uri="{FF2B5EF4-FFF2-40B4-BE49-F238E27FC236}">
              <a16:creationId xmlns:a16="http://schemas.microsoft.com/office/drawing/2014/main" id="{00000000-0008-0000-1D00-0000A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2" name="Text Box 8">
          <a:extLst>
            <a:ext uri="{FF2B5EF4-FFF2-40B4-BE49-F238E27FC236}">
              <a16:creationId xmlns:a16="http://schemas.microsoft.com/office/drawing/2014/main" id="{00000000-0008-0000-1D00-0000A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3" name="Text Box 1">
          <a:extLst>
            <a:ext uri="{FF2B5EF4-FFF2-40B4-BE49-F238E27FC236}">
              <a16:creationId xmlns:a16="http://schemas.microsoft.com/office/drawing/2014/main" id="{00000000-0008-0000-1D00-0000A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4" name="Text Box 2">
          <a:extLst>
            <a:ext uri="{FF2B5EF4-FFF2-40B4-BE49-F238E27FC236}">
              <a16:creationId xmlns:a16="http://schemas.microsoft.com/office/drawing/2014/main" id="{00000000-0008-0000-1D00-0000A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5" name="Text Box 3">
          <a:extLst>
            <a:ext uri="{FF2B5EF4-FFF2-40B4-BE49-F238E27FC236}">
              <a16:creationId xmlns:a16="http://schemas.microsoft.com/office/drawing/2014/main" id="{00000000-0008-0000-1D00-0000A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6" name="Text Box 4">
          <a:extLst>
            <a:ext uri="{FF2B5EF4-FFF2-40B4-BE49-F238E27FC236}">
              <a16:creationId xmlns:a16="http://schemas.microsoft.com/office/drawing/2014/main" id="{00000000-0008-0000-1D00-0000A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7" name="Text Box 5">
          <a:extLst>
            <a:ext uri="{FF2B5EF4-FFF2-40B4-BE49-F238E27FC236}">
              <a16:creationId xmlns:a16="http://schemas.microsoft.com/office/drawing/2014/main" id="{00000000-0008-0000-1D00-0000A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8" name="Text Box 6">
          <a:extLst>
            <a:ext uri="{FF2B5EF4-FFF2-40B4-BE49-F238E27FC236}">
              <a16:creationId xmlns:a16="http://schemas.microsoft.com/office/drawing/2014/main" id="{00000000-0008-0000-1D00-0000A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9" name="Text Box 8">
          <a:extLst>
            <a:ext uri="{FF2B5EF4-FFF2-40B4-BE49-F238E27FC236}">
              <a16:creationId xmlns:a16="http://schemas.microsoft.com/office/drawing/2014/main" id="{00000000-0008-0000-1D00-0000A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50" name="Text Box 9">
          <a:extLst>
            <a:ext uri="{FF2B5EF4-FFF2-40B4-BE49-F238E27FC236}">
              <a16:creationId xmlns:a16="http://schemas.microsoft.com/office/drawing/2014/main" id="{00000000-0008-0000-1D00-0000A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51" name="Text Box 10">
          <a:extLst>
            <a:ext uri="{FF2B5EF4-FFF2-40B4-BE49-F238E27FC236}">
              <a16:creationId xmlns:a16="http://schemas.microsoft.com/office/drawing/2014/main" id="{00000000-0008-0000-1D00-0000A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52" name="Text Box 1">
          <a:extLst>
            <a:ext uri="{FF2B5EF4-FFF2-40B4-BE49-F238E27FC236}">
              <a16:creationId xmlns:a16="http://schemas.microsoft.com/office/drawing/2014/main" id="{00000000-0008-0000-1D00-0000A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53" name="Text Box 2">
          <a:extLst>
            <a:ext uri="{FF2B5EF4-FFF2-40B4-BE49-F238E27FC236}">
              <a16:creationId xmlns:a16="http://schemas.microsoft.com/office/drawing/2014/main" id="{00000000-0008-0000-1D00-0000AD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454" name="Text Box 8">
          <a:extLst>
            <a:ext uri="{FF2B5EF4-FFF2-40B4-BE49-F238E27FC236}">
              <a16:creationId xmlns:a16="http://schemas.microsoft.com/office/drawing/2014/main" id="{00000000-0008-0000-1D00-0000AE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55" name="Text Box 8">
          <a:extLst>
            <a:ext uri="{FF2B5EF4-FFF2-40B4-BE49-F238E27FC236}">
              <a16:creationId xmlns:a16="http://schemas.microsoft.com/office/drawing/2014/main" id="{00000000-0008-0000-1D00-0000A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56" name="Text Box 8">
          <a:extLst>
            <a:ext uri="{FF2B5EF4-FFF2-40B4-BE49-F238E27FC236}">
              <a16:creationId xmlns:a16="http://schemas.microsoft.com/office/drawing/2014/main" id="{00000000-0008-0000-1D00-0000B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57" name="Text Box 8">
          <a:extLst>
            <a:ext uri="{FF2B5EF4-FFF2-40B4-BE49-F238E27FC236}">
              <a16:creationId xmlns:a16="http://schemas.microsoft.com/office/drawing/2014/main" id="{00000000-0008-0000-1D00-0000B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51</xdr:row>
      <xdr:rowOff>0</xdr:rowOff>
    </xdr:from>
    <xdr:ext cx="114300" cy="285750"/>
    <xdr:sp macro="" textlink="">
      <xdr:nvSpPr>
        <xdr:cNvPr id="1458" name="Text Box 8">
          <a:extLst>
            <a:ext uri="{FF2B5EF4-FFF2-40B4-BE49-F238E27FC236}">
              <a16:creationId xmlns:a16="http://schemas.microsoft.com/office/drawing/2014/main" id="{00000000-0008-0000-1D00-0000B2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59" name="Text Box 8">
          <a:extLst>
            <a:ext uri="{FF2B5EF4-FFF2-40B4-BE49-F238E27FC236}">
              <a16:creationId xmlns:a16="http://schemas.microsoft.com/office/drawing/2014/main" id="{00000000-0008-0000-1D00-0000B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460" name="Text Box 8">
          <a:extLst>
            <a:ext uri="{FF2B5EF4-FFF2-40B4-BE49-F238E27FC236}">
              <a16:creationId xmlns:a16="http://schemas.microsoft.com/office/drawing/2014/main" id="{00000000-0008-0000-1D00-0000B4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461" name="Text Box 8">
          <a:extLst>
            <a:ext uri="{FF2B5EF4-FFF2-40B4-BE49-F238E27FC236}">
              <a16:creationId xmlns:a16="http://schemas.microsoft.com/office/drawing/2014/main" id="{00000000-0008-0000-1D00-0000B5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62" name="Text Box 8">
          <a:extLst>
            <a:ext uri="{FF2B5EF4-FFF2-40B4-BE49-F238E27FC236}">
              <a16:creationId xmlns:a16="http://schemas.microsoft.com/office/drawing/2014/main" id="{00000000-0008-0000-1D00-0000B6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9525</xdr:rowOff>
    </xdr:from>
    <xdr:ext cx="114300" cy="285750"/>
    <xdr:sp macro="" textlink="">
      <xdr:nvSpPr>
        <xdr:cNvPr id="1463" name="Text Box 8">
          <a:extLst>
            <a:ext uri="{FF2B5EF4-FFF2-40B4-BE49-F238E27FC236}">
              <a16:creationId xmlns:a16="http://schemas.microsoft.com/office/drawing/2014/main" id="{00000000-0008-0000-1D00-0000B7050000}"/>
            </a:ext>
          </a:extLst>
        </xdr:cNvPr>
        <xdr:cNvSpPr txBox="1">
          <a:spLocks noChangeArrowheads="1"/>
        </xdr:cNvSpPr>
      </xdr:nvSpPr>
      <xdr:spPr bwMode="auto">
        <a:xfrm>
          <a:off x="6248400" y="76904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50</xdr:row>
      <xdr:rowOff>0</xdr:rowOff>
    </xdr:from>
    <xdr:ext cx="114300" cy="285750"/>
    <xdr:sp macro="" textlink="">
      <xdr:nvSpPr>
        <xdr:cNvPr id="1464" name="Text Box 8">
          <a:extLst>
            <a:ext uri="{FF2B5EF4-FFF2-40B4-BE49-F238E27FC236}">
              <a16:creationId xmlns:a16="http://schemas.microsoft.com/office/drawing/2014/main" id="{00000000-0008-0000-1D00-0000B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5" name="Text Box 1">
          <a:extLst>
            <a:ext uri="{FF2B5EF4-FFF2-40B4-BE49-F238E27FC236}">
              <a16:creationId xmlns:a16="http://schemas.microsoft.com/office/drawing/2014/main" id="{00000000-0008-0000-1D00-0000B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6" name="Text Box 2">
          <a:extLst>
            <a:ext uri="{FF2B5EF4-FFF2-40B4-BE49-F238E27FC236}">
              <a16:creationId xmlns:a16="http://schemas.microsoft.com/office/drawing/2014/main" id="{00000000-0008-0000-1D00-0000B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7" name="Text Box 3">
          <a:extLst>
            <a:ext uri="{FF2B5EF4-FFF2-40B4-BE49-F238E27FC236}">
              <a16:creationId xmlns:a16="http://schemas.microsoft.com/office/drawing/2014/main" id="{00000000-0008-0000-1D00-0000B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8" name="Text Box 4">
          <a:extLst>
            <a:ext uri="{FF2B5EF4-FFF2-40B4-BE49-F238E27FC236}">
              <a16:creationId xmlns:a16="http://schemas.microsoft.com/office/drawing/2014/main" id="{00000000-0008-0000-1D00-0000B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9" name="Text Box 5">
          <a:extLst>
            <a:ext uri="{FF2B5EF4-FFF2-40B4-BE49-F238E27FC236}">
              <a16:creationId xmlns:a16="http://schemas.microsoft.com/office/drawing/2014/main" id="{00000000-0008-0000-1D00-0000B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0" name="Text Box 6">
          <a:extLst>
            <a:ext uri="{FF2B5EF4-FFF2-40B4-BE49-F238E27FC236}">
              <a16:creationId xmlns:a16="http://schemas.microsoft.com/office/drawing/2014/main" id="{00000000-0008-0000-1D00-0000B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1" name="Text Box 8">
          <a:extLst>
            <a:ext uri="{FF2B5EF4-FFF2-40B4-BE49-F238E27FC236}">
              <a16:creationId xmlns:a16="http://schemas.microsoft.com/office/drawing/2014/main" id="{00000000-0008-0000-1D00-0000B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2" name="Text Box 9">
          <a:extLst>
            <a:ext uri="{FF2B5EF4-FFF2-40B4-BE49-F238E27FC236}">
              <a16:creationId xmlns:a16="http://schemas.microsoft.com/office/drawing/2014/main" id="{00000000-0008-0000-1D00-0000C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3" name="Text Box 10">
          <a:extLst>
            <a:ext uri="{FF2B5EF4-FFF2-40B4-BE49-F238E27FC236}">
              <a16:creationId xmlns:a16="http://schemas.microsoft.com/office/drawing/2014/main" id="{00000000-0008-0000-1D00-0000C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4" name="Text Box 1">
          <a:extLst>
            <a:ext uri="{FF2B5EF4-FFF2-40B4-BE49-F238E27FC236}">
              <a16:creationId xmlns:a16="http://schemas.microsoft.com/office/drawing/2014/main" id="{00000000-0008-0000-1D00-0000C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5" name="Text Box 2">
          <a:extLst>
            <a:ext uri="{FF2B5EF4-FFF2-40B4-BE49-F238E27FC236}">
              <a16:creationId xmlns:a16="http://schemas.microsoft.com/office/drawing/2014/main" id="{00000000-0008-0000-1D00-0000C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6" name="Text Box 8">
          <a:extLst>
            <a:ext uri="{FF2B5EF4-FFF2-40B4-BE49-F238E27FC236}">
              <a16:creationId xmlns:a16="http://schemas.microsoft.com/office/drawing/2014/main" id="{00000000-0008-0000-1D00-0000C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7" name="Text Box 8">
          <a:extLst>
            <a:ext uri="{FF2B5EF4-FFF2-40B4-BE49-F238E27FC236}">
              <a16:creationId xmlns:a16="http://schemas.microsoft.com/office/drawing/2014/main" id="{00000000-0008-0000-1D00-0000C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8" name="Text Box 1">
          <a:extLst>
            <a:ext uri="{FF2B5EF4-FFF2-40B4-BE49-F238E27FC236}">
              <a16:creationId xmlns:a16="http://schemas.microsoft.com/office/drawing/2014/main" id="{00000000-0008-0000-1D00-0000C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9" name="Text Box 2">
          <a:extLst>
            <a:ext uri="{FF2B5EF4-FFF2-40B4-BE49-F238E27FC236}">
              <a16:creationId xmlns:a16="http://schemas.microsoft.com/office/drawing/2014/main" id="{00000000-0008-0000-1D00-0000C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0" name="Text Box 3">
          <a:extLst>
            <a:ext uri="{FF2B5EF4-FFF2-40B4-BE49-F238E27FC236}">
              <a16:creationId xmlns:a16="http://schemas.microsoft.com/office/drawing/2014/main" id="{00000000-0008-0000-1D00-0000C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1" name="Text Box 4">
          <a:extLst>
            <a:ext uri="{FF2B5EF4-FFF2-40B4-BE49-F238E27FC236}">
              <a16:creationId xmlns:a16="http://schemas.microsoft.com/office/drawing/2014/main" id="{00000000-0008-0000-1D00-0000C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2" name="Text Box 5">
          <a:extLst>
            <a:ext uri="{FF2B5EF4-FFF2-40B4-BE49-F238E27FC236}">
              <a16:creationId xmlns:a16="http://schemas.microsoft.com/office/drawing/2014/main" id="{00000000-0008-0000-1D00-0000C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3" name="Text Box 6">
          <a:extLst>
            <a:ext uri="{FF2B5EF4-FFF2-40B4-BE49-F238E27FC236}">
              <a16:creationId xmlns:a16="http://schemas.microsoft.com/office/drawing/2014/main" id="{00000000-0008-0000-1D00-0000C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4" name="Text Box 8">
          <a:extLst>
            <a:ext uri="{FF2B5EF4-FFF2-40B4-BE49-F238E27FC236}">
              <a16:creationId xmlns:a16="http://schemas.microsoft.com/office/drawing/2014/main" id="{00000000-0008-0000-1D00-0000C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5" name="Text Box 9">
          <a:extLst>
            <a:ext uri="{FF2B5EF4-FFF2-40B4-BE49-F238E27FC236}">
              <a16:creationId xmlns:a16="http://schemas.microsoft.com/office/drawing/2014/main" id="{00000000-0008-0000-1D00-0000C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6" name="Text Box 10">
          <a:extLst>
            <a:ext uri="{FF2B5EF4-FFF2-40B4-BE49-F238E27FC236}">
              <a16:creationId xmlns:a16="http://schemas.microsoft.com/office/drawing/2014/main" id="{00000000-0008-0000-1D00-0000C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7" name="Text Box 1">
          <a:extLst>
            <a:ext uri="{FF2B5EF4-FFF2-40B4-BE49-F238E27FC236}">
              <a16:creationId xmlns:a16="http://schemas.microsoft.com/office/drawing/2014/main" id="{00000000-0008-0000-1D00-0000C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8" name="Text Box 2">
          <a:extLst>
            <a:ext uri="{FF2B5EF4-FFF2-40B4-BE49-F238E27FC236}">
              <a16:creationId xmlns:a16="http://schemas.microsoft.com/office/drawing/2014/main" id="{00000000-0008-0000-1D00-0000D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9" name="Text Box 8">
          <a:extLst>
            <a:ext uri="{FF2B5EF4-FFF2-40B4-BE49-F238E27FC236}">
              <a16:creationId xmlns:a16="http://schemas.microsoft.com/office/drawing/2014/main" id="{00000000-0008-0000-1D00-0000D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0" name="Text Box 8">
          <a:extLst>
            <a:ext uri="{FF2B5EF4-FFF2-40B4-BE49-F238E27FC236}">
              <a16:creationId xmlns:a16="http://schemas.microsoft.com/office/drawing/2014/main" id="{00000000-0008-0000-1D00-0000D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1" name="Text Box 1">
          <a:extLst>
            <a:ext uri="{FF2B5EF4-FFF2-40B4-BE49-F238E27FC236}">
              <a16:creationId xmlns:a16="http://schemas.microsoft.com/office/drawing/2014/main" id="{00000000-0008-0000-1D00-0000D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2" name="Text Box 2">
          <a:extLst>
            <a:ext uri="{FF2B5EF4-FFF2-40B4-BE49-F238E27FC236}">
              <a16:creationId xmlns:a16="http://schemas.microsoft.com/office/drawing/2014/main" id="{00000000-0008-0000-1D00-0000D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3" name="Text Box 3">
          <a:extLst>
            <a:ext uri="{FF2B5EF4-FFF2-40B4-BE49-F238E27FC236}">
              <a16:creationId xmlns:a16="http://schemas.microsoft.com/office/drawing/2014/main" id="{00000000-0008-0000-1D00-0000D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4" name="Text Box 4">
          <a:extLst>
            <a:ext uri="{FF2B5EF4-FFF2-40B4-BE49-F238E27FC236}">
              <a16:creationId xmlns:a16="http://schemas.microsoft.com/office/drawing/2014/main" id="{00000000-0008-0000-1D00-0000D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5" name="Text Box 5">
          <a:extLst>
            <a:ext uri="{FF2B5EF4-FFF2-40B4-BE49-F238E27FC236}">
              <a16:creationId xmlns:a16="http://schemas.microsoft.com/office/drawing/2014/main" id="{00000000-0008-0000-1D00-0000D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6" name="Text Box 6">
          <a:extLst>
            <a:ext uri="{FF2B5EF4-FFF2-40B4-BE49-F238E27FC236}">
              <a16:creationId xmlns:a16="http://schemas.microsoft.com/office/drawing/2014/main" id="{00000000-0008-0000-1D00-0000D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7" name="Text Box 8">
          <a:extLst>
            <a:ext uri="{FF2B5EF4-FFF2-40B4-BE49-F238E27FC236}">
              <a16:creationId xmlns:a16="http://schemas.microsoft.com/office/drawing/2014/main" id="{00000000-0008-0000-1D00-0000D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8" name="Text Box 9">
          <a:extLst>
            <a:ext uri="{FF2B5EF4-FFF2-40B4-BE49-F238E27FC236}">
              <a16:creationId xmlns:a16="http://schemas.microsoft.com/office/drawing/2014/main" id="{00000000-0008-0000-1D00-0000D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9" name="Text Box 10">
          <a:extLst>
            <a:ext uri="{FF2B5EF4-FFF2-40B4-BE49-F238E27FC236}">
              <a16:creationId xmlns:a16="http://schemas.microsoft.com/office/drawing/2014/main" id="{00000000-0008-0000-1D00-0000D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500" name="Text Box 1">
          <a:extLst>
            <a:ext uri="{FF2B5EF4-FFF2-40B4-BE49-F238E27FC236}">
              <a16:creationId xmlns:a16="http://schemas.microsoft.com/office/drawing/2014/main" id="{00000000-0008-0000-1D00-0000D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501" name="Text Box 2">
          <a:extLst>
            <a:ext uri="{FF2B5EF4-FFF2-40B4-BE49-F238E27FC236}">
              <a16:creationId xmlns:a16="http://schemas.microsoft.com/office/drawing/2014/main" id="{00000000-0008-0000-1D00-0000D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502" name="Text Box 8">
          <a:extLst>
            <a:ext uri="{FF2B5EF4-FFF2-40B4-BE49-F238E27FC236}">
              <a16:creationId xmlns:a16="http://schemas.microsoft.com/office/drawing/2014/main" id="{00000000-0008-0000-1D00-0000D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28</xdr:row>
      <xdr:rowOff>0</xdr:rowOff>
    </xdr:from>
    <xdr:ext cx="114300" cy="285750"/>
    <xdr:sp macro="" textlink="">
      <xdr:nvSpPr>
        <xdr:cNvPr id="1503" name="Text Box 8">
          <a:extLst>
            <a:ext uri="{FF2B5EF4-FFF2-40B4-BE49-F238E27FC236}">
              <a16:creationId xmlns:a16="http://schemas.microsoft.com/office/drawing/2014/main" id="{00000000-0008-0000-1D00-0000DF05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504" name="Text Box 8">
          <a:extLst>
            <a:ext uri="{FF2B5EF4-FFF2-40B4-BE49-F238E27FC236}">
              <a16:creationId xmlns:a16="http://schemas.microsoft.com/office/drawing/2014/main" id="{00000000-0008-0000-1D00-0000E0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505" name="Text Box 8">
          <a:extLst>
            <a:ext uri="{FF2B5EF4-FFF2-40B4-BE49-F238E27FC236}">
              <a16:creationId xmlns:a16="http://schemas.microsoft.com/office/drawing/2014/main" id="{00000000-0008-0000-1D00-0000E1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506" name="Text Box 8">
          <a:extLst>
            <a:ext uri="{FF2B5EF4-FFF2-40B4-BE49-F238E27FC236}">
              <a16:creationId xmlns:a16="http://schemas.microsoft.com/office/drawing/2014/main" id="{00000000-0008-0000-1D00-0000E2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507" name="Text Box 8">
          <a:extLst>
            <a:ext uri="{FF2B5EF4-FFF2-40B4-BE49-F238E27FC236}">
              <a16:creationId xmlns:a16="http://schemas.microsoft.com/office/drawing/2014/main" id="{00000000-0008-0000-1D00-0000E3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508" name="Text Box 8">
          <a:extLst>
            <a:ext uri="{FF2B5EF4-FFF2-40B4-BE49-F238E27FC236}">
              <a16:creationId xmlns:a16="http://schemas.microsoft.com/office/drawing/2014/main" id="{00000000-0008-0000-1D00-0000E4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509" name="Text Box 8">
          <a:extLst>
            <a:ext uri="{FF2B5EF4-FFF2-40B4-BE49-F238E27FC236}">
              <a16:creationId xmlns:a16="http://schemas.microsoft.com/office/drawing/2014/main" id="{00000000-0008-0000-1D00-0000E5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510" name="Text Box 8">
          <a:extLst>
            <a:ext uri="{FF2B5EF4-FFF2-40B4-BE49-F238E27FC236}">
              <a16:creationId xmlns:a16="http://schemas.microsoft.com/office/drawing/2014/main" id="{00000000-0008-0000-1D00-0000E6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511" name="Text Box 8">
          <a:extLst>
            <a:ext uri="{FF2B5EF4-FFF2-40B4-BE49-F238E27FC236}">
              <a16:creationId xmlns:a16="http://schemas.microsoft.com/office/drawing/2014/main" id="{00000000-0008-0000-1D00-0000E7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512" name="Text Box 8">
          <a:extLst>
            <a:ext uri="{FF2B5EF4-FFF2-40B4-BE49-F238E27FC236}">
              <a16:creationId xmlns:a16="http://schemas.microsoft.com/office/drawing/2014/main" id="{00000000-0008-0000-1D00-0000E8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513" name="Text Box 8">
          <a:extLst>
            <a:ext uri="{FF2B5EF4-FFF2-40B4-BE49-F238E27FC236}">
              <a16:creationId xmlns:a16="http://schemas.microsoft.com/office/drawing/2014/main" id="{00000000-0008-0000-1D00-0000E9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4" name="Text Box 1">
          <a:extLst>
            <a:ext uri="{FF2B5EF4-FFF2-40B4-BE49-F238E27FC236}">
              <a16:creationId xmlns:a16="http://schemas.microsoft.com/office/drawing/2014/main" id="{00000000-0008-0000-1D00-0000EA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5" name="Text Box 2">
          <a:extLst>
            <a:ext uri="{FF2B5EF4-FFF2-40B4-BE49-F238E27FC236}">
              <a16:creationId xmlns:a16="http://schemas.microsoft.com/office/drawing/2014/main" id="{00000000-0008-0000-1D00-0000EB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6" name="Text Box 3">
          <a:extLst>
            <a:ext uri="{FF2B5EF4-FFF2-40B4-BE49-F238E27FC236}">
              <a16:creationId xmlns:a16="http://schemas.microsoft.com/office/drawing/2014/main" id="{00000000-0008-0000-1D00-0000EC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7" name="Text Box 4">
          <a:extLst>
            <a:ext uri="{FF2B5EF4-FFF2-40B4-BE49-F238E27FC236}">
              <a16:creationId xmlns:a16="http://schemas.microsoft.com/office/drawing/2014/main" id="{00000000-0008-0000-1D00-0000ED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8" name="Text Box 5">
          <a:extLst>
            <a:ext uri="{FF2B5EF4-FFF2-40B4-BE49-F238E27FC236}">
              <a16:creationId xmlns:a16="http://schemas.microsoft.com/office/drawing/2014/main" id="{00000000-0008-0000-1D00-0000EE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9" name="Text Box 6">
          <a:extLst>
            <a:ext uri="{FF2B5EF4-FFF2-40B4-BE49-F238E27FC236}">
              <a16:creationId xmlns:a16="http://schemas.microsoft.com/office/drawing/2014/main" id="{00000000-0008-0000-1D00-0000EF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20" name="Text Box 8">
          <a:extLst>
            <a:ext uri="{FF2B5EF4-FFF2-40B4-BE49-F238E27FC236}">
              <a16:creationId xmlns:a16="http://schemas.microsoft.com/office/drawing/2014/main" id="{00000000-0008-0000-1D00-0000F0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21" name="Text Box 9">
          <a:extLst>
            <a:ext uri="{FF2B5EF4-FFF2-40B4-BE49-F238E27FC236}">
              <a16:creationId xmlns:a16="http://schemas.microsoft.com/office/drawing/2014/main" id="{00000000-0008-0000-1D00-0000F1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22" name="Text Box 10">
          <a:extLst>
            <a:ext uri="{FF2B5EF4-FFF2-40B4-BE49-F238E27FC236}">
              <a16:creationId xmlns:a16="http://schemas.microsoft.com/office/drawing/2014/main" id="{00000000-0008-0000-1D00-0000F2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23" name="Text Box 1">
          <a:extLst>
            <a:ext uri="{FF2B5EF4-FFF2-40B4-BE49-F238E27FC236}">
              <a16:creationId xmlns:a16="http://schemas.microsoft.com/office/drawing/2014/main" id="{00000000-0008-0000-1D00-0000F3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24" name="Text Box 2">
          <a:extLst>
            <a:ext uri="{FF2B5EF4-FFF2-40B4-BE49-F238E27FC236}">
              <a16:creationId xmlns:a16="http://schemas.microsoft.com/office/drawing/2014/main" id="{00000000-0008-0000-1D00-0000F4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25" name="Text Box 1">
          <a:extLst>
            <a:ext uri="{FF2B5EF4-FFF2-40B4-BE49-F238E27FC236}">
              <a16:creationId xmlns:a16="http://schemas.microsoft.com/office/drawing/2014/main" id="{00000000-0008-0000-1D00-0000F5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26" name="Text Box 2">
          <a:extLst>
            <a:ext uri="{FF2B5EF4-FFF2-40B4-BE49-F238E27FC236}">
              <a16:creationId xmlns:a16="http://schemas.microsoft.com/office/drawing/2014/main" id="{00000000-0008-0000-1D00-0000F6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27" name="Text Box 3">
          <a:extLst>
            <a:ext uri="{FF2B5EF4-FFF2-40B4-BE49-F238E27FC236}">
              <a16:creationId xmlns:a16="http://schemas.microsoft.com/office/drawing/2014/main" id="{00000000-0008-0000-1D00-0000F7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28" name="Text Box 4">
          <a:extLst>
            <a:ext uri="{FF2B5EF4-FFF2-40B4-BE49-F238E27FC236}">
              <a16:creationId xmlns:a16="http://schemas.microsoft.com/office/drawing/2014/main" id="{00000000-0008-0000-1D00-0000F8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29" name="Text Box 5">
          <a:extLst>
            <a:ext uri="{FF2B5EF4-FFF2-40B4-BE49-F238E27FC236}">
              <a16:creationId xmlns:a16="http://schemas.microsoft.com/office/drawing/2014/main" id="{00000000-0008-0000-1D00-0000F9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0" name="Text Box 6">
          <a:extLst>
            <a:ext uri="{FF2B5EF4-FFF2-40B4-BE49-F238E27FC236}">
              <a16:creationId xmlns:a16="http://schemas.microsoft.com/office/drawing/2014/main" id="{00000000-0008-0000-1D00-0000FA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1" name="Text Box 8">
          <a:extLst>
            <a:ext uri="{FF2B5EF4-FFF2-40B4-BE49-F238E27FC236}">
              <a16:creationId xmlns:a16="http://schemas.microsoft.com/office/drawing/2014/main" id="{00000000-0008-0000-1D00-0000FB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2" name="Text Box 9">
          <a:extLst>
            <a:ext uri="{FF2B5EF4-FFF2-40B4-BE49-F238E27FC236}">
              <a16:creationId xmlns:a16="http://schemas.microsoft.com/office/drawing/2014/main" id="{00000000-0008-0000-1D00-0000FC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3" name="Text Box 10">
          <a:extLst>
            <a:ext uri="{FF2B5EF4-FFF2-40B4-BE49-F238E27FC236}">
              <a16:creationId xmlns:a16="http://schemas.microsoft.com/office/drawing/2014/main" id="{00000000-0008-0000-1D00-0000FD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34" name="Text Box 11">
          <a:extLst>
            <a:ext uri="{FF2B5EF4-FFF2-40B4-BE49-F238E27FC236}">
              <a16:creationId xmlns:a16="http://schemas.microsoft.com/office/drawing/2014/main" id="{00000000-0008-0000-1D00-0000F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35" name="Text Box 12">
          <a:extLst>
            <a:ext uri="{FF2B5EF4-FFF2-40B4-BE49-F238E27FC236}">
              <a16:creationId xmlns:a16="http://schemas.microsoft.com/office/drawing/2014/main" id="{00000000-0008-0000-1D00-0000F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6" name="Text Box 1">
          <a:extLst>
            <a:ext uri="{FF2B5EF4-FFF2-40B4-BE49-F238E27FC236}">
              <a16:creationId xmlns:a16="http://schemas.microsoft.com/office/drawing/2014/main" id="{00000000-0008-0000-1D00-000000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7" name="Text Box 2">
          <a:extLst>
            <a:ext uri="{FF2B5EF4-FFF2-40B4-BE49-F238E27FC236}">
              <a16:creationId xmlns:a16="http://schemas.microsoft.com/office/drawing/2014/main" id="{00000000-0008-0000-1D00-000001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8" name="Text Box 1">
          <a:extLst>
            <a:ext uri="{FF2B5EF4-FFF2-40B4-BE49-F238E27FC236}">
              <a16:creationId xmlns:a16="http://schemas.microsoft.com/office/drawing/2014/main" id="{00000000-0008-0000-1D00-000002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9" name="Text Box 2">
          <a:extLst>
            <a:ext uri="{FF2B5EF4-FFF2-40B4-BE49-F238E27FC236}">
              <a16:creationId xmlns:a16="http://schemas.microsoft.com/office/drawing/2014/main" id="{00000000-0008-0000-1D00-000003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0" name="Text Box 3">
          <a:extLst>
            <a:ext uri="{FF2B5EF4-FFF2-40B4-BE49-F238E27FC236}">
              <a16:creationId xmlns:a16="http://schemas.microsoft.com/office/drawing/2014/main" id="{00000000-0008-0000-1D00-000004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1" name="Text Box 4">
          <a:extLst>
            <a:ext uri="{FF2B5EF4-FFF2-40B4-BE49-F238E27FC236}">
              <a16:creationId xmlns:a16="http://schemas.microsoft.com/office/drawing/2014/main" id="{00000000-0008-0000-1D00-000005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2" name="Text Box 5">
          <a:extLst>
            <a:ext uri="{FF2B5EF4-FFF2-40B4-BE49-F238E27FC236}">
              <a16:creationId xmlns:a16="http://schemas.microsoft.com/office/drawing/2014/main" id="{00000000-0008-0000-1D00-000006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3" name="Text Box 6">
          <a:extLst>
            <a:ext uri="{FF2B5EF4-FFF2-40B4-BE49-F238E27FC236}">
              <a16:creationId xmlns:a16="http://schemas.microsoft.com/office/drawing/2014/main" id="{00000000-0008-0000-1D00-000007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4" name="Text Box 8">
          <a:extLst>
            <a:ext uri="{FF2B5EF4-FFF2-40B4-BE49-F238E27FC236}">
              <a16:creationId xmlns:a16="http://schemas.microsoft.com/office/drawing/2014/main" id="{00000000-0008-0000-1D00-000008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5" name="Text Box 9">
          <a:extLst>
            <a:ext uri="{FF2B5EF4-FFF2-40B4-BE49-F238E27FC236}">
              <a16:creationId xmlns:a16="http://schemas.microsoft.com/office/drawing/2014/main" id="{00000000-0008-0000-1D00-000009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6" name="Text Box 10">
          <a:extLst>
            <a:ext uri="{FF2B5EF4-FFF2-40B4-BE49-F238E27FC236}">
              <a16:creationId xmlns:a16="http://schemas.microsoft.com/office/drawing/2014/main" id="{00000000-0008-0000-1D00-00000A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47" name="Text Box 11">
          <a:extLst>
            <a:ext uri="{FF2B5EF4-FFF2-40B4-BE49-F238E27FC236}">
              <a16:creationId xmlns:a16="http://schemas.microsoft.com/office/drawing/2014/main" id="{00000000-0008-0000-1D00-00000B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48" name="Text Box 12">
          <a:extLst>
            <a:ext uri="{FF2B5EF4-FFF2-40B4-BE49-F238E27FC236}">
              <a16:creationId xmlns:a16="http://schemas.microsoft.com/office/drawing/2014/main" id="{00000000-0008-0000-1D00-00000C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9" name="Text Box 1">
          <a:extLst>
            <a:ext uri="{FF2B5EF4-FFF2-40B4-BE49-F238E27FC236}">
              <a16:creationId xmlns:a16="http://schemas.microsoft.com/office/drawing/2014/main" id="{00000000-0008-0000-1D00-00000D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50" name="Text Box 2">
          <a:extLst>
            <a:ext uri="{FF2B5EF4-FFF2-40B4-BE49-F238E27FC236}">
              <a16:creationId xmlns:a16="http://schemas.microsoft.com/office/drawing/2014/main" id="{00000000-0008-0000-1D00-00000E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51" name="Text Box 8">
          <a:extLst>
            <a:ext uri="{FF2B5EF4-FFF2-40B4-BE49-F238E27FC236}">
              <a16:creationId xmlns:a16="http://schemas.microsoft.com/office/drawing/2014/main" id="{00000000-0008-0000-1D00-00000F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2" name="Text Box 13">
          <a:extLst>
            <a:ext uri="{FF2B5EF4-FFF2-40B4-BE49-F238E27FC236}">
              <a16:creationId xmlns:a16="http://schemas.microsoft.com/office/drawing/2014/main" id="{00000000-0008-0000-1D00-000010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3" name="Text Box 14">
          <a:extLst>
            <a:ext uri="{FF2B5EF4-FFF2-40B4-BE49-F238E27FC236}">
              <a16:creationId xmlns:a16="http://schemas.microsoft.com/office/drawing/2014/main" id="{00000000-0008-0000-1D00-000011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4" name="Text Box 13">
          <a:extLst>
            <a:ext uri="{FF2B5EF4-FFF2-40B4-BE49-F238E27FC236}">
              <a16:creationId xmlns:a16="http://schemas.microsoft.com/office/drawing/2014/main" id="{00000000-0008-0000-1D00-000012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5" name="Text Box 14">
          <a:extLst>
            <a:ext uri="{FF2B5EF4-FFF2-40B4-BE49-F238E27FC236}">
              <a16:creationId xmlns:a16="http://schemas.microsoft.com/office/drawing/2014/main" id="{00000000-0008-0000-1D00-000013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56" name="Text Box 13">
          <a:extLst>
            <a:ext uri="{FF2B5EF4-FFF2-40B4-BE49-F238E27FC236}">
              <a16:creationId xmlns:a16="http://schemas.microsoft.com/office/drawing/2014/main" id="{00000000-0008-0000-1D00-000014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57" name="Text Box 14">
          <a:extLst>
            <a:ext uri="{FF2B5EF4-FFF2-40B4-BE49-F238E27FC236}">
              <a16:creationId xmlns:a16="http://schemas.microsoft.com/office/drawing/2014/main" id="{00000000-0008-0000-1D00-000015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8" name="Text Box 8">
          <a:extLst>
            <a:ext uri="{FF2B5EF4-FFF2-40B4-BE49-F238E27FC236}">
              <a16:creationId xmlns:a16="http://schemas.microsoft.com/office/drawing/2014/main" id="{00000000-0008-0000-1D00-000016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9" name="Text Box 8">
          <a:extLst>
            <a:ext uri="{FF2B5EF4-FFF2-40B4-BE49-F238E27FC236}">
              <a16:creationId xmlns:a16="http://schemas.microsoft.com/office/drawing/2014/main" id="{00000000-0008-0000-1D00-000017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60" name="Text Box 8">
          <a:extLst>
            <a:ext uri="{FF2B5EF4-FFF2-40B4-BE49-F238E27FC236}">
              <a16:creationId xmlns:a16="http://schemas.microsoft.com/office/drawing/2014/main" id="{00000000-0008-0000-1D00-000018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61" name="Text Box 8">
          <a:extLst>
            <a:ext uri="{FF2B5EF4-FFF2-40B4-BE49-F238E27FC236}">
              <a16:creationId xmlns:a16="http://schemas.microsoft.com/office/drawing/2014/main" id="{00000000-0008-0000-1D00-000019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62" name="Text Box 8">
          <a:extLst>
            <a:ext uri="{FF2B5EF4-FFF2-40B4-BE49-F238E27FC236}">
              <a16:creationId xmlns:a16="http://schemas.microsoft.com/office/drawing/2014/main" id="{00000000-0008-0000-1D00-00001A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63" name="Text Box 8">
          <a:extLst>
            <a:ext uri="{FF2B5EF4-FFF2-40B4-BE49-F238E27FC236}">
              <a16:creationId xmlns:a16="http://schemas.microsoft.com/office/drawing/2014/main" id="{00000000-0008-0000-1D00-00001B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564" name="Text Box 8">
          <a:extLst>
            <a:ext uri="{FF2B5EF4-FFF2-40B4-BE49-F238E27FC236}">
              <a16:creationId xmlns:a16="http://schemas.microsoft.com/office/drawing/2014/main" id="{00000000-0008-0000-1D00-00001C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565" name="Text Box 8">
          <a:extLst>
            <a:ext uri="{FF2B5EF4-FFF2-40B4-BE49-F238E27FC236}">
              <a16:creationId xmlns:a16="http://schemas.microsoft.com/office/drawing/2014/main" id="{00000000-0008-0000-1D00-00001D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254000</xdr:colOff>
      <xdr:row>23</xdr:row>
      <xdr:rowOff>0</xdr:rowOff>
    </xdr:from>
    <xdr:ext cx="114300" cy="285750"/>
    <xdr:sp macro="" textlink="">
      <xdr:nvSpPr>
        <xdr:cNvPr id="1566" name="Text Box 8">
          <a:extLst>
            <a:ext uri="{FF2B5EF4-FFF2-40B4-BE49-F238E27FC236}">
              <a16:creationId xmlns:a16="http://schemas.microsoft.com/office/drawing/2014/main" id="{00000000-0008-0000-1D00-00001E060000}"/>
            </a:ext>
          </a:extLst>
        </xdr:cNvPr>
        <xdr:cNvSpPr txBox="1">
          <a:spLocks noChangeArrowheads="1"/>
        </xdr:cNvSpPr>
      </xdr:nvSpPr>
      <xdr:spPr bwMode="auto">
        <a:xfrm>
          <a:off x="8318500" y="468312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352425</xdr:colOff>
      <xdr:row>61</xdr:row>
      <xdr:rowOff>38100</xdr:rowOff>
    </xdr:from>
    <xdr:ext cx="114300" cy="285750"/>
    <xdr:sp macro="" textlink="">
      <xdr:nvSpPr>
        <xdr:cNvPr id="1567" name="Text Box 8">
          <a:extLst>
            <a:ext uri="{FF2B5EF4-FFF2-40B4-BE49-F238E27FC236}">
              <a16:creationId xmlns:a16="http://schemas.microsoft.com/office/drawing/2014/main" id="{00000000-0008-0000-1D00-00001F06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3</xdr:col>
      <xdr:colOff>219075</xdr:colOff>
      <xdr:row>34</xdr:row>
      <xdr:rowOff>0</xdr:rowOff>
    </xdr:from>
    <xdr:ext cx="114300" cy="285750"/>
    <xdr:sp macro="" textlink="">
      <xdr:nvSpPr>
        <xdr:cNvPr id="1568" name="Text Box 8">
          <a:extLst>
            <a:ext uri="{FF2B5EF4-FFF2-40B4-BE49-F238E27FC236}">
              <a16:creationId xmlns:a16="http://schemas.microsoft.com/office/drawing/2014/main" id="{00000000-0008-0000-1D00-00002006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3</xdr:col>
      <xdr:colOff>10584</xdr:colOff>
      <xdr:row>39</xdr:row>
      <xdr:rowOff>0</xdr:rowOff>
    </xdr:from>
    <xdr:ext cx="114300" cy="285750"/>
    <xdr:sp macro="" textlink="">
      <xdr:nvSpPr>
        <xdr:cNvPr id="1569" name="Text Box 8">
          <a:extLst>
            <a:ext uri="{FF2B5EF4-FFF2-40B4-BE49-F238E27FC236}">
              <a16:creationId xmlns:a16="http://schemas.microsoft.com/office/drawing/2014/main" id="{00000000-0008-0000-1D00-00002106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184150</xdr:colOff>
      <xdr:row>55</xdr:row>
      <xdr:rowOff>19050</xdr:rowOff>
    </xdr:from>
    <xdr:ext cx="114300" cy="285750"/>
    <xdr:sp macro="" textlink="">
      <xdr:nvSpPr>
        <xdr:cNvPr id="1570" name="Text Box 2">
          <a:extLst>
            <a:ext uri="{FF2B5EF4-FFF2-40B4-BE49-F238E27FC236}">
              <a16:creationId xmlns:a16="http://schemas.microsoft.com/office/drawing/2014/main" id="{00000000-0008-0000-1D00-000022060000}"/>
            </a:ext>
          </a:extLst>
        </xdr:cNvPr>
        <xdr:cNvSpPr txBox="1">
          <a:spLocks noChangeArrowheads="1"/>
        </xdr:cNvSpPr>
      </xdr:nvSpPr>
      <xdr:spPr bwMode="auto">
        <a:xfrm>
          <a:off x="205867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47625</xdr:colOff>
      <xdr:row>42</xdr:row>
      <xdr:rowOff>28575</xdr:rowOff>
    </xdr:from>
    <xdr:ext cx="114300" cy="285750"/>
    <xdr:sp macro="" textlink="">
      <xdr:nvSpPr>
        <xdr:cNvPr id="1571" name="Text Box 10">
          <a:extLst>
            <a:ext uri="{FF2B5EF4-FFF2-40B4-BE49-F238E27FC236}">
              <a16:creationId xmlns:a16="http://schemas.microsoft.com/office/drawing/2014/main" id="{00000000-0008-0000-1D00-000023060000}"/>
            </a:ext>
          </a:extLst>
        </xdr:cNvPr>
        <xdr:cNvSpPr txBox="1">
          <a:spLocks noChangeArrowheads="1"/>
        </xdr:cNvSpPr>
      </xdr:nvSpPr>
      <xdr:spPr bwMode="auto">
        <a:xfrm>
          <a:off x="2546985" y="82581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48684</xdr:colOff>
      <xdr:row>34</xdr:row>
      <xdr:rowOff>79375</xdr:rowOff>
    </xdr:from>
    <xdr:ext cx="114300" cy="285750"/>
    <xdr:sp macro="" textlink="">
      <xdr:nvSpPr>
        <xdr:cNvPr id="1572" name="Text Box 8">
          <a:extLst>
            <a:ext uri="{FF2B5EF4-FFF2-40B4-BE49-F238E27FC236}">
              <a16:creationId xmlns:a16="http://schemas.microsoft.com/office/drawing/2014/main" id="{00000000-0008-0000-1D00-000024060000}"/>
            </a:ext>
          </a:extLst>
        </xdr:cNvPr>
        <xdr:cNvSpPr txBox="1">
          <a:spLocks noChangeArrowheads="1"/>
        </xdr:cNvSpPr>
      </xdr:nvSpPr>
      <xdr:spPr bwMode="auto">
        <a:xfrm>
          <a:off x="1923204" y="39198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726017</xdr:colOff>
      <xdr:row>45</xdr:row>
      <xdr:rowOff>43392</xdr:rowOff>
    </xdr:from>
    <xdr:ext cx="114300" cy="285750"/>
    <xdr:sp macro="" textlink="">
      <xdr:nvSpPr>
        <xdr:cNvPr id="1573" name="Text Box 2">
          <a:extLst>
            <a:ext uri="{FF2B5EF4-FFF2-40B4-BE49-F238E27FC236}">
              <a16:creationId xmlns:a16="http://schemas.microsoft.com/office/drawing/2014/main" id="{00000000-0008-0000-1D00-00002506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4" name="Text Box 8">
          <a:extLst>
            <a:ext uri="{FF2B5EF4-FFF2-40B4-BE49-F238E27FC236}">
              <a16:creationId xmlns:a16="http://schemas.microsoft.com/office/drawing/2014/main" id="{00000000-0008-0000-1D00-00002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5" name="Text Box 1">
          <a:extLst>
            <a:ext uri="{FF2B5EF4-FFF2-40B4-BE49-F238E27FC236}">
              <a16:creationId xmlns:a16="http://schemas.microsoft.com/office/drawing/2014/main" id="{00000000-0008-0000-1D00-00002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6" name="Text Box 2">
          <a:extLst>
            <a:ext uri="{FF2B5EF4-FFF2-40B4-BE49-F238E27FC236}">
              <a16:creationId xmlns:a16="http://schemas.microsoft.com/office/drawing/2014/main" id="{00000000-0008-0000-1D00-00002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7" name="Text Box 3">
          <a:extLst>
            <a:ext uri="{FF2B5EF4-FFF2-40B4-BE49-F238E27FC236}">
              <a16:creationId xmlns:a16="http://schemas.microsoft.com/office/drawing/2014/main" id="{00000000-0008-0000-1D00-00002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8" name="Text Box 4">
          <a:extLst>
            <a:ext uri="{FF2B5EF4-FFF2-40B4-BE49-F238E27FC236}">
              <a16:creationId xmlns:a16="http://schemas.microsoft.com/office/drawing/2014/main" id="{00000000-0008-0000-1D00-00002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9" name="Text Box 5">
          <a:extLst>
            <a:ext uri="{FF2B5EF4-FFF2-40B4-BE49-F238E27FC236}">
              <a16:creationId xmlns:a16="http://schemas.microsoft.com/office/drawing/2014/main" id="{00000000-0008-0000-1D00-00002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0" name="Text Box 6">
          <a:extLst>
            <a:ext uri="{FF2B5EF4-FFF2-40B4-BE49-F238E27FC236}">
              <a16:creationId xmlns:a16="http://schemas.microsoft.com/office/drawing/2014/main" id="{00000000-0008-0000-1D00-00002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1" name="Text Box 8">
          <a:extLst>
            <a:ext uri="{FF2B5EF4-FFF2-40B4-BE49-F238E27FC236}">
              <a16:creationId xmlns:a16="http://schemas.microsoft.com/office/drawing/2014/main" id="{00000000-0008-0000-1D00-00002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2" name="Text Box 9">
          <a:extLst>
            <a:ext uri="{FF2B5EF4-FFF2-40B4-BE49-F238E27FC236}">
              <a16:creationId xmlns:a16="http://schemas.microsoft.com/office/drawing/2014/main" id="{00000000-0008-0000-1D00-00002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3" name="Text Box 10">
          <a:extLst>
            <a:ext uri="{FF2B5EF4-FFF2-40B4-BE49-F238E27FC236}">
              <a16:creationId xmlns:a16="http://schemas.microsoft.com/office/drawing/2014/main" id="{00000000-0008-0000-1D00-00002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4" name="Text Box 1">
          <a:extLst>
            <a:ext uri="{FF2B5EF4-FFF2-40B4-BE49-F238E27FC236}">
              <a16:creationId xmlns:a16="http://schemas.microsoft.com/office/drawing/2014/main" id="{00000000-0008-0000-1D00-00003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5" name="Text Box 2">
          <a:extLst>
            <a:ext uri="{FF2B5EF4-FFF2-40B4-BE49-F238E27FC236}">
              <a16:creationId xmlns:a16="http://schemas.microsoft.com/office/drawing/2014/main" id="{00000000-0008-0000-1D00-00003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6" name="Text Box 8">
          <a:extLst>
            <a:ext uri="{FF2B5EF4-FFF2-40B4-BE49-F238E27FC236}">
              <a16:creationId xmlns:a16="http://schemas.microsoft.com/office/drawing/2014/main" id="{00000000-0008-0000-1D00-00003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7" name="Text Box 8">
          <a:extLst>
            <a:ext uri="{FF2B5EF4-FFF2-40B4-BE49-F238E27FC236}">
              <a16:creationId xmlns:a16="http://schemas.microsoft.com/office/drawing/2014/main" id="{00000000-0008-0000-1D00-00003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8" name="Text Box 8">
          <a:extLst>
            <a:ext uri="{FF2B5EF4-FFF2-40B4-BE49-F238E27FC236}">
              <a16:creationId xmlns:a16="http://schemas.microsoft.com/office/drawing/2014/main" id="{00000000-0008-0000-1D00-00003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9" name="Text Box 8">
          <a:extLst>
            <a:ext uri="{FF2B5EF4-FFF2-40B4-BE49-F238E27FC236}">
              <a16:creationId xmlns:a16="http://schemas.microsoft.com/office/drawing/2014/main" id="{00000000-0008-0000-1D00-00003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0" name="Text Box 8">
          <a:extLst>
            <a:ext uri="{FF2B5EF4-FFF2-40B4-BE49-F238E27FC236}">
              <a16:creationId xmlns:a16="http://schemas.microsoft.com/office/drawing/2014/main" id="{00000000-0008-0000-1D00-00003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1" name="Text Box 1">
          <a:extLst>
            <a:ext uri="{FF2B5EF4-FFF2-40B4-BE49-F238E27FC236}">
              <a16:creationId xmlns:a16="http://schemas.microsoft.com/office/drawing/2014/main" id="{00000000-0008-0000-1D00-00003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2" name="Text Box 2">
          <a:extLst>
            <a:ext uri="{FF2B5EF4-FFF2-40B4-BE49-F238E27FC236}">
              <a16:creationId xmlns:a16="http://schemas.microsoft.com/office/drawing/2014/main" id="{00000000-0008-0000-1D00-00003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3" name="Text Box 3">
          <a:extLst>
            <a:ext uri="{FF2B5EF4-FFF2-40B4-BE49-F238E27FC236}">
              <a16:creationId xmlns:a16="http://schemas.microsoft.com/office/drawing/2014/main" id="{00000000-0008-0000-1D00-00003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4" name="Text Box 4">
          <a:extLst>
            <a:ext uri="{FF2B5EF4-FFF2-40B4-BE49-F238E27FC236}">
              <a16:creationId xmlns:a16="http://schemas.microsoft.com/office/drawing/2014/main" id="{00000000-0008-0000-1D00-00003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5" name="Text Box 5">
          <a:extLst>
            <a:ext uri="{FF2B5EF4-FFF2-40B4-BE49-F238E27FC236}">
              <a16:creationId xmlns:a16="http://schemas.microsoft.com/office/drawing/2014/main" id="{00000000-0008-0000-1D00-00003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6" name="Text Box 6">
          <a:extLst>
            <a:ext uri="{FF2B5EF4-FFF2-40B4-BE49-F238E27FC236}">
              <a16:creationId xmlns:a16="http://schemas.microsoft.com/office/drawing/2014/main" id="{00000000-0008-0000-1D00-00003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7" name="Text Box 8">
          <a:extLst>
            <a:ext uri="{FF2B5EF4-FFF2-40B4-BE49-F238E27FC236}">
              <a16:creationId xmlns:a16="http://schemas.microsoft.com/office/drawing/2014/main" id="{00000000-0008-0000-1D00-00003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8" name="Text Box 9">
          <a:extLst>
            <a:ext uri="{FF2B5EF4-FFF2-40B4-BE49-F238E27FC236}">
              <a16:creationId xmlns:a16="http://schemas.microsoft.com/office/drawing/2014/main" id="{00000000-0008-0000-1D00-00003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9" name="Text Box 10">
          <a:extLst>
            <a:ext uri="{FF2B5EF4-FFF2-40B4-BE49-F238E27FC236}">
              <a16:creationId xmlns:a16="http://schemas.microsoft.com/office/drawing/2014/main" id="{00000000-0008-0000-1D00-00003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0" name="Text Box 1">
          <a:extLst>
            <a:ext uri="{FF2B5EF4-FFF2-40B4-BE49-F238E27FC236}">
              <a16:creationId xmlns:a16="http://schemas.microsoft.com/office/drawing/2014/main" id="{00000000-0008-0000-1D00-00004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1" name="Text Box 2">
          <a:extLst>
            <a:ext uri="{FF2B5EF4-FFF2-40B4-BE49-F238E27FC236}">
              <a16:creationId xmlns:a16="http://schemas.microsoft.com/office/drawing/2014/main" id="{00000000-0008-0000-1D00-00004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2" name="Text Box 8">
          <a:extLst>
            <a:ext uri="{FF2B5EF4-FFF2-40B4-BE49-F238E27FC236}">
              <a16:creationId xmlns:a16="http://schemas.microsoft.com/office/drawing/2014/main" id="{00000000-0008-0000-1D00-00004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3" name="Text Box 8">
          <a:extLst>
            <a:ext uri="{FF2B5EF4-FFF2-40B4-BE49-F238E27FC236}">
              <a16:creationId xmlns:a16="http://schemas.microsoft.com/office/drawing/2014/main" id="{00000000-0008-0000-1D00-00004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4" name="Text Box 8">
          <a:extLst>
            <a:ext uri="{FF2B5EF4-FFF2-40B4-BE49-F238E27FC236}">
              <a16:creationId xmlns:a16="http://schemas.microsoft.com/office/drawing/2014/main" id="{00000000-0008-0000-1D00-00004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5" name="Text Box 1">
          <a:extLst>
            <a:ext uri="{FF2B5EF4-FFF2-40B4-BE49-F238E27FC236}">
              <a16:creationId xmlns:a16="http://schemas.microsoft.com/office/drawing/2014/main" id="{00000000-0008-0000-1D00-00004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6" name="Text Box 2">
          <a:extLst>
            <a:ext uri="{FF2B5EF4-FFF2-40B4-BE49-F238E27FC236}">
              <a16:creationId xmlns:a16="http://schemas.microsoft.com/office/drawing/2014/main" id="{00000000-0008-0000-1D00-00004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7" name="Text Box 3">
          <a:extLst>
            <a:ext uri="{FF2B5EF4-FFF2-40B4-BE49-F238E27FC236}">
              <a16:creationId xmlns:a16="http://schemas.microsoft.com/office/drawing/2014/main" id="{00000000-0008-0000-1D00-00004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8" name="Text Box 4">
          <a:extLst>
            <a:ext uri="{FF2B5EF4-FFF2-40B4-BE49-F238E27FC236}">
              <a16:creationId xmlns:a16="http://schemas.microsoft.com/office/drawing/2014/main" id="{00000000-0008-0000-1D00-00004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9" name="Text Box 5">
          <a:extLst>
            <a:ext uri="{FF2B5EF4-FFF2-40B4-BE49-F238E27FC236}">
              <a16:creationId xmlns:a16="http://schemas.microsoft.com/office/drawing/2014/main" id="{00000000-0008-0000-1D00-00004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0" name="Text Box 6">
          <a:extLst>
            <a:ext uri="{FF2B5EF4-FFF2-40B4-BE49-F238E27FC236}">
              <a16:creationId xmlns:a16="http://schemas.microsoft.com/office/drawing/2014/main" id="{00000000-0008-0000-1D00-00004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1" name="Text Box 8">
          <a:extLst>
            <a:ext uri="{FF2B5EF4-FFF2-40B4-BE49-F238E27FC236}">
              <a16:creationId xmlns:a16="http://schemas.microsoft.com/office/drawing/2014/main" id="{00000000-0008-0000-1D00-00004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2" name="Text Box 9">
          <a:extLst>
            <a:ext uri="{FF2B5EF4-FFF2-40B4-BE49-F238E27FC236}">
              <a16:creationId xmlns:a16="http://schemas.microsoft.com/office/drawing/2014/main" id="{00000000-0008-0000-1D00-00004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3" name="Text Box 10">
          <a:extLst>
            <a:ext uri="{FF2B5EF4-FFF2-40B4-BE49-F238E27FC236}">
              <a16:creationId xmlns:a16="http://schemas.microsoft.com/office/drawing/2014/main" id="{00000000-0008-0000-1D00-00004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4" name="Text Box 1">
          <a:extLst>
            <a:ext uri="{FF2B5EF4-FFF2-40B4-BE49-F238E27FC236}">
              <a16:creationId xmlns:a16="http://schemas.microsoft.com/office/drawing/2014/main" id="{00000000-0008-0000-1D00-00004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5" name="Text Box 2">
          <a:extLst>
            <a:ext uri="{FF2B5EF4-FFF2-40B4-BE49-F238E27FC236}">
              <a16:creationId xmlns:a16="http://schemas.microsoft.com/office/drawing/2014/main" id="{00000000-0008-0000-1D00-00004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6" name="Text Box 8">
          <a:extLst>
            <a:ext uri="{FF2B5EF4-FFF2-40B4-BE49-F238E27FC236}">
              <a16:creationId xmlns:a16="http://schemas.microsoft.com/office/drawing/2014/main" id="{00000000-0008-0000-1D00-00005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7" name="Text Box 1">
          <a:extLst>
            <a:ext uri="{FF2B5EF4-FFF2-40B4-BE49-F238E27FC236}">
              <a16:creationId xmlns:a16="http://schemas.microsoft.com/office/drawing/2014/main" id="{00000000-0008-0000-1D00-00005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8" name="Text Box 2">
          <a:extLst>
            <a:ext uri="{FF2B5EF4-FFF2-40B4-BE49-F238E27FC236}">
              <a16:creationId xmlns:a16="http://schemas.microsoft.com/office/drawing/2014/main" id="{00000000-0008-0000-1D00-00005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9" name="Text Box 3">
          <a:extLst>
            <a:ext uri="{FF2B5EF4-FFF2-40B4-BE49-F238E27FC236}">
              <a16:creationId xmlns:a16="http://schemas.microsoft.com/office/drawing/2014/main" id="{00000000-0008-0000-1D00-00005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0" name="Text Box 4">
          <a:extLst>
            <a:ext uri="{FF2B5EF4-FFF2-40B4-BE49-F238E27FC236}">
              <a16:creationId xmlns:a16="http://schemas.microsoft.com/office/drawing/2014/main" id="{00000000-0008-0000-1D00-00005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1" name="Text Box 5">
          <a:extLst>
            <a:ext uri="{FF2B5EF4-FFF2-40B4-BE49-F238E27FC236}">
              <a16:creationId xmlns:a16="http://schemas.microsoft.com/office/drawing/2014/main" id="{00000000-0008-0000-1D00-00005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2" name="Text Box 6">
          <a:extLst>
            <a:ext uri="{FF2B5EF4-FFF2-40B4-BE49-F238E27FC236}">
              <a16:creationId xmlns:a16="http://schemas.microsoft.com/office/drawing/2014/main" id="{00000000-0008-0000-1D00-00005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3" name="Text Box 8">
          <a:extLst>
            <a:ext uri="{FF2B5EF4-FFF2-40B4-BE49-F238E27FC236}">
              <a16:creationId xmlns:a16="http://schemas.microsoft.com/office/drawing/2014/main" id="{00000000-0008-0000-1D00-00005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4" name="Text Box 9">
          <a:extLst>
            <a:ext uri="{FF2B5EF4-FFF2-40B4-BE49-F238E27FC236}">
              <a16:creationId xmlns:a16="http://schemas.microsoft.com/office/drawing/2014/main" id="{00000000-0008-0000-1D00-00005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5" name="Text Box 10">
          <a:extLst>
            <a:ext uri="{FF2B5EF4-FFF2-40B4-BE49-F238E27FC236}">
              <a16:creationId xmlns:a16="http://schemas.microsoft.com/office/drawing/2014/main" id="{00000000-0008-0000-1D00-00005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6" name="Text Box 1">
          <a:extLst>
            <a:ext uri="{FF2B5EF4-FFF2-40B4-BE49-F238E27FC236}">
              <a16:creationId xmlns:a16="http://schemas.microsoft.com/office/drawing/2014/main" id="{00000000-0008-0000-1D00-00005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7" name="Text Box 2">
          <a:extLst>
            <a:ext uri="{FF2B5EF4-FFF2-40B4-BE49-F238E27FC236}">
              <a16:creationId xmlns:a16="http://schemas.microsoft.com/office/drawing/2014/main" id="{00000000-0008-0000-1D00-00005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8" name="Text Box 8">
          <a:extLst>
            <a:ext uri="{FF2B5EF4-FFF2-40B4-BE49-F238E27FC236}">
              <a16:creationId xmlns:a16="http://schemas.microsoft.com/office/drawing/2014/main" id="{00000000-0008-0000-1D00-00005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9" name="Text Box 8">
          <a:extLst>
            <a:ext uri="{FF2B5EF4-FFF2-40B4-BE49-F238E27FC236}">
              <a16:creationId xmlns:a16="http://schemas.microsoft.com/office/drawing/2014/main" id="{00000000-0008-0000-1D00-00005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0" name="Text Box 1">
          <a:extLst>
            <a:ext uri="{FF2B5EF4-FFF2-40B4-BE49-F238E27FC236}">
              <a16:creationId xmlns:a16="http://schemas.microsoft.com/office/drawing/2014/main" id="{00000000-0008-0000-1D00-00005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1" name="Text Box 2">
          <a:extLst>
            <a:ext uri="{FF2B5EF4-FFF2-40B4-BE49-F238E27FC236}">
              <a16:creationId xmlns:a16="http://schemas.microsoft.com/office/drawing/2014/main" id="{00000000-0008-0000-1D00-00005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2" name="Text Box 3">
          <a:extLst>
            <a:ext uri="{FF2B5EF4-FFF2-40B4-BE49-F238E27FC236}">
              <a16:creationId xmlns:a16="http://schemas.microsoft.com/office/drawing/2014/main" id="{00000000-0008-0000-1D00-00006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3" name="Text Box 4">
          <a:extLst>
            <a:ext uri="{FF2B5EF4-FFF2-40B4-BE49-F238E27FC236}">
              <a16:creationId xmlns:a16="http://schemas.microsoft.com/office/drawing/2014/main" id="{00000000-0008-0000-1D00-00006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4" name="Text Box 5">
          <a:extLst>
            <a:ext uri="{FF2B5EF4-FFF2-40B4-BE49-F238E27FC236}">
              <a16:creationId xmlns:a16="http://schemas.microsoft.com/office/drawing/2014/main" id="{00000000-0008-0000-1D00-00006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5" name="Text Box 6">
          <a:extLst>
            <a:ext uri="{FF2B5EF4-FFF2-40B4-BE49-F238E27FC236}">
              <a16:creationId xmlns:a16="http://schemas.microsoft.com/office/drawing/2014/main" id="{00000000-0008-0000-1D00-00006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6" name="Text Box 8">
          <a:extLst>
            <a:ext uri="{FF2B5EF4-FFF2-40B4-BE49-F238E27FC236}">
              <a16:creationId xmlns:a16="http://schemas.microsoft.com/office/drawing/2014/main" id="{00000000-0008-0000-1D00-00006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7" name="Text Box 9">
          <a:extLst>
            <a:ext uri="{FF2B5EF4-FFF2-40B4-BE49-F238E27FC236}">
              <a16:creationId xmlns:a16="http://schemas.microsoft.com/office/drawing/2014/main" id="{00000000-0008-0000-1D00-00006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8" name="Text Box 10">
          <a:extLst>
            <a:ext uri="{FF2B5EF4-FFF2-40B4-BE49-F238E27FC236}">
              <a16:creationId xmlns:a16="http://schemas.microsoft.com/office/drawing/2014/main" id="{00000000-0008-0000-1D00-00006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9" name="Text Box 1">
          <a:extLst>
            <a:ext uri="{FF2B5EF4-FFF2-40B4-BE49-F238E27FC236}">
              <a16:creationId xmlns:a16="http://schemas.microsoft.com/office/drawing/2014/main" id="{00000000-0008-0000-1D00-00006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0" name="Text Box 2">
          <a:extLst>
            <a:ext uri="{FF2B5EF4-FFF2-40B4-BE49-F238E27FC236}">
              <a16:creationId xmlns:a16="http://schemas.microsoft.com/office/drawing/2014/main" id="{00000000-0008-0000-1D00-00006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1" name="Text Box 8">
          <a:extLst>
            <a:ext uri="{FF2B5EF4-FFF2-40B4-BE49-F238E27FC236}">
              <a16:creationId xmlns:a16="http://schemas.microsoft.com/office/drawing/2014/main" id="{00000000-0008-0000-1D00-00006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2" name="Text Box 1">
          <a:extLst>
            <a:ext uri="{FF2B5EF4-FFF2-40B4-BE49-F238E27FC236}">
              <a16:creationId xmlns:a16="http://schemas.microsoft.com/office/drawing/2014/main" id="{00000000-0008-0000-1D00-00006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3" name="Text Box 2">
          <a:extLst>
            <a:ext uri="{FF2B5EF4-FFF2-40B4-BE49-F238E27FC236}">
              <a16:creationId xmlns:a16="http://schemas.microsoft.com/office/drawing/2014/main" id="{00000000-0008-0000-1D00-00006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4" name="Text Box 3">
          <a:extLst>
            <a:ext uri="{FF2B5EF4-FFF2-40B4-BE49-F238E27FC236}">
              <a16:creationId xmlns:a16="http://schemas.microsoft.com/office/drawing/2014/main" id="{00000000-0008-0000-1D00-00006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5" name="Text Box 4">
          <a:extLst>
            <a:ext uri="{FF2B5EF4-FFF2-40B4-BE49-F238E27FC236}">
              <a16:creationId xmlns:a16="http://schemas.microsoft.com/office/drawing/2014/main" id="{00000000-0008-0000-1D00-00006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6" name="Text Box 5">
          <a:extLst>
            <a:ext uri="{FF2B5EF4-FFF2-40B4-BE49-F238E27FC236}">
              <a16:creationId xmlns:a16="http://schemas.microsoft.com/office/drawing/2014/main" id="{00000000-0008-0000-1D00-00006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7" name="Text Box 6">
          <a:extLst>
            <a:ext uri="{FF2B5EF4-FFF2-40B4-BE49-F238E27FC236}">
              <a16:creationId xmlns:a16="http://schemas.microsoft.com/office/drawing/2014/main" id="{00000000-0008-0000-1D00-00006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8" name="Text Box 8">
          <a:extLst>
            <a:ext uri="{FF2B5EF4-FFF2-40B4-BE49-F238E27FC236}">
              <a16:creationId xmlns:a16="http://schemas.microsoft.com/office/drawing/2014/main" id="{00000000-0008-0000-1D00-00007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9" name="Text Box 9">
          <a:extLst>
            <a:ext uri="{FF2B5EF4-FFF2-40B4-BE49-F238E27FC236}">
              <a16:creationId xmlns:a16="http://schemas.microsoft.com/office/drawing/2014/main" id="{00000000-0008-0000-1D00-00007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50" name="Text Box 10">
          <a:extLst>
            <a:ext uri="{FF2B5EF4-FFF2-40B4-BE49-F238E27FC236}">
              <a16:creationId xmlns:a16="http://schemas.microsoft.com/office/drawing/2014/main" id="{00000000-0008-0000-1D00-00007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1" name="Text Box 1">
          <a:extLst>
            <a:ext uri="{FF2B5EF4-FFF2-40B4-BE49-F238E27FC236}">
              <a16:creationId xmlns:a16="http://schemas.microsoft.com/office/drawing/2014/main" id="{00000000-0008-0000-1D00-00007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2" name="Text Box 2">
          <a:extLst>
            <a:ext uri="{FF2B5EF4-FFF2-40B4-BE49-F238E27FC236}">
              <a16:creationId xmlns:a16="http://schemas.microsoft.com/office/drawing/2014/main" id="{00000000-0008-0000-1D00-00007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3" name="Text Box 3">
          <a:extLst>
            <a:ext uri="{FF2B5EF4-FFF2-40B4-BE49-F238E27FC236}">
              <a16:creationId xmlns:a16="http://schemas.microsoft.com/office/drawing/2014/main" id="{00000000-0008-0000-1D00-00007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4" name="Text Box 4">
          <a:extLst>
            <a:ext uri="{FF2B5EF4-FFF2-40B4-BE49-F238E27FC236}">
              <a16:creationId xmlns:a16="http://schemas.microsoft.com/office/drawing/2014/main" id="{00000000-0008-0000-1D00-00007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5" name="Text Box 5">
          <a:extLst>
            <a:ext uri="{FF2B5EF4-FFF2-40B4-BE49-F238E27FC236}">
              <a16:creationId xmlns:a16="http://schemas.microsoft.com/office/drawing/2014/main" id="{00000000-0008-0000-1D00-00007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6" name="Text Box 6">
          <a:extLst>
            <a:ext uri="{FF2B5EF4-FFF2-40B4-BE49-F238E27FC236}">
              <a16:creationId xmlns:a16="http://schemas.microsoft.com/office/drawing/2014/main" id="{00000000-0008-0000-1D00-00007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7" name="Text Box 8">
          <a:extLst>
            <a:ext uri="{FF2B5EF4-FFF2-40B4-BE49-F238E27FC236}">
              <a16:creationId xmlns:a16="http://schemas.microsoft.com/office/drawing/2014/main" id="{00000000-0008-0000-1D00-00007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8" name="Text Box 9">
          <a:extLst>
            <a:ext uri="{FF2B5EF4-FFF2-40B4-BE49-F238E27FC236}">
              <a16:creationId xmlns:a16="http://schemas.microsoft.com/office/drawing/2014/main" id="{00000000-0008-0000-1D00-00007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9" name="Text Box 10">
          <a:extLst>
            <a:ext uri="{FF2B5EF4-FFF2-40B4-BE49-F238E27FC236}">
              <a16:creationId xmlns:a16="http://schemas.microsoft.com/office/drawing/2014/main" id="{00000000-0008-0000-1D00-00007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0" name="Text Box 1">
          <a:extLst>
            <a:ext uri="{FF2B5EF4-FFF2-40B4-BE49-F238E27FC236}">
              <a16:creationId xmlns:a16="http://schemas.microsoft.com/office/drawing/2014/main" id="{00000000-0008-0000-1D00-00007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1" name="Text Box 2">
          <a:extLst>
            <a:ext uri="{FF2B5EF4-FFF2-40B4-BE49-F238E27FC236}">
              <a16:creationId xmlns:a16="http://schemas.microsoft.com/office/drawing/2014/main" id="{00000000-0008-0000-1D00-00007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2" name="Text Box 1">
          <a:extLst>
            <a:ext uri="{FF2B5EF4-FFF2-40B4-BE49-F238E27FC236}">
              <a16:creationId xmlns:a16="http://schemas.microsoft.com/office/drawing/2014/main" id="{00000000-0008-0000-1D00-00007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3" name="Text Box 2">
          <a:extLst>
            <a:ext uri="{FF2B5EF4-FFF2-40B4-BE49-F238E27FC236}">
              <a16:creationId xmlns:a16="http://schemas.microsoft.com/office/drawing/2014/main" id="{00000000-0008-0000-1D00-00007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4" name="Text Box 3">
          <a:extLst>
            <a:ext uri="{FF2B5EF4-FFF2-40B4-BE49-F238E27FC236}">
              <a16:creationId xmlns:a16="http://schemas.microsoft.com/office/drawing/2014/main" id="{00000000-0008-0000-1D00-00008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5" name="Text Box 4">
          <a:extLst>
            <a:ext uri="{FF2B5EF4-FFF2-40B4-BE49-F238E27FC236}">
              <a16:creationId xmlns:a16="http://schemas.microsoft.com/office/drawing/2014/main" id="{00000000-0008-0000-1D00-00008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6" name="Text Box 5">
          <a:extLst>
            <a:ext uri="{FF2B5EF4-FFF2-40B4-BE49-F238E27FC236}">
              <a16:creationId xmlns:a16="http://schemas.microsoft.com/office/drawing/2014/main" id="{00000000-0008-0000-1D00-00008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7" name="Text Box 6">
          <a:extLst>
            <a:ext uri="{FF2B5EF4-FFF2-40B4-BE49-F238E27FC236}">
              <a16:creationId xmlns:a16="http://schemas.microsoft.com/office/drawing/2014/main" id="{00000000-0008-0000-1D00-00008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8" name="Text Box 8">
          <a:extLst>
            <a:ext uri="{FF2B5EF4-FFF2-40B4-BE49-F238E27FC236}">
              <a16:creationId xmlns:a16="http://schemas.microsoft.com/office/drawing/2014/main" id="{00000000-0008-0000-1D00-00008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9" name="Text Box 9">
          <a:extLst>
            <a:ext uri="{FF2B5EF4-FFF2-40B4-BE49-F238E27FC236}">
              <a16:creationId xmlns:a16="http://schemas.microsoft.com/office/drawing/2014/main" id="{00000000-0008-0000-1D00-00008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0" name="Text Box 10">
          <a:extLst>
            <a:ext uri="{FF2B5EF4-FFF2-40B4-BE49-F238E27FC236}">
              <a16:creationId xmlns:a16="http://schemas.microsoft.com/office/drawing/2014/main" id="{00000000-0008-0000-1D00-00008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1" name="Text Box 1">
          <a:extLst>
            <a:ext uri="{FF2B5EF4-FFF2-40B4-BE49-F238E27FC236}">
              <a16:creationId xmlns:a16="http://schemas.microsoft.com/office/drawing/2014/main" id="{00000000-0008-0000-1D00-00008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2" name="Text Box 2">
          <a:extLst>
            <a:ext uri="{FF2B5EF4-FFF2-40B4-BE49-F238E27FC236}">
              <a16:creationId xmlns:a16="http://schemas.microsoft.com/office/drawing/2014/main" id="{00000000-0008-0000-1D00-00008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3" name="Text Box 1">
          <a:extLst>
            <a:ext uri="{FF2B5EF4-FFF2-40B4-BE49-F238E27FC236}">
              <a16:creationId xmlns:a16="http://schemas.microsoft.com/office/drawing/2014/main" id="{00000000-0008-0000-1D00-00008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4" name="Text Box 2">
          <a:extLst>
            <a:ext uri="{FF2B5EF4-FFF2-40B4-BE49-F238E27FC236}">
              <a16:creationId xmlns:a16="http://schemas.microsoft.com/office/drawing/2014/main" id="{00000000-0008-0000-1D00-00008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5" name="Text Box 3">
          <a:extLst>
            <a:ext uri="{FF2B5EF4-FFF2-40B4-BE49-F238E27FC236}">
              <a16:creationId xmlns:a16="http://schemas.microsoft.com/office/drawing/2014/main" id="{00000000-0008-0000-1D00-00008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6" name="Text Box 4">
          <a:extLst>
            <a:ext uri="{FF2B5EF4-FFF2-40B4-BE49-F238E27FC236}">
              <a16:creationId xmlns:a16="http://schemas.microsoft.com/office/drawing/2014/main" id="{00000000-0008-0000-1D00-00008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7" name="Text Box 5">
          <a:extLst>
            <a:ext uri="{FF2B5EF4-FFF2-40B4-BE49-F238E27FC236}">
              <a16:creationId xmlns:a16="http://schemas.microsoft.com/office/drawing/2014/main" id="{00000000-0008-0000-1D00-00008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8" name="Text Box 6">
          <a:extLst>
            <a:ext uri="{FF2B5EF4-FFF2-40B4-BE49-F238E27FC236}">
              <a16:creationId xmlns:a16="http://schemas.microsoft.com/office/drawing/2014/main" id="{00000000-0008-0000-1D00-00008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9" name="Text Box 8">
          <a:extLst>
            <a:ext uri="{FF2B5EF4-FFF2-40B4-BE49-F238E27FC236}">
              <a16:creationId xmlns:a16="http://schemas.microsoft.com/office/drawing/2014/main" id="{00000000-0008-0000-1D00-00008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0" name="Text Box 9">
          <a:extLst>
            <a:ext uri="{FF2B5EF4-FFF2-40B4-BE49-F238E27FC236}">
              <a16:creationId xmlns:a16="http://schemas.microsoft.com/office/drawing/2014/main" id="{00000000-0008-0000-1D00-00009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1" name="Text Box 10">
          <a:extLst>
            <a:ext uri="{FF2B5EF4-FFF2-40B4-BE49-F238E27FC236}">
              <a16:creationId xmlns:a16="http://schemas.microsoft.com/office/drawing/2014/main" id="{00000000-0008-0000-1D00-00009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2" name="Text Box 1">
          <a:extLst>
            <a:ext uri="{FF2B5EF4-FFF2-40B4-BE49-F238E27FC236}">
              <a16:creationId xmlns:a16="http://schemas.microsoft.com/office/drawing/2014/main" id="{00000000-0008-0000-1D00-00009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3" name="Text Box 2">
          <a:extLst>
            <a:ext uri="{FF2B5EF4-FFF2-40B4-BE49-F238E27FC236}">
              <a16:creationId xmlns:a16="http://schemas.microsoft.com/office/drawing/2014/main" id="{00000000-0008-0000-1D00-00009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4" name="Text Box 1">
          <a:extLst>
            <a:ext uri="{FF2B5EF4-FFF2-40B4-BE49-F238E27FC236}">
              <a16:creationId xmlns:a16="http://schemas.microsoft.com/office/drawing/2014/main" id="{00000000-0008-0000-1D00-00009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5" name="Text Box 2">
          <a:extLst>
            <a:ext uri="{FF2B5EF4-FFF2-40B4-BE49-F238E27FC236}">
              <a16:creationId xmlns:a16="http://schemas.microsoft.com/office/drawing/2014/main" id="{00000000-0008-0000-1D00-00009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6" name="Text Box 3">
          <a:extLst>
            <a:ext uri="{FF2B5EF4-FFF2-40B4-BE49-F238E27FC236}">
              <a16:creationId xmlns:a16="http://schemas.microsoft.com/office/drawing/2014/main" id="{00000000-0008-0000-1D00-00009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7" name="Text Box 4">
          <a:extLst>
            <a:ext uri="{FF2B5EF4-FFF2-40B4-BE49-F238E27FC236}">
              <a16:creationId xmlns:a16="http://schemas.microsoft.com/office/drawing/2014/main" id="{00000000-0008-0000-1D00-00009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8" name="Text Box 5">
          <a:extLst>
            <a:ext uri="{FF2B5EF4-FFF2-40B4-BE49-F238E27FC236}">
              <a16:creationId xmlns:a16="http://schemas.microsoft.com/office/drawing/2014/main" id="{00000000-0008-0000-1D00-00009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9" name="Text Box 6">
          <a:extLst>
            <a:ext uri="{FF2B5EF4-FFF2-40B4-BE49-F238E27FC236}">
              <a16:creationId xmlns:a16="http://schemas.microsoft.com/office/drawing/2014/main" id="{00000000-0008-0000-1D00-00009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0" name="Text Box 8">
          <a:extLst>
            <a:ext uri="{FF2B5EF4-FFF2-40B4-BE49-F238E27FC236}">
              <a16:creationId xmlns:a16="http://schemas.microsoft.com/office/drawing/2014/main" id="{00000000-0008-0000-1D00-00009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1" name="Text Box 9">
          <a:extLst>
            <a:ext uri="{FF2B5EF4-FFF2-40B4-BE49-F238E27FC236}">
              <a16:creationId xmlns:a16="http://schemas.microsoft.com/office/drawing/2014/main" id="{00000000-0008-0000-1D00-00009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2" name="Text Box 10">
          <a:extLst>
            <a:ext uri="{FF2B5EF4-FFF2-40B4-BE49-F238E27FC236}">
              <a16:creationId xmlns:a16="http://schemas.microsoft.com/office/drawing/2014/main" id="{00000000-0008-0000-1D00-00009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3" name="Text Box 1">
          <a:extLst>
            <a:ext uri="{FF2B5EF4-FFF2-40B4-BE49-F238E27FC236}">
              <a16:creationId xmlns:a16="http://schemas.microsoft.com/office/drawing/2014/main" id="{00000000-0008-0000-1D00-00009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4" name="Text Box 2">
          <a:extLst>
            <a:ext uri="{FF2B5EF4-FFF2-40B4-BE49-F238E27FC236}">
              <a16:creationId xmlns:a16="http://schemas.microsoft.com/office/drawing/2014/main" id="{00000000-0008-0000-1D00-00009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5" name="Text Box 1">
          <a:extLst>
            <a:ext uri="{FF2B5EF4-FFF2-40B4-BE49-F238E27FC236}">
              <a16:creationId xmlns:a16="http://schemas.microsoft.com/office/drawing/2014/main" id="{00000000-0008-0000-1D00-00009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6" name="Text Box 2">
          <a:extLst>
            <a:ext uri="{FF2B5EF4-FFF2-40B4-BE49-F238E27FC236}">
              <a16:creationId xmlns:a16="http://schemas.microsoft.com/office/drawing/2014/main" id="{00000000-0008-0000-1D00-0000A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7" name="Text Box 3">
          <a:extLst>
            <a:ext uri="{FF2B5EF4-FFF2-40B4-BE49-F238E27FC236}">
              <a16:creationId xmlns:a16="http://schemas.microsoft.com/office/drawing/2014/main" id="{00000000-0008-0000-1D00-0000A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8" name="Text Box 4">
          <a:extLst>
            <a:ext uri="{FF2B5EF4-FFF2-40B4-BE49-F238E27FC236}">
              <a16:creationId xmlns:a16="http://schemas.microsoft.com/office/drawing/2014/main" id="{00000000-0008-0000-1D00-0000A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9" name="Text Box 5">
          <a:extLst>
            <a:ext uri="{FF2B5EF4-FFF2-40B4-BE49-F238E27FC236}">
              <a16:creationId xmlns:a16="http://schemas.microsoft.com/office/drawing/2014/main" id="{00000000-0008-0000-1D00-0000A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0" name="Text Box 6">
          <a:extLst>
            <a:ext uri="{FF2B5EF4-FFF2-40B4-BE49-F238E27FC236}">
              <a16:creationId xmlns:a16="http://schemas.microsoft.com/office/drawing/2014/main" id="{00000000-0008-0000-1D00-0000A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1" name="Text Box 8">
          <a:extLst>
            <a:ext uri="{FF2B5EF4-FFF2-40B4-BE49-F238E27FC236}">
              <a16:creationId xmlns:a16="http://schemas.microsoft.com/office/drawing/2014/main" id="{00000000-0008-0000-1D00-0000A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2" name="Text Box 9">
          <a:extLst>
            <a:ext uri="{FF2B5EF4-FFF2-40B4-BE49-F238E27FC236}">
              <a16:creationId xmlns:a16="http://schemas.microsoft.com/office/drawing/2014/main" id="{00000000-0008-0000-1D00-0000A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3" name="Text Box 10">
          <a:extLst>
            <a:ext uri="{FF2B5EF4-FFF2-40B4-BE49-F238E27FC236}">
              <a16:creationId xmlns:a16="http://schemas.microsoft.com/office/drawing/2014/main" id="{00000000-0008-0000-1D00-0000A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4" name="Text Box 1">
          <a:extLst>
            <a:ext uri="{FF2B5EF4-FFF2-40B4-BE49-F238E27FC236}">
              <a16:creationId xmlns:a16="http://schemas.microsoft.com/office/drawing/2014/main" id="{00000000-0008-0000-1D00-0000A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5" name="Text Box 2">
          <a:extLst>
            <a:ext uri="{FF2B5EF4-FFF2-40B4-BE49-F238E27FC236}">
              <a16:creationId xmlns:a16="http://schemas.microsoft.com/office/drawing/2014/main" id="{00000000-0008-0000-1D00-0000A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6" name="Text Box 1">
          <a:extLst>
            <a:ext uri="{FF2B5EF4-FFF2-40B4-BE49-F238E27FC236}">
              <a16:creationId xmlns:a16="http://schemas.microsoft.com/office/drawing/2014/main" id="{00000000-0008-0000-1D00-0000A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7" name="Text Box 2">
          <a:extLst>
            <a:ext uri="{FF2B5EF4-FFF2-40B4-BE49-F238E27FC236}">
              <a16:creationId xmlns:a16="http://schemas.microsoft.com/office/drawing/2014/main" id="{00000000-0008-0000-1D00-0000A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8" name="Text Box 3">
          <a:extLst>
            <a:ext uri="{FF2B5EF4-FFF2-40B4-BE49-F238E27FC236}">
              <a16:creationId xmlns:a16="http://schemas.microsoft.com/office/drawing/2014/main" id="{00000000-0008-0000-1D00-0000A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9" name="Text Box 4">
          <a:extLst>
            <a:ext uri="{FF2B5EF4-FFF2-40B4-BE49-F238E27FC236}">
              <a16:creationId xmlns:a16="http://schemas.microsoft.com/office/drawing/2014/main" id="{00000000-0008-0000-1D00-0000A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10" name="Text Box 5">
          <a:extLst>
            <a:ext uri="{FF2B5EF4-FFF2-40B4-BE49-F238E27FC236}">
              <a16:creationId xmlns:a16="http://schemas.microsoft.com/office/drawing/2014/main" id="{00000000-0008-0000-1D00-0000A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11" name="Text Box 6">
          <a:extLst>
            <a:ext uri="{FF2B5EF4-FFF2-40B4-BE49-F238E27FC236}">
              <a16:creationId xmlns:a16="http://schemas.microsoft.com/office/drawing/2014/main" id="{00000000-0008-0000-1D00-0000A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12" name="Text Box 8">
          <a:extLst>
            <a:ext uri="{FF2B5EF4-FFF2-40B4-BE49-F238E27FC236}">
              <a16:creationId xmlns:a16="http://schemas.microsoft.com/office/drawing/2014/main" id="{00000000-0008-0000-1D00-0000B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28575</xdr:colOff>
      <xdr:row>42</xdr:row>
      <xdr:rowOff>114300</xdr:rowOff>
    </xdr:from>
    <xdr:ext cx="114300" cy="285750"/>
    <xdr:sp macro="" textlink="">
      <xdr:nvSpPr>
        <xdr:cNvPr id="1713" name="Text Box 9">
          <a:extLst>
            <a:ext uri="{FF2B5EF4-FFF2-40B4-BE49-F238E27FC236}">
              <a16:creationId xmlns:a16="http://schemas.microsoft.com/office/drawing/2014/main" id="{00000000-0008-0000-1D00-0000B1060000}"/>
            </a:ext>
          </a:extLst>
        </xdr:cNvPr>
        <xdr:cNvSpPr txBox="1">
          <a:spLocks noChangeArrowheads="1"/>
        </xdr:cNvSpPr>
      </xdr:nvSpPr>
      <xdr:spPr bwMode="auto">
        <a:xfrm>
          <a:off x="1278255" y="8343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1714" name="Text Box 8">
          <a:extLst>
            <a:ext uri="{FF2B5EF4-FFF2-40B4-BE49-F238E27FC236}">
              <a16:creationId xmlns:a16="http://schemas.microsoft.com/office/drawing/2014/main" id="{00000000-0008-0000-1D00-0000B2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1715" name="Text Box 8">
          <a:extLst>
            <a:ext uri="{FF2B5EF4-FFF2-40B4-BE49-F238E27FC236}">
              <a16:creationId xmlns:a16="http://schemas.microsoft.com/office/drawing/2014/main" id="{00000000-0008-0000-1D00-0000B3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361950</xdr:colOff>
      <xdr:row>66</xdr:row>
      <xdr:rowOff>91017</xdr:rowOff>
    </xdr:from>
    <xdr:ext cx="114300" cy="285750"/>
    <xdr:sp macro="" textlink="">
      <xdr:nvSpPr>
        <xdr:cNvPr id="1716" name="Text Box 8">
          <a:extLst>
            <a:ext uri="{FF2B5EF4-FFF2-40B4-BE49-F238E27FC236}">
              <a16:creationId xmlns:a16="http://schemas.microsoft.com/office/drawing/2014/main" id="{00000000-0008-0000-1D00-0000B4060000}"/>
            </a:ext>
          </a:extLst>
        </xdr:cNvPr>
        <xdr:cNvSpPr txBox="1">
          <a:spLocks noChangeArrowheads="1"/>
        </xdr:cNvSpPr>
      </xdr:nvSpPr>
      <xdr:spPr bwMode="auto">
        <a:xfrm>
          <a:off x="2861310" y="121610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17" name="Text Box 8">
          <a:extLst>
            <a:ext uri="{FF2B5EF4-FFF2-40B4-BE49-F238E27FC236}">
              <a16:creationId xmlns:a16="http://schemas.microsoft.com/office/drawing/2014/main" id="{00000000-0008-0000-1D00-0000B5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18" name="Text Box 8">
          <a:extLst>
            <a:ext uri="{FF2B5EF4-FFF2-40B4-BE49-F238E27FC236}">
              <a16:creationId xmlns:a16="http://schemas.microsoft.com/office/drawing/2014/main" id="{00000000-0008-0000-1D00-0000B6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19" name="Text Box 8">
          <a:extLst>
            <a:ext uri="{FF2B5EF4-FFF2-40B4-BE49-F238E27FC236}">
              <a16:creationId xmlns:a16="http://schemas.microsoft.com/office/drawing/2014/main" id="{00000000-0008-0000-1D00-0000B7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20" name="Text Box 8">
          <a:extLst>
            <a:ext uri="{FF2B5EF4-FFF2-40B4-BE49-F238E27FC236}">
              <a16:creationId xmlns:a16="http://schemas.microsoft.com/office/drawing/2014/main" id="{00000000-0008-0000-1D00-0000B8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21" name="Text Box 8">
          <a:extLst>
            <a:ext uri="{FF2B5EF4-FFF2-40B4-BE49-F238E27FC236}">
              <a16:creationId xmlns:a16="http://schemas.microsoft.com/office/drawing/2014/main" id="{00000000-0008-0000-1D00-0000B9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22" name="Text Box 8">
          <a:extLst>
            <a:ext uri="{FF2B5EF4-FFF2-40B4-BE49-F238E27FC236}">
              <a16:creationId xmlns:a16="http://schemas.microsoft.com/office/drawing/2014/main" id="{00000000-0008-0000-1D00-0000BA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64558</xdr:colOff>
      <xdr:row>45</xdr:row>
      <xdr:rowOff>117474</xdr:rowOff>
    </xdr:from>
    <xdr:ext cx="114300" cy="285750"/>
    <xdr:sp macro="" textlink="">
      <xdr:nvSpPr>
        <xdr:cNvPr id="1723" name="Text Box 1">
          <a:extLst>
            <a:ext uri="{FF2B5EF4-FFF2-40B4-BE49-F238E27FC236}">
              <a16:creationId xmlns:a16="http://schemas.microsoft.com/office/drawing/2014/main" id="{00000000-0008-0000-1D00-0000BB060000}"/>
            </a:ext>
          </a:extLst>
        </xdr:cNvPr>
        <xdr:cNvSpPr txBox="1">
          <a:spLocks noChangeArrowheads="1"/>
        </xdr:cNvSpPr>
      </xdr:nvSpPr>
      <xdr:spPr bwMode="auto">
        <a:xfrm>
          <a:off x="1314238" y="88957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4" name="Text Box 1">
          <a:extLst>
            <a:ext uri="{FF2B5EF4-FFF2-40B4-BE49-F238E27FC236}">
              <a16:creationId xmlns:a16="http://schemas.microsoft.com/office/drawing/2014/main" id="{00000000-0008-0000-1D00-0000B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5" name="Text Box 2">
          <a:extLst>
            <a:ext uri="{FF2B5EF4-FFF2-40B4-BE49-F238E27FC236}">
              <a16:creationId xmlns:a16="http://schemas.microsoft.com/office/drawing/2014/main" id="{00000000-0008-0000-1D00-0000B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6" name="Text Box 3">
          <a:extLst>
            <a:ext uri="{FF2B5EF4-FFF2-40B4-BE49-F238E27FC236}">
              <a16:creationId xmlns:a16="http://schemas.microsoft.com/office/drawing/2014/main" id="{00000000-0008-0000-1D00-0000B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7" name="Text Box 4">
          <a:extLst>
            <a:ext uri="{FF2B5EF4-FFF2-40B4-BE49-F238E27FC236}">
              <a16:creationId xmlns:a16="http://schemas.microsoft.com/office/drawing/2014/main" id="{00000000-0008-0000-1D00-0000B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8" name="Text Box 5">
          <a:extLst>
            <a:ext uri="{FF2B5EF4-FFF2-40B4-BE49-F238E27FC236}">
              <a16:creationId xmlns:a16="http://schemas.microsoft.com/office/drawing/2014/main" id="{00000000-0008-0000-1D00-0000C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9" name="Text Box 6">
          <a:extLst>
            <a:ext uri="{FF2B5EF4-FFF2-40B4-BE49-F238E27FC236}">
              <a16:creationId xmlns:a16="http://schemas.microsoft.com/office/drawing/2014/main" id="{00000000-0008-0000-1D00-0000C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0" name="Text Box 8">
          <a:extLst>
            <a:ext uri="{FF2B5EF4-FFF2-40B4-BE49-F238E27FC236}">
              <a16:creationId xmlns:a16="http://schemas.microsoft.com/office/drawing/2014/main" id="{00000000-0008-0000-1D00-0000C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1" name="Text Box 9">
          <a:extLst>
            <a:ext uri="{FF2B5EF4-FFF2-40B4-BE49-F238E27FC236}">
              <a16:creationId xmlns:a16="http://schemas.microsoft.com/office/drawing/2014/main" id="{00000000-0008-0000-1D00-0000C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2" name="Text Box 10">
          <a:extLst>
            <a:ext uri="{FF2B5EF4-FFF2-40B4-BE49-F238E27FC236}">
              <a16:creationId xmlns:a16="http://schemas.microsoft.com/office/drawing/2014/main" id="{00000000-0008-0000-1D00-0000C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3" name="Text Box 1">
          <a:extLst>
            <a:ext uri="{FF2B5EF4-FFF2-40B4-BE49-F238E27FC236}">
              <a16:creationId xmlns:a16="http://schemas.microsoft.com/office/drawing/2014/main" id="{00000000-0008-0000-1D00-0000C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4" name="Text Box 2">
          <a:extLst>
            <a:ext uri="{FF2B5EF4-FFF2-40B4-BE49-F238E27FC236}">
              <a16:creationId xmlns:a16="http://schemas.microsoft.com/office/drawing/2014/main" id="{00000000-0008-0000-1D00-0000C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5" name="Text Box 1">
          <a:extLst>
            <a:ext uri="{FF2B5EF4-FFF2-40B4-BE49-F238E27FC236}">
              <a16:creationId xmlns:a16="http://schemas.microsoft.com/office/drawing/2014/main" id="{00000000-0008-0000-1D00-0000C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6" name="Text Box 2">
          <a:extLst>
            <a:ext uri="{FF2B5EF4-FFF2-40B4-BE49-F238E27FC236}">
              <a16:creationId xmlns:a16="http://schemas.microsoft.com/office/drawing/2014/main" id="{00000000-0008-0000-1D00-0000C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7" name="Text Box 3">
          <a:extLst>
            <a:ext uri="{FF2B5EF4-FFF2-40B4-BE49-F238E27FC236}">
              <a16:creationId xmlns:a16="http://schemas.microsoft.com/office/drawing/2014/main" id="{00000000-0008-0000-1D00-0000C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8" name="Text Box 4">
          <a:extLst>
            <a:ext uri="{FF2B5EF4-FFF2-40B4-BE49-F238E27FC236}">
              <a16:creationId xmlns:a16="http://schemas.microsoft.com/office/drawing/2014/main" id="{00000000-0008-0000-1D00-0000C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9" name="Text Box 5">
          <a:extLst>
            <a:ext uri="{FF2B5EF4-FFF2-40B4-BE49-F238E27FC236}">
              <a16:creationId xmlns:a16="http://schemas.microsoft.com/office/drawing/2014/main" id="{00000000-0008-0000-1D00-0000C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0" name="Text Box 6">
          <a:extLst>
            <a:ext uri="{FF2B5EF4-FFF2-40B4-BE49-F238E27FC236}">
              <a16:creationId xmlns:a16="http://schemas.microsoft.com/office/drawing/2014/main" id="{00000000-0008-0000-1D00-0000C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1" name="Text Box 8">
          <a:extLst>
            <a:ext uri="{FF2B5EF4-FFF2-40B4-BE49-F238E27FC236}">
              <a16:creationId xmlns:a16="http://schemas.microsoft.com/office/drawing/2014/main" id="{00000000-0008-0000-1D00-0000C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2" name="Text Box 9">
          <a:extLst>
            <a:ext uri="{FF2B5EF4-FFF2-40B4-BE49-F238E27FC236}">
              <a16:creationId xmlns:a16="http://schemas.microsoft.com/office/drawing/2014/main" id="{00000000-0008-0000-1D00-0000C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3" name="Text Box 10">
          <a:extLst>
            <a:ext uri="{FF2B5EF4-FFF2-40B4-BE49-F238E27FC236}">
              <a16:creationId xmlns:a16="http://schemas.microsoft.com/office/drawing/2014/main" id="{00000000-0008-0000-1D00-0000C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4" name="Text Box 1">
          <a:extLst>
            <a:ext uri="{FF2B5EF4-FFF2-40B4-BE49-F238E27FC236}">
              <a16:creationId xmlns:a16="http://schemas.microsoft.com/office/drawing/2014/main" id="{00000000-0008-0000-1D00-0000D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5" name="Text Box 2">
          <a:extLst>
            <a:ext uri="{FF2B5EF4-FFF2-40B4-BE49-F238E27FC236}">
              <a16:creationId xmlns:a16="http://schemas.microsoft.com/office/drawing/2014/main" id="{00000000-0008-0000-1D00-0000D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6" name="Text Box 1">
          <a:extLst>
            <a:ext uri="{FF2B5EF4-FFF2-40B4-BE49-F238E27FC236}">
              <a16:creationId xmlns:a16="http://schemas.microsoft.com/office/drawing/2014/main" id="{00000000-0008-0000-1D00-0000D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7" name="Text Box 2">
          <a:extLst>
            <a:ext uri="{FF2B5EF4-FFF2-40B4-BE49-F238E27FC236}">
              <a16:creationId xmlns:a16="http://schemas.microsoft.com/office/drawing/2014/main" id="{00000000-0008-0000-1D00-0000D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8" name="Text Box 3">
          <a:extLst>
            <a:ext uri="{FF2B5EF4-FFF2-40B4-BE49-F238E27FC236}">
              <a16:creationId xmlns:a16="http://schemas.microsoft.com/office/drawing/2014/main" id="{00000000-0008-0000-1D00-0000D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9" name="Text Box 4">
          <a:extLst>
            <a:ext uri="{FF2B5EF4-FFF2-40B4-BE49-F238E27FC236}">
              <a16:creationId xmlns:a16="http://schemas.microsoft.com/office/drawing/2014/main" id="{00000000-0008-0000-1D00-0000D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0" name="Text Box 5">
          <a:extLst>
            <a:ext uri="{FF2B5EF4-FFF2-40B4-BE49-F238E27FC236}">
              <a16:creationId xmlns:a16="http://schemas.microsoft.com/office/drawing/2014/main" id="{00000000-0008-0000-1D00-0000D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1" name="Text Box 6">
          <a:extLst>
            <a:ext uri="{FF2B5EF4-FFF2-40B4-BE49-F238E27FC236}">
              <a16:creationId xmlns:a16="http://schemas.microsoft.com/office/drawing/2014/main" id="{00000000-0008-0000-1D00-0000D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2" name="Text Box 8">
          <a:extLst>
            <a:ext uri="{FF2B5EF4-FFF2-40B4-BE49-F238E27FC236}">
              <a16:creationId xmlns:a16="http://schemas.microsoft.com/office/drawing/2014/main" id="{00000000-0008-0000-1D00-0000D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3" name="Text Box 9">
          <a:extLst>
            <a:ext uri="{FF2B5EF4-FFF2-40B4-BE49-F238E27FC236}">
              <a16:creationId xmlns:a16="http://schemas.microsoft.com/office/drawing/2014/main" id="{00000000-0008-0000-1D00-0000D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4" name="Text Box 10">
          <a:extLst>
            <a:ext uri="{FF2B5EF4-FFF2-40B4-BE49-F238E27FC236}">
              <a16:creationId xmlns:a16="http://schemas.microsoft.com/office/drawing/2014/main" id="{00000000-0008-0000-1D00-0000D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5" name="Text Box 1">
          <a:extLst>
            <a:ext uri="{FF2B5EF4-FFF2-40B4-BE49-F238E27FC236}">
              <a16:creationId xmlns:a16="http://schemas.microsoft.com/office/drawing/2014/main" id="{00000000-0008-0000-1D00-0000D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6" name="Text Box 2">
          <a:extLst>
            <a:ext uri="{FF2B5EF4-FFF2-40B4-BE49-F238E27FC236}">
              <a16:creationId xmlns:a16="http://schemas.microsoft.com/office/drawing/2014/main" id="{00000000-0008-0000-1D00-0000D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7" name="Text Box 1">
          <a:extLst>
            <a:ext uri="{FF2B5EF4-FFF2-40B4-BE49-F238E27FC236}">
              <a16:creationId xmlns:a16="http://schemas.microsoft.com/office/drawing/2014/main" id="{00000000-0008-0000-1D00-0000D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8" name="Text Box 2">
          <a:extLst>
            <a:ext uri="{FF2B5EF4-FFF2-40B4-BE49-F238E27FC236}">
              <a16:creationId xmlns:a16="http://schemas.microsoft.com/office/drawing/2014/main" id="{00000000-0008-0000-1D00-0000D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9" name="Text Box 3">
          <a:extLst>
            <a:ext uri="{FF2B5EF4-FFF2-40B4-BE49-F238E27FC236}">
              <a16:creationId xmlns:a16="http://schemas.microsoft.com/office/drawing/2014/main" id="{00000000-0008-0000-1D00-0000D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0" name="Text Box 4">
          <a:extLst>
            <a:ext uri="{FF2B5EF4-FFF2-40B4-BE49-F238E27FC236}">
              <a16:creationId xmlns:a16="http://schemas.microsoft.com/office/drawing/2014/main" id="{00000000-0008-0000-1D00-0000E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1" name="Text Box 5">
          <a:extLst>
            <a:ext uri="{FF2B5EF4-FFF2-40B4-BE49-F238E27FC236}">
              <a16:creationId xmlns:a16="http://schemas.microsoft.com/office/drawing/2014/main" id="{00000000-0008-0000-1D00-0000E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2" name="Text Box 6">
          <a:extLst>
            <a:ext uri="{FF2B5EF4-FFF2-40B4-BE49-F238E27FC236}">
              <a16:creationId xmlns:a16="http://schemas.microsoft.com/office/drawing/2014/main" id="{00000000-0008-0000-1D00-0000E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3" name="Text Box 8">
          <a:extLst>
            <a:ext uri="{FF2B5EF4-FFF2-40B4-BE49-F238E27FC236}">
              <a16:creationId xmlns:a16="http://schemas.microsoft.com/office/drawing/2014/main" id="{00000000-0008-0000-1D00-0000E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4" name="Text Box 9">
          <a:extLst>
            <a:ext uri="{FF2B5EF4-FFF2-40B4-BE49-F238E27FC236}">
              <a16:creationId xmlns:a16="http://schemas.microsoft.com/office/drawing/2014/main" id="{00000000-0008-0000-1D00-0000E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5" name="Text Box 10">
          <a:extLst>
            <a:ext uri="{FF2B5EF4-FFF2-40B4-BE49-F238E27FC236}">
              <a16:creationId xmlns:a16="http://schemas.microsoft.com/office/drawing/2014/main" id="{00000000-0008-0000-1D00-0000E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6" name="Text Box 1">
          <a:extLst>
            <a:ext uri="{FF2B5EF4-FFF2-40B4-BE49-F238E27FC236}">
              <a16:creationId xmlns:a16="http://schemas.microsoft.com/office/drawing/2014/main" id="{00000000-0008-0000-1D00-0000E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7" name="Text Box 2">
          <a:extLst>
            <a:ext uri="{FF2B5EF4-FFF2-40B4-BE49-F238E27FC236}">
              <a16:creationId xmlns:a16="http://schemas.microsoft.com/office/drawing/2014/main" id="{00000000-0008-0000-1D00-0000E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8" name="Text Box 1">
          <a:extLst>
            <a:ext uri="{FF2B5EF4-FFF2-40B4-BE49-F238E27FC236}">
              <a16:creationId xmlns:a16="http://schemas.microsoft.com/office/drawing/2014/main" id="{00000000-0008-0000-1D00-0000E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9" name="Text Box 2">
          <a:extLst>
            <a:ext uri="{FF2B5EF4-FFF2-40B4-BE49-F238E27FC236}">
              <a16:creationId xmlns:a16="http://schemas.microsoft.com/office/drawing/2014/main" id="{00000000-0008-0000-1D00-0000E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0" name="Text Box 3">
          <a:extLst>
            <a:ext uri="{FF2B5EF4-FFF2-40B4-BE49-F238E27FC236}">
              <a16:creationId xmlns:a16="http://schemas.microsoft.com/office/drawing/2014/main" id="{00000000-0008-0000-1D00-0000E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1" name="Text Box 4">
          <a:extLst>
            <a:ext uri="{FF2B5EF4-FFF2-40B4-BE49-F238E27FC236}">
              <a16:creationId xmlns:a16="http://schemas.microsoft.com/office/drawing/2014/main" id="{00000000-0008-0000-1D00-0000E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2" name="Text Box 5">
          <a:extLst>
            <a:ext uri="{FF2B5EF4-FFF2-40B4-BE49-F238E27FC236}">
              <a16:creationId xmlns:a16="http://schemas.microsoft.com/office/drawing/2014/main" id="{00000000-0008-0000-1D00-0000E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3" name="Text Box 6">
          <a:extLst>
            <a:ext uri="{FF2B5EF4-FFF2-40B4-BE49-F238E27FC236}">
              <a16:creationId xmlns:a16="http://schemas.microsoft.com/office/drawing/2014/main" id="{00000000-0008-0000-1D00-0000E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4" name="Text Box 8">
          <a:extLst>
            <a:ext uri="{FF2B5EF4-FFF2-40B4-BE49-F238E27FC236}">
              <a16:creationId xmlns:a16="http://schemas.microsoft.com/office/drawing/2014/main" id="{00000000-0008-0000-1D00-0000E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5" name="Text Box 9">
          <a:extLst>
            <a:ext uri="{FF2B5EF4-FFF2-40B4-BE49-F238E27FC236}">
              <a16:creationId xmlns:a16="http://schemas.microsoft.com/office/drawing/2014/main" id="{00000000-0008-0000-1D00-0000E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6" name="Text Box 10">
          <a:extLst>
            <a:ext uri="{FF2B5EF4-FFF2-40B4-BE49-F238E27FC236}">
              <a16:creationId xmlns:a16="http://schemas.microsoft.com/office/drawing/2014/main" id="{00000000-0008-0000-1D00-0000F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7" name="Text Box 1">
          <a:extLst>
            <a:ext uri="{FF2B5EF4-FFF2-40B4-BE49-F238E27FC236}">
              <a16:creationId xmlns:a16="http://schemas.microsoft.com/office/drawing/2014/main" id="{00000000-0008-0000-1D00-0000F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8" name="Text Box 2">
          <a:extLst>
            <a:ext uri="{FF2B5EF4-FFF2-40B4-BE49-F238E27FC236}">
              <a16:creationId xmlns:a16="http://schemas.microsoft.com/office/drawing/2014/main" id="{00000000-0008-0000-1D00-0000F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9" name="Text Box 1">
          <a:extLst>
            <a:ext uri="{FF2B5EF4-FFF2-40B4-BE49-F238E27FC236}">
              <a16:creationId xmlns:a16="http://schemas.microsoft.com/office/drawing/2014/main" id="{00000000-0008-0000-1D00-0000F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0" name="Text Box 2">
          <a:extLst>
            <a:ext uri="{FF2B5EF4-FFF2-40B4-BE49-F238E27FC236}">
              <a16:creationId xmlns:a16="http://schemas.microsoft.com/office/drawing/2014/main" id="{00000000-0008-0000-1D00-0000F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1" name="Text Box 3">
          <a:extLst>
            <a:ext uri="{FF2B5EF4-FFF2-40B4-BE49-F238E27FC236}">
              <a16:creationId xmlns:a16="http://schemas.microsoft.com/office/drawing/2014/main" id="{00000000-0008-0000-1D00-0000F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2" name="Text Box 4">
          <a:extLst>
            <a:ext uri="{FF2B5EF4-FFF2-40B4-BE49-F238E27FC236}">
              <a16:creationId xmlns:a16="http://schemas.microsoft.com/office/drawing/2014/main" id="{00000000-0008-0000-1D00-0000F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3" name="Text Box 5">
          <a:extLst>
            <a:ext uri="{FF2B5EF4-FFF2-40B4-BE49-F238E27FC236}">
              <a16:creationId xmlns:a16="http://schemas.microsoft.com/office/drawing/2014/main" id="{00000000-0008-0000-1D00-0000F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4" name="Text Box 6">
          <a:extLst>
            <a:ext uri="{FF2B5EF4-FFF2-40B4-BE49-F238E27FC236}">
              <a16:creationId xmlns:a16="http://schemas.microsoft.com/office/drawing/2014/main" id="{00000000-0008-0000-1D00-0000F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5" name="Text Box 8">
          <a:extLst>
            <a:ext uri="{FF2B5EF4-FFF2-40B4-BE49-F238E27FC236}">
              <a16:creationId xmlns:a16="http://schemas.microsoft.com/office/drawing/2014/main" id="{00000000-0008-0000-1D00-0000F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6" name="Text Box 9">
          <a:extLst>
            <a:ext uri="{FF2B5EF4-FFF2-40B4-BE49-F238E27FC236}">
              <a16:creationId xmlns:a16="http://schemas.microsoft.com/office/drawing/2014/main" id="{00000000-0008-0000-1D00-0000F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87" name="Text Box 8">
          <a:extLst>
            <a:ext uri="{FF2B5EF4-FFF2-40B4-BE49-F238E27FC236}">
              <a16:creationId xmlns:a16="http://schemas.microsoft.com/office/drawing/2014/main" id="{00000000-0008-0000-1D00-0000FB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88" name="Text Box 1">
          <a:extLst>
            <a:ext uri="{FF2B5EF4-FFF2-40B4-BE49-F238E27FC236}">
              <a16:creationId xmlns:a16="http://schemas.microsoft.com/office/drawing/2014/main" id="{00000000-0008-0000-1D00-0000FC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89" name="Text Box 2">
          <a:extLst>
            <a:ext uri="{FF2B5EF4-FFF2-40B4-BE49-F238E27FC236}">
              <a16:creationId xmlns:a16="http://schemas.microsoft.com/office/drawing/2014/main" id="{00000000-0008-0000-1D00-0000FD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0" name="Text Box 3">
          <a:extLst>
            <a:ext uri="{FF2B5EF4-FFF2-40B4-BE49-F238E27FC236}">
              <a16:creationId xmlns:a16="http://schemas.microsoft.com/office/drawing/2014/main" id="{00000000-0008-0000-1D00-0000FE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1" name="Text Box 4">
          <a:extLst>
            <a:ext uri="{FF2B5EF4-FFF2-40B4-BE49-F238E27FC236}">
              <a16:creationId xmlns:a16="http://schemas.microsoft.com/office/drawing/2014/main" id="{00000000-0008-0000-1D00-0000FF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2" name="Text Box 5">
          <a:extLst>
            <a:ext uri="{FF2B5EF4-FFF2-40B4-BE49-F238E27FC236}">
              <a16:creationId xmlns:a16="http://schemas.microsoft.com/office/drawing/2014/main" id="{00000000-0008-0000-1D00-00000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3" name="Text Box 6">
          <a:extLst>
            <a:ext uri="{FF2B5EF4-FFF2-40B4-BE49-F238E27FC236}">
              <a16:creationId xmlns:a16="http://schemas.microsoft.com/office/drawing/2014/main" id="{00000000-0008-0000-1D00-00000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4" name="Text Box 8">
          <a:extLst>
            <a:ext uri="{FF2B5EF4-FFF2-40B4-BE49-F238E27FC236}">
              <a16:creationId xmlns:a16="http://schemas.microsoft.com/office/drawing/2014/main" id="{00000000-0008-0000-1D00-00000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5" name="Text Box 9">
          <a:extLst>
            <a:ext uri="{FF2B5EF4-FFF2-40B4-BE49-F238E27FC236}">
              <a16:creationId xmlns:a16="http://schemas.microsoft.com/office/drawing/2014/main" id="{00000000-0008-0000-1D00-00000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6" name="Text Box 10">
          <a:extLst>
            <a:ext uri="{FF2B5EF4-FFF2-40B4-BE49-F238E27FC236}">
              <a16:creationId xmlns:a16="http://schemas.microsoft.com/office/drawing/2014/main" id="{00000000-0008-0000-1D00-00000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7" name="Text Box 1">
          <a:extLst>
            <a:ext uri="{FF2B5EF4-FFF2-40B4-BE49-F238E27FC236}">
              <a16:creationId xmlns:a16="http://schemas.microsoft.com/office/drawing/2014/main" id="{00000000-0008-0000-1D00-00000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8" name="Text Box 2">
          <a:extLst>
            <a:ext uri="{FF2B5EF4-FFF2-40B4-BE49-F238E27FC236}">
              <a16:creationId xmlns:a16="http://schemas.microsoft.com/office/drawing/2014/main" id="{00000000-0008-0000-1D00-00000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9" name="Text Box 8">
          <a:extLst>
            <a:ext uri="{FF2B5EF4-FFF2-40B4-BE49-F238E27FC236}">
              <a16:creationId xmlns:a16="http://schemas.microsoft.com/office/drawing/2014/main" id="{00000000-0008-0000-1D00-00000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0" name="Text Box 8">
          <a:extLst>
            <a:ext uri="{FF2B5EF4-FFF2-40B4-BE49-F238E27FC236}">
              <a16:creationId xmlns:a16="http://schemas.microsoft.com/office/drawing/2014/main" id="{00000000-0008-0000-1D00-00000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1" name="Text Box 8">
          <a:extLst>
            <a:ext uri="{FF2B5EF4-FFF2-40B4-BE49-F238E27FC236}">
              <a16:creationId xmlns:a16="http://schemas.microsoft.com/office/drawing/2014/main" id="{00000000-0008-0000-1D00-00000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2" name="Text Box 8">
          <a:extLst>
            <a:ext uri="{FF2B5EF4-FFF2-40B4-BE49-F238E27FC236}">
              <a16:creationId xmlns:a16="http://schemas.microsoft.com/office/drawing/2014/main" id="{00000000-0008-0000-1D00-00000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3" name="Text Box 8">
          <a:extLst>
            <a:ext uri="{FF2B5EF4-FFF2-40B4-BE49-F238E27FC236}">
              <a16:creationId xmlns:a16="http://schemas.microsoft.com/office/drawing/2014/main" id="{00000000-0008-0000-1D00-00000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4" name="Text Box 1">
          <a:extLst>
            <a:ext uri="{FF2B5EF4-FFF2-40B4-BE49-F238E27FC236}">
              <a16:creationId xmlns:a16="http://schemas.microsoft.com/office/drawing/2014/main" id="{00000000-0008-0000-1D00-00000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5" name="Text Box 2">
          <a:extLst>
            <a:ext uri="{FF2B5EF4-FFF2-40B4-BE49-F238E27FC236}">
              <a16:creationId xmlns:a16="http://schemas.microsoft.com/office/drawing/2014/main" id="{00000000-0008-0000-1D00-00000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6" name="Text Box 3">
          <a:extLst>
            <a:ext uri="{FF2B5EF4-FFF2-40B4-BE49-F238E27FC236}">
              <a16:creationId xmlns:a16="http://schemas.microsoft.com/office/drawing/2014/main" id="{00000000-0008-0000-1D00-00000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7" name="Text Box 4">
          <a:extLst>
            <a:ext uri="{FF2B5EF4-FFF2-40B4-BE49-F238E27FC236}">
              <a16:creationId xmlns:a16="http://schemas.microsoft.com/office/drawing/2014/main" id="{00000000-0008-0000-1D00-00000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8" name="Text Box 5">
          <a:extLst>
            <a:ext uri="{FF2B5EF4-FFF2-40B4-BE49-F238E27FC236}">
              <a16:creationId xmlns:a16="http://schemas.microsoft.com/office/drawing/2014/main" id="{00000000-0008-0000-1D00-00001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9" name="Text Box 6">
          <a:extLst>
            <a:ext uri="{FF2B5EF4-FFF2-40B4-BE49-F238E27FC236}">
              <a16:creationId xmlns:a16="http://schemas.microsoft.com/office/drawing/2014/main" id="{00000000-0008-0000-1D00-00001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0" name="Text Box 8">
          <a:extLst>
            <a:ext uri="{FF2B5EF4-FFF2-40B4-BE49-F238E27FC236}">
              <a16:creationId xmlns:a16="http://schemas.microsoft.com/office/drawing/2014/main" id="{00000000-0008-0000-1D00-00001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1" name="Text Box 9">
          <a:extLst>
            <a:ext uri="{FF2B5EF4-FFF2-40B4-BE49-F238E27FC236}">
              <a16:creationId xmlns:a16="http://schemas.microsoft.com/office/drawing/2014/main" id="{00000000-0008-0000-1D00-00001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2" name="Text Box 10">
          <a:extLst>
            <a:ext uri="{FF2B5EF4-FFF2-40B4-BE49-F238E27FC236}">
              <a16:creationId xmlns:a16="http://schemas.microsoft.com/office/drawing/2014/main" id="{00000000-0008-0000-1D00-00001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3" name="Text Box 1">
          <a:extLst>
            <a:ext uri="{FF2B5EF4-FFF2-40B4-BE49-F238E27FC236}">
              <a16:creationId xmlns:a16="http://schemas.microsoft.com/office/drawing/2014/main" id="{00000000-0008-0000-1D00-00001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4" name="Text Box 2">
          <a:extLst>
            <a:ext uri="{FF2B5EF4-FFF2-40B4-BE49-F238E27FC236}">
              <a16:creationId xmlns:a16="http://schemas.microsoft.com/office/drawing/2014/main" id="{00000000-0008-0000-1D00-00001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5" name="Text Box 8">
          <a:extLst>
            <a:ext uri="{FF2B5EF4-FFF2-40B4-BE49-F238E27FC236}">
              <a16:creationId xmlns:a16="http://schemas.microsoft.com/office/drawing/2014/main" id="{00000000-0008-0000-1D00-00001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6" name="Text Box 8">
          <a:extLst>
            <a:ext uri="{FF2B5EF4-FFF2-40B4-BE49-F238E27FC236}">
              <a16:creationId xmlns:a16="http://schemas.microsoft.com/office/drawing/2014/main" id="{00000000-0008-0000-1D00-00001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7" name="Text Box 8">
          <a:extLst>
            <a:ext uri="{FF2B5EF4-FFF2-40B4-BE49-F238E27FC236}">
              <a16:creationId xmlns:a16="http://schemas.microsoft.com/office/drawing/2014/main" id="{00000000-0008-0000-1D00-00001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8" name="Text Box 1">
          <a:extLst>
            <a:ext uri="{FF2B5EF4-FFF2-40B4-BE49-F238E27FC236}">
              <a16:creationId xmlns:a16="http://schemas.microsoft.com/office/drawing/2014/main" id="{00000000-0008-0000-1D00-00001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9" name="Text Box 2">
          <a:extLst>
            <a:ext uri="{FF2B5EF4-FFF2-40B4-BE49-F238E27FC236}">
              <a16:creationId xmlns:a16="http://schemas.microsoft.com/office/drawing/2014/main" id="{00000000-0008-0000-1D00-00001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0" name="Text Box 3">
          <a:extLst>
            <a:ext uri="{FF2B5EF4-FFF2-40B4-BE49-F238E27FC236}">
              <a16:creationId xmlns:a16="http://schemas.microsoft.com/office/drawing/2014/main" id="{00000000-0008-0000-1D00-00001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1" name="Text Box 4">
          <a:extLst>
            <a:ext uri="{FF2B5EF4-FFF2-40B4-BE49-F238E27FC236}">
              <a16:creationId xmlns:a16="http://schemas.microsoft.com/office/drawing/2014/main" id="{00000000-0008-0000-1D00-00001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2" name="Text Box 5">
          <a:extLst>
            <a:ext uri="{FF2B5EF4-FFF2-40B4-BE49-F238E27FC236}">
              <a16:creationId xmlns:a16="http://schemas.microsoft.com/office/drawing/2014/main" id="{00000000-0008-0000-1D00-00001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3" name="Text Box 6">
          <a:extLst>
            <a:ext uri="{FF2B5EF4-FFF2-40B4-BE49-F238E27FC236}">
              <a16:creationId xmlns:a16="http://schemas.microsoft.com/office/drawing/2014/main" id="{00000000-0008-0000-1D00-00001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4" name="Text Box 8">
          <a:extLst>
            <a:ext uri="{FF2B5EF4-FFF2-40B4-BE49-F238E27FC236}">
              <a16:creationId xmlns:a16="http://schemas.microsoft.com/office/drawing/2014/main" id="{00000000-0008-0000-1D00-00002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5" name="Text Box 9">
          <a:extLst>
            <a:ext uri="{FF2B5EF4-FFF2-40B4-BE49-F238E27FC236}">
              <a16:creationId xmlns:a16="http://schemas.microsoft.com/office/drawing/2014/main" id="{00000000-0008-0000-1D00-00002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6" name="Text Box 10">
          <a:extLst>
            <a:ext uri="{FF2B5EF4-FFF2-40B4-BE49-F238E27FC236}">
              <a16:creationId xmlns:a16="http://schemas.microsoft.com/office/drawing/2014/main" id="{00000000-0008-0000-1D00-00002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7" name="Text Box 1">
          <a:extLst>
            <a:ext uri="{FF2B5EF4-FFF2-40B4-BE49-F238E27FC236}">
              <a16:creationId xmlns:a16="http://schemas.microsoft.com/office/drawing/2014/main" id="{00000000-0008-0000-1D00-00002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8" name="Text Box 2">
          <a:extLst>
            <a:ext uri="{FF2B5EF4-FFF2-40B4-BE49-F238E27FC236}">
              <a16:creationId xmlns:a16="http://schemas.microsoft.com/office/drawing/2014/main" id="{00000000-0008-0000-1D00-00002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9" name="Text Box 8">
          <a:extLst>
            <a:ext uri="{FF2B5EF4-FFF2-40B4-BE49-F238E27FC236}">
              <a16:creationId xmlns:a16="http://schemas.microsoft.com/office/drawing/2014/main" id="{00000000-0008-0000-1D00-00002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0" name="Text Box 1">
          <a:extLst>
            <a:ext uri="{FF2B5EF4-FFF2-40B4-BE49-F238E27FC236}">
              <a16:creationId xmlns:a16="http://schemas.microsoft.com/office/drawing/2014/main" id="{00000000-0008-0000-1D00-00002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1" name="Text Box 2">
          <a:extLst>
            <a:ext uri="{FF2B5EF4-FFF2-40B4-BE49-F238E27FC236}">
              <a16:creationId xmlns:a16="http://schemas.microsoft.com/office/drawing/2014/main" id="{00000000-0008-0000-1D00-00002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2" name="Text Box 3">
          <a:extLst>
            <a:ext uri="{FF2B5EF4-FFF2-40B4-BE49-F238E27FC236}">
              <a16:creationId xmlns:a16="http://schemas.microsoft.com/office/drawing/2014/main" id="{00000000-0008-0000-1D00-00002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3" name="Text Box 4">
          <a:extLst>
            <a:ext uri="{FF2B5EF4-FFF2-40B4-BE49-F238E27FC236}">
              <a16:creationId xmlns:a16="http://schemas.microsoft.com/office/drawing/2014/main" id="{00000000-0008-0000-1D00-00002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4" name="Text Box 5">
          <a:extLst>
            <a:ext uri="{FF2B5EF4-FFF2-40B4-BE49-F238E27FC236}">
              <a16:creationId xmlns:a16="http://schemas.microsoft.com/office/drawing/2014/main" id="{00000000-0008-0000-1D00-00002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5" name="Text Box 6">
          <a:extLst>
            <a:ext uri="{FF2B5EF4-FFF2-40B4-BE49-F238E27FC236}">
              <a16:creationId xmlns:a16="http://schemas.microsoft.com/office/drawing/2014/main" id="{00000000-0008-0000-1D00-00002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6" name="Text Box 8">
          <a:extLst>
            <a:ext uri="{FF2B5EF4-FFF2-40B4-BE49-F238E27FC236}">
              <a16:creationId xmlns:a16="http://schemas.microsoft.com/office/drawing/2014/main" id="{00000000-0008-0000-1D00-00002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7" name="Text Box 9">
          <a:extLst>
            <a:ext uri="{FF2B5EF4-FFF2-40B4-BE49-F238E27FC236}">
              <a16:creationId xmlns:a16="http://schemas.microsoft.com/office/drawing/2014/main" id="{00000000-0008-0000-1D00-00002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8" name="Text Box 10">
          <a:extLst>
            <a:ext uri="{FF2B5EF4-FFF2-40B4-BE49-F238E27FC236}">
              <a16:creationId xmlns:a16="http://schemas.microsoft.com/office/drawing/2014/main" id="{00000000-0008-0000-1D00-00002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9" name="Text Box 1">
          <a:extLst>
            <a:ext uri="{FF2B5EF4-FFF2-40B4-BE49-F238E27FC236}">
              <a16:creationId xmlns:a16="http://schemas.microsoft.com/office/drawing/2014/main" id="{00000000-0008-0000-1D00-00002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0" name="Text Box 2">
          <a:extLst>
            <a:ext uri="{FF2B5EF4-FFF2-40B4-BE49-F238E27FC236}">
              <a16:creationId xmlns:a16="http://schemas.microsoft.com/office/drawing/2014/main" id="{00000000-0008-0000-1D00-00003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1" name="Text Box 8">
          <a:extLst>
            <a:ext uri="{FF2B5EF4-FFF2-40B4-BE49-F238E27FC236}">
              <a16:creationId xmlns:a16="http://schemas.microsoft.com/office/drawing/2014/main" id="{00000000-0008-0000-1D00-00003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2" name="Text Box 8">
          <a:extLst>
            <a:ext uri="{FF2B5EF4-FFF2-40B4-BE49-F238E27FC236}">
              <a16:creationId xmlns:a16="http://schemas.microsoft.com/office/drawing/2014/main" id="{00000000-0008-0000-1D00-00003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3" name="Text Box 1">
          <a:extLst>
            <a:ext uri="{FF2B5EF4-FFF2-40B4-BE49-F238E27FC236}">
              <a16:creationId xmlns:a16="http://schemas.microsoft.com/office/drawing/2014/main" id="{00000000-0008-0000-1D00-00003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4" name="Text Box 2">
          <a:extLst>
            <a:ext uri="{FF2B5EF4-FFF2-40B4-BE49-F238E27FC236}">
              <a16:creationId xmlns:a16="http://schemas.microsoft.com/office/drawing/2014/main" id="{00000000-0008-0000-1D00-00003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5" name="Text Box 3">
          <a:extLst>
            <a:ext uri="{FF2B5EF4-FFF2-40B4-BE49-F238E27FC236}">
              <a16:creationId xmlns:a16="http://schemas.microsoft.com/office/drawing/2014/main" id="{00000000-0008-0000-1D00-00003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6" name="Text Box 4">
          <a:extLst>
            <a:ext uri="{FF2B5EF4-FFF2-40B4-BE49-F238E27FC236}">
              <a16:creationId xmlns:a16="http://schemas.microsoft.com/office/drawing/2014/main" id="{00000000-0008-0000-1D00-00003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7" name="Text Box 5">
          <a:extLst>
            <a:ext uri="{FF2B5EF4-FFF2-40B4-BE49-F238E27FC236}">
              <a16:creationId xmlns:a16="http://schemas.microsoft.com/office/drawing/2014/main" id="{00000000-0008-0000-1D00-00003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8" name="Text Box 6">
          <a:extLst>
            <a:ext uri="{FF2B5EF4-FFF2-40B4-BE49-F238E27FC236}">
              <a16:creationId xmlns:a16="http://schemas.microsoft.com/office/drawing/2014/main" id="{00000000-0008-0000-1D00-00003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9" name="Text Box 8">
          <a:extLst>
            <a:ext uri="{FF2B5EF4-FFF2-40B4-BE49-F238E27FC236}">
              <a16:creationId xmlns:a16="http://schemas.microsoft.com/office/drawing/2014/main" id="{00000000-0008-0000-1D00-00003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0" name="Text Box 9">
          <a:extLst>
            <a:ext uri="{FF2B5EF4-FFF2-40B4-BE49-F238E27FC236}">
              <a16:creationId xmlns:a16="http://schemas.microsoft.com/office/drawing/2014/main" id="{00000000-0008-0000-1D00-00003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1" name="Text Box 10">
          <a:extLst>
            <a:ext uri="{FF2B5EF4-FFF2-40B4-BE49-F238E27FC236}">
              <a16:creationId xmlns:a16="http://schemas.microsoft.com/office/drawing/2014/main" id="{00000000-0008-0000-1D00-00003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2" name="Text Box 1">
          <a:extLst>
            <a:ext uri="{FF2B5EF4-FFF2-40B4-BE49-F238E27FC236}">
              <a16:creationId xmlns:a16="http://schemas.microsoft.com/office/drawing/2014/main" id="{00000000-0008-0000-1D00-00003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3" name="Text Box 2">
          <a:extLst>
            <a:ext uri="{FF2B5EF4-FFF2-40B4-BE49-F238E27FC236}">
              <a16:creationId xmlns:a16="http://schemas.microsoft.com/office/drawing/2014/main" id="{00000000-0008-0000-1D00-00003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4" name="Text Box 8">
          <a:extLst>
            <a:ext uri="{FF2B5EF4-FFF2-40B4-BE49-F238E27FC236}">
              <a16:creationId xmlns:a16="http://schemas.microsoft.com/office/drawing/2014/main" id="{00000000-0008-0000-1D00-00003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5" name="Text Box 1">
          <a:extLst>
            <a:ext uri="{FF2B5EF4-FFF2-40B4-BE49-F238E27FC236}">
              <a16:creationId xmlns:a16="http://schemas.microsoft.com/office/drawing/2014/main" id="{00000000-0008-0000-1D00-00003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6" name="Text Box 2">
          <a:extLst>
            <a:ext uri="{FF2B5EF4-FFF2-40B4-BE49-F238E27FC236}">
              <a16:creationId xmlns:a16="http://schemas.microsoft.com/office/drawing/2014/main" id="{00000000-0008-0000-1D00-00004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7" name="Text Box 3">
          <a:extLst>
            <a:ext uri="{FF2B5EF4-FFF2-40B4-BE49-F238E27FC236}">
              <a16:creationId xmlns:a16="http://schemas.microsoft.com/office/drawing/2014/main" id="{00000000-0008-0000-1D00-00004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8" name="Text Box 4">
          <a:extLst>
            <a:ext uri="{FF2B5EF4-FFF2-40B4-BE49-F238E27FC236}">
              <a16:creationId xmlns:a16="http://schemas.microsoft.com/office/drawing/2014/main" id="{00000000-0008-0000-1D00-00004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9" name="Text Box 5">
          <a:extLst>
            <a:ext uri="{FF2B5EF4-FFF2-40B4-BE49-F238E27FC236}">
              <a16:creationId xmlns:a16="http://schemas.microsoft.com/office/drawing/2014/main" id="{00000000-0008-0000-1D00-00004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60" name="Text Box 6">
          <a:extLst>
            <a:ext uri="{FF2B5EF4-FFF2-40B4-BE49-F238E27FC236}">
              <a16:creationId xmlns:a16="http://schemas.microsoft.com/office/drawing/2014/main" id="{00000000-0008-0000-1D00-00004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61" name="Text Box 8">
          <a:extLst>
            <a:ext uri="{FF2B5EF4-FFF2-40B4-BE49-F238E27FC236}">
              <a16:creationId xmlns:a16="http://schemas.microsoft.com/office/drawing/2014/main" id="{00000000-0008-0000-1D00-00004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62" name="Text Box 9">
          <a:extLst>
            <a:ext uri="{FF2B5EF4-FFF2-40B4-BE49-F238E27FC236}">
              <a16:creationId xmlns:a16="http://schemas.microsoft.com/office/drawing/2014/main" id="{00000000-0008-0000-1D00-00004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63" name="Text Box 10">
          <a:extLst>
            <a:ext uri="{FF2B5EF4-FFF2-40B4-BE49-F238E27FC236}">
              <a16:creationId xmlns:a16="http://schemas.microsoft.com/office/drawing/2014/main" id="{00000000-0008-0000-1D00-00004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4" name="Text Box 1">
          <a:extLst>
            <a:ext uri="{FF2B5EF4-FFF2-40B4-BE49-F238E27FC236}">
              <a16:creationId xmlns:a16="http://schemas.microsoft.com/office/drawing/2014/main" id="{00000000-0008-0000-1D00-00004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5" name="Text Box 2">
          <a:extLst>
            <a:ext uri="{FF2B5EF4-FFF2-40B4-BE49-F238E27FC236}">
              <a16:creationId xmlns:a16="http://schemas.microsoft.com/office/drawing/2014/main" id="{00000000-0008-0000-1D00-00004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6" name="Text Box 3">
          <a:extLst>
            <a:ext uri="{FF2B5EF4-FFF2-40B4-BE49-F238E27FC236}">
              <a16:creationId xmlns:a16="http://schemas.microsoft.com/office/drawing/2014/main" id="{00000000-0008-0000-1D00-00004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7" name="Text Box 4">
          <a:extLst>
            <a:ext uri="{FF2B5EF4-FFF2-40B4-BE49-F238E27FC236}">
              <a16:creationId xmlns:a16="http://schemas.microsoft.com/office/drawing/2014/main" id="{00000000-0008-0000-1D00-00004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8" name="Text Box 5">
          <a:extLst>
            <a:ext uri="{FF2B5EF4-FFF2-40B4-BE49-F238E27FC236}">
              <a16:creationId xmlns:a16="http://schemas.microsoft.com/office/drawing/2014/main" id="{00000000-0008-0000-1D00-00004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9" name="Text Box 6">
          <a:extLst>
            <a:ext uri="{FF2B5EF4-FFF2-40B4-BE49-F238E27FC236}">
              <a16:creationId xmlns:a16="http://schemas.microsoft.com/office/drawing/2014/main" id="{00000000-0008-0000-1D00-00004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0" name="Text Box 8">
          <a:extLst>
            <a:ext uri="{FF2B5EF4-FFF2-40B4-BE49-F238E27FC236}">
              <a16:creationId xmlns:a16="http://schemas.microsoft.com/office/drawing/2014/main" id="{00000000-0008-0000-1D00-00004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1" name="Text Box 9">
          <a:extLst>
            <a:ext uri="{FF2B5EF4-FFF2-40B4-BE49-F238E27FC236}">
              <a16:creationId xmlns:a16="http://schemas.microsoft.com/office/drawing/2014/main" id="{00000000-0008-0000-1D00-00004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2" name="Text Box 10">
          <a:extLst>
            <a:ext uri="{FF2B5EF4-FFF2-40B4-BE49-F238E27FC236}">
              <a16:creationId xmlns:a16="http://schemas.microsoft.com/office/drawing/2014/main" id="{00000000-0008-0000-1D00-00005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3" name="Text Box 1">
          <a:extLst>
            <a:ext uri="{FF2B5EF4-FFF2-40B4-BE49-F238E27FC236}">
              <a16:creationId xmlns:a16="http://schemas.microsoft.com/office/drawing/2014/main" id="{00000000-0008-0000-1D00-00005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4" name="Text Box 2">
          <a:extLst>
            <a:ext uri="{FF2B5EF4-FFF2-40B4-BE49-F238E27FC236}">
              <a16:creationId xmlns:a16="http://schemas.microsoft.com/office/drawing/2014/main" id="{00000000-0008-0000-1D00-00005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5" name="Text Box 1">
          <a:extLst>
            <a:ext uri="{FF2B5EF4-FFF2-40B4-BE49-F238E27FC236}">
              <a16:creationId xmlns:a16="http://schemas.microsoft.com/office/drawing/2014/main" id="{00000000-0008-0000-1D00-00005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6" name="Text Box 2">
          <a:extLst>
            <a:ext uri="{FF2B5EF4-FFF2-40B4-BE49-F238E27FC236}">
              <a16:creationId xmlns:a16="http://schemas.microsoft.com/office/drawing/2014/main" id="{00000000-0008-0000-1D00-00005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7" name="Text Box 3">
          <a:extLst>
            <a:ext uri="{FF2B5EF4-FFF2-40B4-BE49-F238E27FC236}">
              <a16:creationId xmlns:a16="http://schemas.microsoft.com/office/drawing/2014/main" id="{00000000-0008-0000-1D00-00005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8" name="Text Box 4">
          <a:extLst>
            <a:ext uri="{FF2B5EF4-FFF2-40B4-BE49-F238E27FC236}">
              <a16:creationId xmlns:a16="http://schemas.microsoft.com/office/drawing/2014/main" id="{00000000-0008-0000-1D00-00005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9" name="Text Box 5">
          <a:extLst>
            <a:ext uri="{FF2B5EF4-FFF2-40B4-BE49-F238E27FC236}">
              <a16:creationId xmlns:a16="http://schemas.microsoft.com/office/drawing/2014/main" id="{00000000-0008-0000-1D00-00005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0" name="Text Box 6">
          <a:extLst>
            <a:ext uri="{FF2B5EF4-FFF2-40B4-BE49-F238E27FC236}">
              <a16:creationId xmlns:a16="http://schemas.microsoft.com/office/drawing/2014/main" id="{00000000-0008-0000-1D00-00005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1" name="Text Box 8">
          <a:extLst>
            <a:ext uri="{FF2B5EF4-FFF2-40B4-BE49-F238E27FC236}">
              <a16:creationId xmlns:a16="http://schemas.microsoft.com/office/drawing/2014/main" id="{00000000-0008-0000-1D00-00005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2" name="Text Box 9">
          <a:extLst>
            <a:ext uri="{FF2B5EF4-FFF2-40B4-BE49-F238E27FC236}">
              <a16:creationId xmlns:a16="http://schemas.microsoft.com/office/drawing/2014/main" id="{00000000-0008-0000-1D00-00005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3" name="Text Box 10">
          <a:extLst>
            <a:ext uri="{FF2B5EF4-FFF2-40B4-BE49-F238E27FC236}">
              <a16:creationId xmlns:a16="http://schemas.microsoft.com/office/drawing/2014/main" id="{00000000-0008-0000-1D00-00005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4" name="Text Box 1">
          <a:extLst>
            <a:ext uri="{FF2B5EF4-FFF2-40B4-BE49-F238E27FC236}">
              <a16:creationId xmlns:a16="http://schemas.microsoft.com/office/drawing/2014/main" id="{00000000-0008-0000-1D00-00005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5" name="Text Box 2">
          <a:extLst>
            <a:ext uri="{FF2B5EF4-FFF2-40B4-BE49-F238E27FC236}">
              <a16:creationId xmlns:a16="http://schemas.microsoft.com/office/drawing/2014/main" id="{00000000-0008-0000-1D00-00005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6" name="Text Box 1">
          <a:extLst>
            <a:ext uri="{FF2B5EF4-FFF2-40B4-BE49-F238E27FC236}">
              <a16:creationId xmlns:a16="http://schemas.microsoft.com/office/drawing/2014/main" id="{00000000-0008-0000-1D00-00005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7" name="Text Box 2">
          <a:extLst>
            <a:ext uri="{FF2B5EF4-FFF2-40B4-BE49-F238E27FC236}">
              <a16:creationId xmlns:a16="http://schemas.microsoft.com/office/drawing/2014/main" id="{00000000-0008-0000-1D00-00005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8" name="Text Box 3">
          <a:extLst>
            <a:ext uri="{FF2B5EF4-FFF2-40B4-BE49-F238E27FC236}">
              <a16:creationId xmlns:a16="http://schemas.microsoft.com/office/drawing/2014/main" id="{00000000-0008-0000-1D00-00006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9" name="Text Box 4">
          <a:extLst>
            <a:ext uri="{FF2B5EF4-FFF2-40B4-BE49-F238E27FC236}">
              <a16:creationId xmlns:a16="http://schemas.microsoft.com/office/drawing/2014/main" id="{00000000-0008-0000-1D00-00006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0" name="Text Box 5">
          <a:extLst>
            <a:ext uri="{FF2B5EF4-FFF2-40B4-BE49-F238E27FC236}">
              <a16:creationId xmlns:a16="http://schemas.microsoft.com/office/drawing/2014/main" id="{00000000-0008-0000-1D00-00006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1" name="Text Box 6">
          <a:extLst>
            <a:ext uri="{FF2B5EF4-FFF2-40B4-BE49-F238E27FC236}">
              <a16:creationId xmlns:a16="http://schemas.microsoft.com/office/drawing/2014/main" id="{00000000-0008-0000-1D00-00006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2" name="Text Box 8">
          <a:extLst>
            <a:ext uri="{FF2B5EF4-FFF2-40B4-BE49-F238E27FC236}">
              <a16:creationId xmlns:a16="http://schemas.microsoft.com/office/drawing/2014/main" id="{00000000-0008-0000-1D00-00006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3" name="Text Box 9">
          <a:extLst>
            <a:ext uri="{FF2B5EF4-FFF2-40B4-BE49-F238E27FC236}">
              <a16:creationId xmlns:a16="http://schemas.microsoft.com/office/drawing/2014/main" id="{00000000-0008-0000-1D00-00006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4" name="Text Box 10">
          <a:extLst>
            <a:ext uri="{FF2B5EF4-FFF2-40B4-BE49-F238E27FC236}">
              <a16:creationId xmlns:a16="http://schemas.microsoft.com/office/drawing/2014/main" id="{00000000-0008-0000-1D00-00006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5" name="Text Box 1">
          <a:extLst>
            <a:ext uri="{FF2B5EF4-FFF2-40B4-BE49-F238E27FC236}">
              <a16:creationId xmlns:a16="http://schemas.microsoft.com/office/drawing/2014/main" id="{00000000-0008-0000-1D00-00006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6" name="Text Box 2">
          <a:extLst>
            <a:ext uri="{FF2B5EF4-FFF2-40B4-BE49-F238E27FC236}">
              <a16:creationId xmlns:a16="http://schemas.microsoft.com/office/drawing/2014/main" id="{00000000-0008-0000-1D00-00006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7" name="Text Box 1">
          <a:extLst>
            <a:ext uri="{FF2B5EF4-FFF2-40B4-BE49-F238E27FC236}">
              <a16:creationId xmlns:a16="http://schemas.microsoft.com/office/drawing/2014/main" id="{00000000-0008-0000-1D00-00006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8" name="Text Box 2">
          <a:extLst>
            <a:ext uri="{FF2B5EF4-FFF2-40B4-BE49-F238E27FC236}">
              <a16:creationId xmlns:a16="http://schemas.microsoft.com/office/drawing/2014/main" id="{00000000-0008-0000-1D00-00006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9" name="Text Box 3">
          <a:extLst>
            <a:ext uri="{FF2B5EF4-FFF2-40B4-BE49-F238E27FC236}">
              <a16:creationId xmlns:a16="http://schemas.microsoft.com/office/drawing/2014/main" id="{00000000-0008-0000-1D00-00006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0" name="Text Box 4">
          <a:extLst>
            <a:ext uri="{FF2B5EF4-FFF2-40B4-BE49-F238E27FC236}">
              <a16:creationId xmlns:a16="http://schemas.microsoft.com/office/drawing/2014/main" id="{00000000-0008-0000-1D00-00006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1" name="Text Box 5">
          <a:extLst>
            <a:ext uri="{FF2B5EF4-FFF2-40B4-BE49-F238E27FC236}">
              <a16:creationId xmlns:a16="http://schemas.microsoft.com/office/drawing/2014/main" id="{00000000-0008-0000-1D00-00006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2" name="Text Box 6">
          <a:extLst>
            <a:ext uri="{FF2B5EF4-FFF2-40B4-BE49-F238E27FC236}">
              <a16:creationId xmlns:a16="http://schemas.microsoft.com/office/drawing/2014/main" id="{00000000-0008-0000-1D00-00006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3" name="Text Box 8">
          <a:extLst>
            <a:ext uri="{FF2B5EF4-FFF2-40B4-BE49-F238E27FC236}">
              <a16:creationId xmlns:a16="http://schemas.microsoft.com/office/drawing/2014/main" id="{00000000-0008-0000-1D00-00006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4" name="Text Box 9">
          <a:extLst>
            <a:ext uri="{FF2B5EF4-FFF2-40B4-BE49-F238E27FC236}">
              <a16:creationId xmlns:a16="http://schemas.microsoft.com/office/drawing/2014/main" id="{00000000-0008-0000-1D00-00007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5" name="Text Box 10">
          <a:extLst>
            <a:ext uri="{FF2B5EF4-FFF2-40B4-BE49-F238E27FC236}">
              <a16:creationId xmlns:a16="http://schemas.microsoft.com/office/drawing/2014/main" id="{00000000-0008-0000-1D00-00007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6" name="Text Box 1">
          <a:extLst>
            <a:ext uri="{FF2B5EF4-FFF2-40B4-BE49-F238E27FC236}">
              <a16:creationId xmlns:a16="http://schemas.microsoft.com/office/drawing/2014/main" id="{00000000-0008-0000-1D00-00007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7" name="Text Box 2">
          <a:extLst>
            <a:ext uri="{FF2B5EF4-FFF2-40B4-BE49-F238E27FC236}">
              <a16:creationId xmlns:a16="http://schemas.microsoft.com/office/drawing/2014/main" id="{00000000-0008-0000-1D00-00007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8" name="Text Box 1">
          <a:extLst>
            <a:ext uri="{FF2B5EF4-FFF2-40B4-BE49-F238E27FC236}">
              <a16:creationId xmlns:a16="http://schemas.microsoft.com/office/drawing/2014/main" id="{00000000-0008-0000-1D00-00007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9" name="Text Box 2">
          <a:extLst>
            <a:ext uri="{FF2B5EF4-FFF2-40B4-BE49-F238E27FC236}">
              <a16:creationId xmlns:a16="http://schemas.microsoft.com/office/drawing/2014/main" id="{00000000-0008-0000-1D00-00007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0" name="Text Box 3">
          <a:extLst>
            <a:ext uri="{FF2B5EF4-FFF2-40B4-BE49-F238E27FC236}">
              <a16:creationId xmlns:a16="http://schemas.microsoft.com/office/drawing/2014/main" id="{00000000-0008-0000-1D00-00007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1" name="Text Box 4">
          <a:extLst>
            <a:ext uri="{FF2B5EF4-FFF2-40B4-BE49-F238E27FC236}">
              <a16:creationId xmlns:a16="http://schemas.microsoft.com/office/drawing/2014/main" id="{00000000-0008-0000-1D00-00007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2" name="Text Box 5">
          <a:extLst>
            <a:ext uri="{FF2B5EF4-FFF2-40B4-BE49-F238E27FC236}">
              <a16:creationId xmlns:a16="http://schemas.microsoft.com/office/drawing/2014/main" id="{00000000-0008-0000-1D00-00007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3" name="Text Box 6">
          <a:extLst>
            <a:ext uri="{FF2B5EF4-FFF2-40B4-BE49-F238E27FC236}">
              <a16:creationId xmlns:a16="http://schemas.microsoft.com/office/drawing/2014/main" id="{00000000-0008-0000-1D00-00007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4" name="Text Box 8">
          <a:extLst>
            <a:ext uri="{FF2B5EF4-FFF2-40B4-BE49-F238E27FC236}">
              <a16:creationId xmlns:a16="http://schemas.microsoft.com/office/drawing/2014/main" id="{00000000-0008-0000-1D00-00007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5" name="Text Box 9">
          <a:extLst>
            <a:ext uri="{FF2B5EF4-FFF2-40B4-BE49-F238E27FC236}">
              <a16:creationId xmlns:a16="http://schemas.microsoft.com/office/drawing/2014/main" id="{00000000-0008-0000-1D00-00007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6" name="Text Box 10">
          <a:extLst>
            <a:ext uri="{FF2B5EF4-FFF2-40B4-BE49-F238E27FC236}">
              <a16:creationId xmlns:a16="http://schemas.microsoft.com/office/drawing/2014/main" id="{00000000-0008-0000-1D00-00007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7" name="Text Box 1">
          <a:extLst>
            <a:ext uri="{FF2B5EF4-FFF2-40B4-BE49-F238E27FC236}">
              <a16:creationId xmlns:a16="http://schemas.microsoft.com/office/drawing/2014/main" id="{00000000-0008-0000-1D00-00007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8" name="Text Box 2">
          <a:extLst>
            <a:ext uri="{FF2B5EF4-FFF2-40B4-BE49-F238E27FC236}">
              <a16:creationId xmlns:a16="http://schemas.microsoft.com/office/drawing/2014/main" id="{00000000-0008-0000-1D00-00007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9" name="Text Box 1">
          <a:extLst>
            <a:ext uri="{FF2B5EF4-FFF2-40B4-BE49-F238E27FC236}">
              <a16:creationId xmlns:a16="http://schemas.microsoft.com/office/drawing/2014/main" id="{00000000-0008-0000-1D00-00007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0" name="Text Box 2">
          <a:extLst>
            <a:ext uri="{FF2B5EF4-FFF2-40B4-BE49-F238E27FC236}">
              <a16:creationId xmlns:a16="http://schemas.microsoft.com/office/drawing/2014/main" id="{00000000-0008-0000-1D00-00008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1" name="Text Box 3">
          <a:extLst>
            <a:ext uri="{FF2B5EF4-FFF2-40B4-BE49-F238E27FC236}">
              <a16:creationId xmlns:a16="http://schemas.microsoft.com/office/drawing/2014/main" id="{00000000-0008-0000-1D00-00008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2" name="Text Box 4">
          <a:extLst>
            <a:ext uri="{FF2B5EF4-FFF2-40B4-BE49-F238E27FC236}">
              <a16:creationId xmlns:a16="http://schemas.microsoft.com/office/drawing/2014/main" id="{00000000-0008-0000-1D00-00008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3" name="Text Box 5">
          <a:extLst>
            <a:ext uri="{FF2B5EF4-FFF2-40B4-BE49-F238E27FC236}">
              <a16:creationId xmlns:a16="http://schemas.microsoft.com/office/drawing/2014/main" id="{00000000-0008-0000-1D00-00008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4" name="Text Box 6">
          <a:extLst>
            <a:ext uri="{FF2B5EF4-FFF2-40B4-BE49-F238E27FC236}">
              <a16:creationId xmlns:a16="http://schemas.microsoft.com/office/drawing/2014/main" id="{00000000-0008-0000-1D00-00008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5" name="Text Box 8">
          <a:extLst>
            <a:ext uri="{FF2B5EF4-FFF2-40B4-BE49-F238E27FC236}">
              <a16:creationId xmlns:a16="http://schemas.microsoft.com/office/drawing/2014/main" id="{00000000-0008-0000-1D00-00008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28575</xdr:colOff>
      <xdr:row>45</xdr:row>
      <xdr:rowOff>114300</xdr:rowOff>
    </xdr:from>
    <xdr:ext cx="114300" cy="285750"/>
    <xdr:sp macro="" textlink="">
      <xdr:nvSpPr>
        <xdr:cNvPr id="1926" name="Text Box 9">
          <a:extLst>
            <a:ext uri="{FF2B5EF4-FFF2-40B4-BE49-F238E27FC236}">
              <a16:creationId xmlns:a16="http://schemas.microsoft.com/office/drawing/2014/main" id="{00000000-0008-0000-1D00-000086070000}"/>
            </a:ext>
          </a:extLst>
        </xdr:cNvPr>
        <xdr:cNvSpPr txBox="1">
          <a:spLocks noChangeArrowheads="1"/>
        </xdr:cNvSpPr>
      </xdr:nvSpPr>
      <xdr:spPr bwMode="auto">
        <a:xfrm>
          <a:off x="1278255" y="88925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43</xdr:row>
      <xdr:rowOff>0</xdr:rowOff>
    </xdr:from>
    <xdr:ext cx="114300" cy="285750"/>
    <xdr:sp macro="" textlink="">
      <xdr:nvSpPr>
        <xdr:cNvPr id="1927" name="Text Box 8">
          <a:extLst>
            <a:ext uri="{FF2B5EF4-FFF2-40B4-BE49-F238E27FC236}">
              <a16:creationId xmlns:a16="http://schemas.microsoft.com/office/drawing/2014/main" id="{00000000-0008-0000-1D00-000087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43</xdr:row>
      <xdr:rowOff>0</xdr:rowOff>
    </xdr:from>
    <xdr:ext cx="114300" cy="285750"/>
    <xdr:sp macro="" textlink="">
      <xdr:nvSpPr>
        <xdr:cNvPr id="1928" name="Text Box 8">
          <a:extLst>
            <a:ext uri="{FF2B5EF4-FFF2-40B4-BE49-F238E27FC236}">
              <a16:creationId xmlns:a16="http://schemas.microsoft.com/office/drawing/2014/main" id="{00000000-0008-0000-1D00-000088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2047875</xdr:colOff>
      <xdr:row>44</xdr:row>
      <xdr:rowOff>14817</xdr:rowOff>
    </xdr:from>
    <xdr:ext cx="114300" cy="285750"/>
    <xdr:sp macro="" textlink="">
      <xdr:nvSpPr>
        <xdr:cNvPr id="1929" name="Text Box 8">
          <a:extLst>
            <a:ext uri="{FF2B5EF4-FFF2-40B4-BE49-F238E27FC236}">
              <a16:creationId xmlns:a16="http://schemas.microsoft.com/office/drawing/2014/main" id="{00000000-0008-0000-1D00-000089070000}"/>
            </a:ext>
          </a:extLst>
        </xdr:cNvPr>
        <xdr:cNvSpPr txBox="1">
          <a:spLocks noChangeArrowheads="1"/>
        </xdr:cNvSpPr>
      </xdr:nvSpPr>
      <xdr:spPr bwMode="auto">
        <a:xfrm>
          <a:off x="1247775" y="861017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0" name="Text Box 1">
          <a:extLst>
            <a:ext uri="{FF2B5EF4-FFF2-40B4-BE49-F238E27FC236}">
              <a16:creationId xmlns:a16="http://schemas.microsoft.com/office/drawing/2014/main" id="{00000000-0008-0000-1D00-00008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1" name="Text Box 2">
          <a:extLst>
            <a:ext uri="{FF2B5EF4-FFF2-40B4-BE49-F238E27FC236}">
              <a16:creationId xmlns:a16="http://schemas.microsoft.com/office/drawing/2014/main" id="{00000000-0008-0000-1D00-00008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2" name="Text Box 3">
          <a:extLst>
            <a:ext uri="{FF2B5EF4-FFF2-40B4-BE49-F238E27FC236}">
              <a16:creationId xmlns:a16="http://schemas.microsoft.com/office/drawing/2014/main" id="{00000000-0008-0000-1D00-00008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3" name="Text Box 4">
          <a:extLst>
            <a:ext uri="{FF2B5EF4-FFF2-40B4-BE49-F238E27FC236}">
              <a16:creationId xmlns:a16="http://schemas.microsoft.com/office/drawing/2014/main" id="{00000000-0008-0000-1D00-00008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4" name="Text Box 5">
          <a:extLst>
            <a:ext uri="{FF2B5EF4-FFF2-40B4-BE49-F238E27FC236}">
              <a16:creationId xmlns:a16="http://schemas.microsoft.com/office/drawing/2014/main" id="{00000000-0008-0000-1D00-00008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5" name="Text Box 6">
          <a:extLst>
            <a:ext uri="{FF2B5EF4-FFF2-40B4-BE49-F238E27FC236}">
              <a16:creationId xmlns:a16="http://schemas.microsoft.com/office/drawing/2014/main" id="{00000000-0008-0000-1D00-00008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6" name="Text Box 8">
          <a:extLst>
            <a:ext uri="{FF2B5EF4-FFF2-40B4-BE49-F238E27FC236}">
              <a16:creationId xmlns:a16="http://schemas.microsoft.com/office/drawing/2014/main" id="{00000000-0008-0000-1D00-00009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7" name="Text Box 9">
          <a:extLst>
            <a:ext uri="{FF2B5EF4-FFF2-40B4-BE49-F238E27FC236}">
              <a16:creationId xmlns:a16="http://schemas.microsoft.com/office/drawing/2014/main" id="{00000000-0008-0000-1D00-00009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8" name="Text Box 10">
          <a:extLst>
            <a:ext uri="{FF2B5EF4-FFF2-40B4-BE49-F238E27FC236}">
              <a16:creationId xmlns:a16="http://schemas.microsoft.com/office/drawing/2014/main" id="{00000000-0008-0000-1D00-00009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9" name="Text Box 1">
          <a:extLst>
            <a:ext uri="{FF2B5EF4-FFF2-40B4-BE49-F238E27FC236}">
              <a16:creationId xmlns:a16="http://schemas.microsoft.com/office/drawing/2014/main" id="{00000000-0008-0000-1D00-00009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0" name="Text Box 2">
          <a:extLst>
            <a:ext uri="{FF2B5EF4-FFF2-40B4-BE49-F238E27FC236}">
              <a16:creationId xmlns:a16="http://schemas.microsoft.com/office/drawing/2014/main" id="{00000000-0008-0000-1D00-00009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1" name="Text Box 1">
          <a:extLst>
            <a:ext uri="{FF2B5EF4-FFF2-40B4-BE49-F238E27FC236}">
              <a16:creationId xmlns:a16="http://schemas.microsoft.com/office/drawing/2014/main" id="{00000000-0008-0000-1D00-00009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2" name="Text Box 2">
          <a:extLst>
            <a:ext uri="{FF2B5EF4-FFF2-40B4-BE49-F238E27FC236}">
              <a16:creationId xmlns:a16="http://schemas.microsoft.com/office/drawing/2014/main" id="{00000000-0008-0000-1D00-00009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3" name="Text Box 3">
          <a:extLst>
            <a:ext uri="{FF2B5EF4-FFF2-40B4-BE49-F238E27FC236}">
              <a16:creationId xmlns:a16="http://schemas.microsoft.com/office/drawing/2014/main" id="{00000000-0008-0000-1D00-00009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4" name="Text Box 4">
          <a:extLst>
            <a:ext uri="{FF2B5EF4-FFF2-40B4-BE49-F238E27FC236}">
              <a16:creationId xmlns:a16="http://schemas.microsoft.com/office/drawing/2014/main" id="{00000000-0008-0000-1D00-00009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5" name="Text Box 5">
          <a:extLst>
            <a:ext uri="{FF2B5EF4-FFF2-40B4-BE49-F238E27FC236}">
              <a16:creationId xmlns:a16="http://schemas.microsoft.com/office/drawing/2014/main" id="{00000000-0008-0000-1D00-00009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6" name="Text Box 6">
          <a:extLst>
            <a:ext uri="{FF2B5EF4-FFF2-40B4-BE49-F238E27FC236}">
              <a16:creationId xmlns:a16="http://schemas.microsoft.com/office/drawing/2014/main" id="{00000000-0008-0000-1D00-00009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7" name="Text Box 8">
          <a:extLst>
            <a:ext uri="{FF2B5EF4-FFF2-40B4-BE49-F238E27FC236}">
              <a16:creationId xmlns:a16="http://schemas.microsoft.com/office/drawing/2014/main" id="{00000000-0008-0000-1D00-00009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8" name="Text Box 9">
          <a:extLst>
            <a:ext uri="{FF2B5EF4-FFF2-40B4-BE49-F238E27FC236}">
              <a16:creationId xmlns:a16="http://schemas.microsoft.com/office/drawing/2014/main" id="{00000000-0008-0000-1D00-00009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9" name="Text Box 10">
          <a:extLst>
            <a:ext uri="{FF2B5EF4-FFF2-40B4-BE49-F238E27FC236}">
              <a16:creationId xmlns:a16="http://schemas.microsoft.com/office/drawing/2014/main" id="{00000000-0008-0000-1D00-00009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0" name="Text Box 1">
          <a:extLst>
            <a:ext uri="{FF2B5EF4-FFF2-40B4-BE49-F238E27FC236}">
              <a16:creationId xmlns:a16="http://schemas.microsoft.com/office/drawing/2014/main" id="{00000000-0008-0000-1D00-00009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1" name="Text Box 2">
          <a:extLst>
            <a:ext uri="{FF2B5EF4-FFF2-40B4-BE49-F238E27FC236}">
              <a16:creationId xmlns:a16="http://schemas.microsoft.com/office/drawing/2014/main" id="{00000000-0008-0000-1D00-00009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2" name="Text Box 1">
          <a:extLst>
            <a:ext uri="{FF2B5EF4-FFF2-40B4-BE49-F238E27FC236}">
              <a16:creationId xmlns:a16="http://schemas.microsoft.com/office/drawing/2014/main" id="{00000000-0008-0000-1D00-0000A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3" name="Text Box 2">
          <a:extLst>
            <a:ext uri="{FF2B5EF4-FFF2-40B4-BE49-F238E27FC236}">
              <a16:creationId xmlns:a16="http://schemas.microsoft.com/office/drawing/2014/main" id="{00000000-0008-0000-1D00-0000A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4" name="Text Box 3">
          <a:extLst>
            <a:ext uri="{FF2B5EF4-FFF2-40B4-BE49-F238E27FC236}">
              <a16:creationId xmlns:a16="http://schemas.microsoft.com/office/drawing/2014/main" id="{00000000-0008-0000-1D00-0000A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5" name="Text Box 4">
          <a:extLst>
            <a:ext uri="{FF2B5EF4-FFF2-40B4-BE49-F238E27FC236}">
              <a16:creationId xmlns:a16="http://schemas.microsoft.com/office/drawing/2014/main" id="{00000000-0008-0000-1D00-0000A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6" name="Text Box 5">
          <a:extLst>
            <a:ext uri="{FF2B5EF4-FFF2-40B4-BE49-F238E27FC236}">
              <a16:creationId xmlns:a16="http://schemas.microsoft.com/office/drawing/2014/main" id="{00000000-0008-0000-1D00-0000A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7" name="Text Box 6">
          <a:extLst>
            <a:ext uri="{FF2B5EF4-FFF2-40B4-BE49-F238E27FC236}">
              <a16:creationId xmlns:a16="http://schemas.microsoft.com/office/drawing/2014/main" id="{00000000-0008-0000-1D00-0000A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8" name="Text Box 8">
          <a:extLst>
            <a:ext uri="{FF2B5EF4-FFF2-40B4-BE49-F238E27FC236}">
              <a16:creationId xmlns:a16="http://schemas.microsoft.com/office/drawing/2014/main" id="{00000000-0008-0000-1D00-0000A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9" name="Text Box 9">
          <a:extLst>
            <a:ext uri="{FF2B5EF4-FFF2-40B4-BE49-F238E27FC236}">
              <a16:creationId xmlns:a16="http://schemas.microsoft.com/office/drawing/2014/main" id="{00000000-0008-0000-1D00-0000A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0" name="Text Box 10">
          <a:extLst>
            <a:ext uri="{FF2B5EF4-FFF2-40B4-BE49-F238E27FC236}">
              <a16:creationId xmlns:a16="http://schemas.microsoft.com/office/drawing/2014/main" id="{00000000-0008-0000-1D00-0000A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1" name="Text Box 1">
          <a:extLst>
            <a:ext uri="{FF2B5EF4-FFF2-40B4-BE49-F238E27FC236}">
              <a16:creationId xmlns:a16="http://schemas.microsoft.com/office/drawing/2014/main" id="{00000000-0008-0000-1D00-0000A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2" name="Text Box 2">
          <a:extLst>
            <a:ext uri="{FF2B5EF4-FFF2-40B4-BE49-F238E27FC236}">
              <a16:creationId xmlns:a16="http://schemas.microsoft.com/office/drawing/2014/main" id="{00000000-0008-0000-1D00-0000A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3" name="Text Box 1">
          <a:extLst>
            <a:ext uri="{FF2B5EF4-FFF2-40B4-BE49-F238E27FC236}">
              <a16:creationId xmlns:a16="http://schemas.microsoft.com/office/drawing/2014/main" id="{00000000-0008-0000-1D00-0000A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4" name="Text Box 2">
          <a:extLst>
            <a:ext uri="{FF2B5EF4-FFF2-40B4-BE49-F238E27FC236}">
              <a16:creationId xmlns:a16="http://schemas.microsoft.com/office/drawing/2014/main" id="{00000000-0008-0000-1D00-0000A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5" name="Text Box 3">
          <a:extLst>
            <a:ext uri="{FF2B5EF4-FFF2-40B4-BE49-F238E27FC236}">
              <a16:creationId xmlns:a16="http://schemas.microsoft.com/office/drawing/2014/main" id="{00000000-0008-0000-1D00-0000A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6" name="Text Box 4">
          <a:extLst>
            <a:ext uri="{FF2B5EF4-FFF2-40B4-BE49-F238E27FC236}">
              <a16:creationId xmlns:a16="http://schemas.microsoft.com/office/drawing/2014/main" id="{00000000-0008-0000-1D00-0000A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7" name="Text Box 5">
          <a:extLst>
            <a:ext uri="{FF2B5EF4-FFF2-40B4-BE49-F238E27FC236}">
              <a16:creationId xmlns:a16="http://schemas.microsoft.com/office/drawing/2014/main" id="{00000000-0008-0000-1D00-0000A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8" name="Text Box 6">
          <a:extLst>
            <a:ext uri="{FF2B5EF4-FFF2-40B4-BE49-F238E27FC236}">
              <a16:creationId xmlns:a16="http://schemas.microsoft.com/office/drawing/2014/main" id="{00000000-0008-0000-1D00-0000B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9" name="Text Box 8">
          <a:extLst>
            <a:ext uri="{FF2B5EF4-FFF2-40B4-BE49-F238E27FC236}">
              <a16:creationId xmlns:a16="http://schemas.microsoft.com/office/drawing/2014/main" id="{00000000-0008-0000-1D00-0000B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0" name="Text Box 9">
          <a:extLst>
            <a:ext uri="{FF2B5EF4-FFF2-40B4-BE49-F238E27FC236}">
              <a16:creationId xmlns:a16="http://schemas.microsoft.com/office/drawing/2014/main" id="{00000000-0008-0000-1D00-0000B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1" name="Text Box 10">
          <a:extLst>
            <a:ext uri="{FF2B5EF4-FFF2-40B4-BE49-F238E27FC236}">
              <a16:creationId xmlns:a16="http://schemas.microsoft.com/office/drawing/2014/main" id="{00000000-0008-0000-1D00-0000B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2" name="Text Box 1">
          <a:extLst>
            <a:ext uri="{FF2B5EF4-FFF2-40B4-BE49-F238E27FC236}">
              <a16:creationId xmlns:a16="http://schemas.microsoft.com/office/drawing/2014/main" id="{00000000-0008-0000-1D00-0000B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3" name="Text Box 2">
          <a:extLst>
            <a:ext uri="{FF2B5EF4-FFF2-40B4-BE49-F238E27FC236}">
              <a16:creationId xmlns:a16="http://schemas.microsoft.com/office/drawing/2014/main" id="{00000000-0008-0000-1D00-0000B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4" name="Text Box 1">
          <a:extLst>
            <a:ext uri="{FF2B5EF4-FFF2-40B4-BE49-F238E27FC236}">
              <a16:creationId xmlns:a16="http://schemas.microsoft.com/office/drawing/2014/main" id="{00000000-0008-0000-1D00-0000B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5" name="Text Box 2">
          <a:extLst>
            <a:ext uri="{FF2B5EF4-FFF2-40B4-BE49-F238E27FC236}">
              <a16:creationId xmlns:a16="http://schemas.microsoft.com/office/drawing/2014/main" id="{00000000-0008-0000-1D00-0000B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6" name="Text Box 3">
          <a:extLst>
            <a:ext uri="{FF2B5EF4-FFF2-40B4-BE49-F238E27FC236}">
              <a16:creationId xmlns:a16="http://schemas.microsoft.com/office/drawing/2014/main" id="{00000000-0008-0000-1D00-0000B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7" name="Text Box 4">
          <a:extLst>
            <a:ext uri="{FF2B5EF4-FFF2-40B4-BE49-F238E27FC236}">
              <a16:creationId xmlns:a16="http://schemas.microsoft.com/office/drawing/2014/main" id="{00000000-0008-0000-1D00-0000B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8" name="Text Box 5">
          <a:extLst>
            <a:ext uri="{FF2B5EF4-FFF2-40B4-BE49-F238E27FC236}">
              <a16:creationId xmlns:a16="http://schemas.microsoft.com/office/drawing/2014/main" id="{00000000-0008-0000-1D00-0000B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9" name="Text Box 6">
          <a:extLst>
            <a:ext uri="{FF2B5EF4-FFF2-40B4-BE49-F238E27FC236}">
              <a16:creationId xmlns:a16="http://schemas.microsoft.com/office/drawing/2014/main" id="{00000000-0008-0000-1D00-0000B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0" name="Text Box 8">
          <a:extLst>
            <a:ext uri="{FF2B5EF4-FFF2-40B4-BE49-F238E27FC236}">
              <a16:creationId xmlns:a16="http://schemas.microsoft.com/office/drawing/2014/main" id="{00000000-0008-0000-1D00-0000B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1" name="Text Box 9">
          <a:extLst>
            <a:ext uri="{FF2B5EF4-FFF2-40B4-BE49-F238E27FC236}">
              <a16:creationId xmlns:a16="http://schemas.microsoft.com/office/drawing/2014/main" id="{00000000-0008-0000-1D00-0000B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2" name="Text Box 10">
          <a:extLst>
            <a:ext uri="{FF2B5EF4-FFF2-40B4-BE49-F238E27FC236}">
              <a16:creationId xmlns:a16="http://schemas.microsoft.com/office/drawing/2014/main" id="{00000000-0008-0000-1D00-0000B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3" name="Text Box 1">
          <a:extLst>
            <a:ext uri="{FF2B5EF4-FFF2-40B4-BE49-F238E27FC236}">
              <a16:creationId xmlns:a16="http://schemas.microsoft.com/office/drawing/2014/main" id="{00000000-0008-0000-1D00-0000B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4" name="Text Box 2">
          <a:extLst>
            <a:ext uri="{FF2B5EF4-FFF2-40B4-BE49-F238E27FC236}">
              <a16:creationId xmlns:a16="http://schemas.microsoft.com/office/drawing/2014/main" id="{00000000-0008-0000-1D00-0000C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5" name="Text Box 1">
          <a:extLst>
            <a:ext uri="{FF2B5EF4-FFF2-40B4-BE49-F238E27FC236}">
              <a16:creationId xmlns:a16="http://schemas.microsoft.com/office/drawing/2014/main" id="{00000000-0008-0000-1D00-0000C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6" name="Text Box 2">
          <a:extLst>
            <a:ext uri="{FF2B5EF4-FFF2-40B4-BE49-F238E27FC236}">
              <a16:creationId xmlns:a16="http://schemas.microsoft.com/office/drawing/2014/main" id="{00000000-0008-0000-1D00-0000C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7" name="Text Box 3">
          <a:extLst>
            <a:ext uri="{FF2B5EF4-FFF2-40B4-BE49-F238E27FC236}">
              <a16:creationId xmlns:a16="http://schemas.microsoft.com/office/drawing/2014/main" id="{00000000-0008-0000-1D00-0000C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8" name="Text Box 4">
          <a:extLst>
            <a:ext uri="{FF2B5EF4-FFF2-40B4-BE49-F238E27FC236}">
              <a16:creationId xmlns:a16="http://schemas.microsoft.com/office/drawing/2014/main" id="{00000000-0008-0000-1D00-0000C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9" name="Text Box 5">
          <a:extLst>
            <a:ext uri="{FF2B5EF4-FFF2-40B4-BE49-F238E27FC236}">
              <a16:creationId xmlns:a16="http://schemas.microsoft.com/office/drawing/2014/main" id="{00000000-0008-0000-1D00-0000C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90" name="Text Box 6">
          <a:extLst>
            <a:ext uri="{FF2B5EF4-FFF2-40B4-BE49-F238E27FC236}">
              <a16:creationId xmlns:a16="http://schemas.microsoft.com/office/drawing/2014/main" id="{00000000-0008-0000-1D00-0000C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91" name="Text Box 8">
          <a:extLst>
            <a:ext uri="{FF2B5EF4-FFF2-40B4-BE49-F238E27FC236}">
              <a16:creationId xmlns:a16="http://schemas.microsoft.com/office/drawing/2014/main" id="{00000000-0008-0000-1D00-0000C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92" name="Text Box 9">
          <a:extLst>
            <a:ext uri="{FF2B5EF4-FFF2-40B4-BE49-F238E27FC236}">
              <a16:creationId xmlns:a16="http://schemas.microsoft.com/office/drawing/2014/main" id="{00000000-0008-0000-1D00-0000C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93" name="Text Box 10">
          <a:extLst>
            <a:ext uri="{FF2B5EF4-FFF2-40B4-BE49-F238E27FC236}">
              <a16:creationId xmlns:a16="http://schemas.microsoft.com/office/drawing/2014/main" id="{00000000-0008-0000-1D00-0000C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4" name="Text Box 1">
          <a:extLst>
            <a:ext uri="{FF2B5EF4-FFF2-40B4-BE49-F238E27FC236}">
              <a16:creationId xmlns:a16="http://schemas.microsoft.com/office/drawing/2014/main" id="{00000000-0008-0000-1D00-0000CA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5" name="Text Box 2">
          <a:extLst>
            <a:ext uri="{FF2B5EF4-FFF2-40B4-BE49-F238E27FC236}">
              <a16:creationId xmlns:a16="http://schemas.microsoft.com/office/drawing/2014/main" id="{00000000-0008-0000-1D00-0000CB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6" name="Text Box 3">
          <a:extLst>
            <a:ext uri="{FF2B5EF4-FFF2-40B4-BE49-F238E27FC236}">
              <a16:creationId xmlns:a16="http://schemas.microsoft.com/office/drawing/2014/main" id="{00000000-0008-0000-1D00-0000CC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7" name="Text Box 4">
          <a:extLst>
            <a:ext uri="{FF2B5EF4-FFF2-40B4-BE49-F238E27FC236}">
              <a16:creationId xmlns:a16="http://schemas.microsoft.com/office/drawing/2014/main" id="{00000000-0008-0000-1D00-0000CD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8" name="Text Box 5">
          <a:extLst>
            <a:ext uri="{FF2B5EF4-FFF2-40B4-BE49-F238E27FC236}">
              <a16:creationId xmlns:a16="http://schemas.microsoft.com/office/drawing/2014/main" id="{00000000-0008-0000-1D00-0000CE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9" name="Text Box 6">
          <a:extLst>
            <a:ext uri="{FF2B5EF4-FFF2-40B4-BE49-F238E27FC236}">
              <a16:creationId xmlns:a16="http://schemas.microsoft.com/office/drawing/2014/main" id="{00000000-0008-0000-1D00-0000CF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00" name="Text Box 8">
          <a:extLst>
            <a:ext uri="{FF2B5EF4-FFF2-40B4-BE49-F238E27FC236}">
              <a16:creationId xmlns:a16="http://schemas.microsoft.com/office/drawing/2014/main" id="{00000000-0008-0000-1D00-0000D0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01" name="Text Box 9">
          <a:extLst>
            <a:ext uri="{FF2B5EF4-FFF2-40B4-BE49-F238E27FC236}">
              <a16:creationId xmlns:a16="http://schemas.microsoft.com/office/drawing/2014/main" id="{00000000-0008-0000-1D00-0000D1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02" name="Text Box 10">
          <a:extLst>
            <a:ext uri="{FF2B5EF4-FFF2-40B4-BE49-F238E27FC236}">
              <a16:creationId xmlns:a16="http://schemas.microsoft.com/office/drawing/2014/main" id="{00000000-0008-0000-1D00-0000D2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03" name="Text Box 11">
          <a:extLst>
            <a:ext uri="{FF2B5EF4-FFF2-40B4-BE49-F238E27FC236}">
              <a16:creationId xmlns:a16="http://schemas.microsoft.com/office/drawing/2014/main" id="{00000000-0008-0000-1D00-0000D3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04" name="Text Box 12">
          <a:extLst>
            <a:ext uri="{FF2B5EF4-FFF2-40B4-BE49-F238E27FC236}">
              <a16:creationId xmlns:a16="http://schemas.microsoft.com/office/drawing/2014/main" id="{00000000-0008-0000-1D00-0000D4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05" name="Text Box 1">
          <a:extLst>
            <a:ext uri="{FF2B5EF4-FFF2-40B4-BE49-F238E27FC236}">
              <a16:creationId xmlns:a16="http://schemas.microsoft.com/office/drawing/2014/main" id="{00000000-0008-0000-1D00-0000D5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06" name="Text Box 2">
          <a:extLst>
            <a:ext uri="{FF2B5EF4-FFF2-40B4-BE49-F238E27FC236}">
              <a16:creationId xmlns:a16="http://schemas.microsoft.com/office/drawing/2014/main" id="{00000000-0008-0000-1D00-0000D6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07" name="Text Box 1">
          <a:extLst>
            <a:ext uri="{FF2B5EF4-FFF2-40B4-BE49-F238E27FC236}">
              <a16:creationId xmlns:a16="http://schemas.microsoft.com/office/drawing/2014/main" id="{00000000-0008-0000-1D00-0000D7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08" name="Text Box 2">
          <a:extLst>
            <a:ext uri="{FF2B5EF4-FFF2-40B4-BE49-F238E27FC236}">
              <a16:creationId xmlns:a16="http://schemas.microsoft.com/office/drawing/2014/main" id="{00000000-0008-0000-1D00-0000D8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09" name="Text Box 3">
          <a:extLst>
            <a:ext uri="{FF2B5EF4-FFF2-40B4-BE49-F238E27FC236}">
              <a16:creationId xmlns:a16="http://schemas.microsoft.com/office/drawing/2014/main" id="{00000000-0008-0000-1D00-0000D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0" name="Text Box 4">
          <a:extLst>
            <a:ext uri="{FF2B5EF4-FFF2-40B4-BE49-F238E27FC236}">
              <a16:creationId xmlns:a16="http://schemas.microsoft.com/office/drawing/2014/main" id="{00000000-0008-0000-1D00-0000D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1" name="Text Box 5">
          <a:extLst>
            <a:ext uri="{FF2B5EF4-FFF2-40B4-BE49-F238E27FC236}">
              <a16:creationId xmlns:a16="http://schemas.microsoft.com/office/drawing/2014/main" id="{00000000-0008-0000-1D00-0000D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2" name="Text Box 6">
          <a:extLst>
            <a:ext uri="{FF2B5EF4-FFF2-40B4-BE49-F238E27FC236}">
              <a16:creationId xmlns:a16="http://schemas.microsoft.com/office/drawing/2014/main" id="{00000000-0008-0000-1D00-0000D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3" name="Text Box 8">
          <a:extLst>
            <a:ext uri="{FF2B5EF4-FFF2-40B4-BE49-F238E27FC236}">
              <a16:creationId xmlns:a16="http://schemas.microsoft.com/office/drawing/2014/main" id="{00000000-0008-0000-1D00-0000DD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4" name="Text Box 9">
          <a:extLst>
            <a:ext uri="{FF2B5EF4-FFF2-40B4-BE49-F238E27FC236}">
              <a16:creationId xmlns:a16="http://schemas.microsoft.com/office/drawing/2014/main" id="{00000000-0008-0000-1D00-0000DE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5" name="Text Box 10">
          <a:extLst>
            <a:ext uri="{FF2B5EF4-FFF2-40B4-BE49-F238E27FC236}">
              <a16:creationId xmlns:a16="http://schemas.microsoft.com/office/drawing/2014/main" id="{00000000-0008-0000-1D00-0000DF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16" name="Text Box 11">
          <a:extLst>
            <a:ext uri="{FF2B5EF4-FFF2-40B4-BE49-F238E27FC236}">
              <a16:creationId xmlns:a16="http://schemas.microsoft.com/office/drawing/2014/main" id="{00000000-0008-0000-1D00-0000E0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17" name="Text Box 12">
          <a:extLst>
            <a:ext uri="{FF2B5EF4-FFF2-40B4-BE49-F238E27FC236}">
              <a16:creationId xmlns:a16="http://schemas.microsoft.com/office/drawing/2014/main" id="{00000000-0008-0000-1D00-0000E1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8" name="Text Box 1">
          <a:extLst>
            <a:ext uri="{FF2B5EF4-FFF2-40B4-BE49-F238E27FC236}">
              <a16:creationId xmlns:a16="http://schemas.microsoft.com/office/drawing/2014/main" id="{00000000-0008-0000-1D00-0000E2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9" name="Text Box 2">
          <a:extLst>
            <a:ext uri="{FF2B5EF4-FFF2-40B4-BE49-F238E27FC236}">
              <a16:creationId xmlns:a16="http://schemas.microsoft.com/office/drawing/2014/main" id="{00000000-0008-0000-1D00-0000E3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0" name="Text Box 1">
          <a:extLst>
            <a:ext uri="{FF2B5EF4-FFF2-40B4-BE49-F238E27FC236}">
              <a16:creationId xmlns:a16="http://schemas.microsoft.com/office/drawing/2014/main" id="{00000000-0008-0000-1D00-0000E4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1" name="Text Box 2">
          <a:extLst>
            <a:ext uri="{FF2B5EF4-FFF2-40B4-BE49-F238E27FC236}">
              <a16:creationId xmlns:a16="http://schemas.microsoft.com/office/drawing/2014/main" id="{00000000-0008-0000-1D00-0000E5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2" name="Text Box 3">
          <a:extLst>
            <a:ext uri="{FF2B5EF4-FFF2-40B4-BE49-F238E27FC236}">
              <a16:creationId xmlns:a16="http://schemas.microsoft.com/office/drawing/2014/main" id="{00000000-0008-0000-1D00-0000E6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3" name="Text Box 4">
          <a:extLst>
            <a:ext uri="{FF2B5EF4-FFF2-40B4-BE49-F238E27FC236}">
              <a16:creationId xmlns:a16="http://schemas.microsoft.com/office/drawing/2014/main" id="{00000000-0008-0000-1D00-0000E7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4" name="Text Box 5">
          <a:extLst>
            <a:ext uri="{FF2B5EF4-FFF2-40B4-BE49-F238E27FC236}">
              <a16:creationId xmlns:a16="http://schemas.microsoft.com/office/drawing/2014/main" id="{00000000-0008-0000-1D00-0000E8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5" name="Text Box 6">
          <a:extLst>
            <a:ext uri="{FF2B5EF4-FFF2-40B4-BE49-F238E27FC236}">
              <a16:creationId xmlns:a16="http://schemas.microsoft.com/office/drawing/2014/main" id="{00000000-0008-0000-1D00-0000E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6" name="Text Box 8">
          <a:extLst>
            <a:ext uri="{FF2B5EF4-FFF2-40B4-BE49-F238E27FC236}">
              <a16:creationId xmlns:a16="http://schemas.microsoft.com/office/drawing/2014/main" id="{00000000-0008-0000-1D00-0000E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7" name="Text Box 9">
          <a:extLst>
            <a:ext uri="{FF2B5EF4-FFF2-40B4-BE49-F238E27FC236}">
              <a16:creationId xmlns:a16="http://schemas.microsoft.com/office/drawing/2014/main" id="{00000000-0008-0000-1D00-0000E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8" name="Text Box 10">
          <a:extLst>
            <a:ext uri="{FF2B5EF4-FFF2-40B4-BE49-F238E27FC236}">
              <a16:creationId xmlns:a16="http://schemas.microsoft.com/office/drawing/2014/main" id="{00000000-0008-0000-1D00-0000E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29" name="Text Box 11">
          <a:extLst>
            <a:ext uri="{FF2B5EF4-FFF2-40B4-BE49-F238E27FC236}">
              <a16:creationId xmlns:a16="http://schemas.microsoft.com/office/drawing/2014/main" id="{00000000-0008-0000-1D00-0000ED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30" name="Text Box 12">
          <a:extLst>
            <a:ext uri="{FF2B5EF4-FFF2-40B4-BE49-F238E27FC236}">
              <a16:creationId xmlns:a16="http://schemas.microsoft.com/office/drawing/2014/main" id="{00000000-0008-0000-1D00-0000EE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31" name="Text Box 1">
          <a:extLst>
            <a:ext uri="{FF2B5EF4-FFF2-40B4-BE49-F238E27FC236}">
              <a16:creationId xmlns:a16="http://schemas.microsoft.com/office/drawing/2014/main" id="{00000000-0008-0000-1D00-0000EF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32" name="Text Box 2">
          <a:extLst>
            <a:ext uri="{FF2B5EF4-FFF2-40B4-BE49-F238E27FC236}">
              <a16:creationId xmlns:a16="http://schemas.microsoft.com/office/drawing/2014/main" id="{00000000-0008-0000-1D00-0000F0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033" name="Text Box 13">
          <a:extLst>
            <a:ext uri="{FF2B5EF4-FFF2-40B4-BE49-F238E27FC236}">
              <a16:creationId xmlns:a16="http://schemas.microsoft.com/office/drawing/2014/main" id="{00000000-0008-0000-1D00-0000F1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034" name="Text Box 14">
          <a:extLst>
            <a:ext uri="{FF2B5EF4-FFF2-40B4-BE49-F238E27FC236}">
              <a16:creationId xmlns:a16="http://schemas.microsoft.com/office/drawing/2014/main" id="{00000000-0008-0000-1D00-0000F2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35" name="Text Box 1">
          <a:extLst>
            <a:ext uri="{FF2B5EF4-FFF2-40B4-BE49-F238E27FC236}">
              <a16:creationId xmlns:a16="http://schemas.microsoft.com/office/drawing/2014/main" id="{00000000-0008-0000-1D00-0000F3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36" name="Text Box 2">
          <a:extLst>
            <a:ext uri="{FF2B5EF4-FFF2-40B4-BE49-F238E27FC236}">
              <a16:creationId xmlns:a16="http://schemas.microsoft.com/office/drawing/2014/main" id="{00000000-0008-0000-1D00-0000F4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37" name="Text Box 3">
          <a:extLst>
            <a:ext uri="{FF2B5EF4-FFF2-40B4-BE49-F238E27FC236}">
              <a16:creationId xmlns:a16="http://schemas.microsoft.com/office/drawing/2014/main" id="{00000000-0008-0000-1D00-0000F5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38" name="Text Box 4">
          <a:extLst>
            <a:ext uri="{FF2B5EF4-FFF2-40B4-BE49-F238E27FC236}">
              <a16:creationId xmlns:a16="http://schemas.microsoft.com/office/drawing/2014/main" id="{00000000-0008-0000-1D00-0000F6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39" name="Text Box 5">
          <a:extLst>
            <a:ext uri="{FF2B5EF4-FFF2-40B4-BE49-F238E27FC236}">
              <a16:creationId xmlns:a16="http://schemas.microsoft.com/office/drawing/2014/main" id="{00000000-0008-0000-1D00-0000F7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0" name="Text Box 6">
          <a:extLst>
            <a:ext uri="{FF2B5EF4-FFF2-40B4-BE49-F238E27FC236}">
              <a16:creationId xmlns:a16="http://schemas.microsoft.com/office/drawing/2014/main" id="{00000000-0008-0000-1D00-0000F8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1" name="Text Box 8">
          <a:extLst>
            <a:ext uri="{FF2B5EF4-FFF2-40B4-BE49-F238E27FC236}">
              <a16:creationId xmlns:a16="http://schemas.microsoft.com/office/drawing/2014/main" id="{00000000-0008-0000-1D00-0000F9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2" name="Text Box 9">
          <a:extLst>
            <a:ext uri="{FF2B5EF4-FFF2-40B4-BE49-F238E27FC236}">
              <a16:creationId xmlns:a16="http://schemas.microsoft.com/office/drawing/2014/main" id="{00000000-0008-0000-1D00-0000FA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3" name="Text Box 10">
          <a:extLst>
            <a:ext uri="{FF2B5EF4-FFF2-40B4-BE49-F238E27FC236}">
              <a16:creationId xmlns:a16="http://schemas.microsoft.com/office/drawing/2014/main" id="{00000000-0008-0000-1D00-0000FB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44" name="Text Box 11">
          <a:extLst>
            <a:ext uri="{FF2B5EF4-FFF2-40B4-BE49-F238E27FC236}">
              <a16:creationId xmlns:a16="http://schemas.microsoft.com/office/drawing/2014/main" id="{00000000-0008-0000-1D00-0000FC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45" name="Text Box 12">
          <a:extLst>
            <a:ext uri="{FF2B5EF4-FFF2-40B4-BE49-F238E27FC236}">
              <a16:creationId xmlns:a16="http://schemas.microsoft.com/office/drawing/2014/main" id="{00000000-0008-0000-1D00-0000FD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6" name="Text Box 1">
          <a:extLst>
            <a:ext uri="{FF2B5EF4-FFF2-40B4-BE49-F238E27FC236}">
              <a16:creationId xmlns:a16="http://schemas.microsoft.com/office/drawing/2014/main" id="{00000000-0008-0000-1D00-0000FE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7" name="Text Box 2">
          <a:extLst>
            <a:ext uri="{FF2B5EF4-FFF2-40B4-BE49-F238E27FC236}">
              <a16:creationId xmlns:a16="http://schemas.microsoft.com/office/drawing/2014/main" id="{00000000-0008-0000-1D00-0000FF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48" name="Text Box 1">
          <a:extLst>
            <a:ext uri="{FF2B5EF4-FFF2-40B4-BE49-F238E27FC236}">
              <a16:creationId xmlns:a16="http://schemas.microsoft.com/office/drawing/2014/main" id="{00000000-0008-0000-1D00-000000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49" name="Text Box 2">
          <a:extLst>
            <a:ext uri="{FF2B5EF4-FFF2-40B4-BE49-F238E27FC236}">
              <a16:creationId xmlns:a16="http://schemas.microsoft.com/office/drawing/2014/main" id="{00000000-0008-0000-1D00-000001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0" name="Text Box 3">
          <a:extLst>
            <a:ext uri="{FF2B5EF4-FFF2-40B4-BE49-F238E27FC236}">
              <a16:creationId xmlns:a16="http://schemas.microsoft.com/office/drawing/2014/main" id="{00000000-0008-0000-1D00-00000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1" name="Text Box 4">
          <a:extLst>
            <a:ext uri="{FF2B5EF4-FFF2-40B4-BE49-F238E27FC236}">
              <a16:creationId xmlns:a16="http://schemas.microsoft.com/office/drawing/2014/main" id="{00000000-0008-0000-1D00-00000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2" name="Text Box 5">
          <a:extLst>
            <a:ext uri="{FF2B5EF4-FFF2-40B4-BE49-F238E27FC236}">
              <a16:creationId xmlns:a16="http://schemas.microsoft.com/office/drawing/2014/main" id="{00000000-0008-0000-1D00-00000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3" name="Text Box 6">
          <a:extLst>
            <a:ext uri="{FF2B5EF4-FFF2-40B4-BE49-F238E27FC236}">
              <a16:creationId xmlns:a16="http://schemas.microsoft.com/office/drawing/2014/main" id="{00000000-0008-0000-1D00-00000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4" name="Text Box 8">
          <a:extLst>
            <a:ext uri="{FF2B5EF4-FFF2-40B4-BE49-F238E27FC236}">
              <a16:creationId xmlns:a16="http://schemas.microsoft.com/office/drawing/2014/main" id="{00000000-0008-0000-1D00-000006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5" name="Text Box 9">
          <a:extLst>
            <a:ext uri="{FF2B5EF4-FFF2-40B4-BE49-F238E27FC236}">
              <a16:creationId xmlns:a16="http://schemas.microsoft.com/office/drawing/2014/main" id="{00000000-0008-0000-1D00-000007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6" name="Text Box 10">
          <a:extLst>
            <a:ext uri="{FF2B5EF4-FFF2-40B4-BE49-F238E27FC236}">
              <a16:creationId xmlns:a16="http://schemas.microsoft.com/office/drawing/2014/main" id="{00000000-0008-0000-1D00-000008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57" name="Text Box 11">
          <a:extLst>
            <a:ext uri="{FF2B5EF4-FFF2-40B4-BE49-F238E27FC236}">
              <a16:creationId xmlns:a16="http://schemas.microsoft.com/office/drawing/2014/main" id="{00000000-0008-0000-1D00-000009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58" name="Text Box 12">
          <a:extLst>
            <a:ext uri="{FF2B5EF4-FFF2-40B4-BE49-F238E27FC236}">
              <a16:creationId xmlns:a16="http://schemas.microsoft.com/office/drawing/2014/main" id="{00000000-0008-0000-1D00-00000A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9" name="Text Box 1">
          <a:extLst>
            <a:ext uri="{FF2B5EF4-FFF2-40B4-BE49-F238E27FC236}">
              <a16:creationId xmlns:a16="http://schemas.microsoft.com/office/drawing/2014/main" id="{00000000-0008-0000-1D00-00000B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0" name="Text Box 2">
          <a:extLst>
            <a:ext uri="{FF2B5EF4-FFF2-40B4-BE49-F238E27FC236}">
              <a16:creationId xmlns:a16="http://schemas.microsoft.com/office/drawing/2014/main" id="{00000000-0008-0000-1D00-00000C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1" name="Text Box 1">
          <a:extLst>
            <a:ext uri="{FF2B5EF4-FFF2-40B4-BE49-F238E27FC236}">
              <a16:creationId xmlns:a16="http://schemas.microsoft.com/office/drawing/2014/main" id="{00000000-0008-0000-1D00-00000D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2" name="Text Box 2">
          <a:extLst>
            <a:ext uri="{FF2B5EF4-FFF2-40B4-BE49-F238E27FC236}">
              <a16:creationId xmlns:a16="http://schemas.microsoft.com/office/drawing/2014/main" id="{00000000-0008-0000-1D00-00000E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3" name="Text Box 3">
          <a:extLst>
            <a:ext uri="{FF2B5EF4-FFF2-40B4-BE49-F238E27FC236}">
              <a16:creationId xmlns:a16="http://schemas.microsoft.com/office/drawing/2014/main" id="{00000000-0008-0000-1D00-00000F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4" name="Text Box 4">
          <a:extLst>
            <a:ext uri="{FF2B5EF4-FFF2-40B4-BE49-F238E27FC236}">
              <a16:creationId xmlns:a16="http://schemas.microsoft.com/office/drawing/2014/main" id="{00000000-0008-0000-1D00-000010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5" name="Text Box 5">
          <a:extLst>
            <a:ext uri="{FF2B5EF4-FFF2-40B4-BE49-F238E27FC236}">
              <a16:creationId xmlns:a16="http://schemas.microsoft.com/office/drawing/2014/main" id="{00000000-0008-0000-1D00-000011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6" name="Text Box 6">
          <a:extLst>
            <a:ext uri="{FF2B5EF4-FFF2-40B4-BE49-F238E27FC236}">
              <a16:creationId xmlns:a16="http://schemas.microsoft.com/office/drawing/2014/main" id="{00000000-0008-0000-1D00-00001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7" name="Text Box 8">
          <a:extLst>
            <a:ext uri="{FF2B5EF4-FFF2-40B4-BE49-F238E27FC236}">
              <a16:creationId xmlns:a16="http://schemas.microsoft.com/office/drawing/2014/main" id="{00000000-0008-0000-1D00-00001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8" name="Text Box 9">
          <a:extLst>
            <a:ext uri="{FF2B5EF4-FFF2-40B4-BE49-F238E27FC236}">
              <a16:creationId xmlns:a16="http://schemas.microsoft.com/office/drawing/2014/main" id="{00000000-0008-0000-1D00-00001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9" name="Text Box 10">
          <a:extLst>
            <a:ext uri="{FF2B5EF4-FFF2-40B4-BE49-F238E27FC236}">
              <a16:creationId xmlns:a16="http://schemas.microsoft.com/office/drawing/2014/main" id="{00000000-0008-0000-1D00-00001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70" name="Text Box 11">
          <a:extLst>
            <a:ext uri="{FF2B5EF4-FFF2-40B4-BE49-F238E27FC236}">
              <a16:creationId xmlns:a16="http://schemas.microsoft.com/office/drawing/2014/main" id="{00000000-0008-0000-1D00-000016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71" name="Text Box 12">
          <a:extLst>
            <a:ext uri="{FF2B5EF4-FFF2-40B4-BE49-F238E27FC236}">
              <a16:creationId xmlns:a16="http://schemas.microsoft.com/office/drawing/2014/main" id="{00000000-0008-0000-1D00-000017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72" name="Text Box 1">
          <a:extLst>
            <a:ext uri="{FF2B5EF4-FFF2-40B4-BE49-F238E27FC236}">
              <a16:creationId xmlns:a16="http://schemas.microsoft.com/office/drawing/2014/main" id="{00000000-0008-0000-1D00-000018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3" name="Text Box 1">
          <a:extLst>
            <a:ext uri="{FF2B5EF4-FFF2-40B4-BE49-F238E27FC236}">
              <a16:creationId xmlns:a16="http://schemas.microsoft.com/office/drawing/2014/main" id="{00000000-0008-0000-1D00-000019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4" name="Text Box 2">
          <a:extLst>
            <a:ext uri="{FF2B5EF4-FFF2-40B4-BE49-F238E27FC236}">
              <a16:creationId xmlns:a16="http://schemas.microsoft.com/office/drawing/2014/main" id="{00000000-0008-0000-1D00-00001A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5" name="Text Box 3">
          <a:extLst>
            <a:ext uri="{FF2B5EF4-FFF2-40B4-BE49-F238E27FC236}">
              <a16:creationId xmlns:a16="http://schemas.microsoft.com/office/drawing/2014/main" id="{00000000-0008-0000-1D00-00001B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6" name="Text Box 4">
          <a:extLst>
            <a:ext uri="{FF2B5EF4-FFF2-40B4-BE49-F238E27FC236}">
              <a16:creationId xmlns:a16="http://schemas.microsoft.com/office/drawing/2014/main" id="{00000000-0008-0000-1D00-00001C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7" name="Text Box 5">
          <a:extLst>
            <a:ext uri="{FF2B5EF4-FFF2-40B4-BE49-F238E27FC236}">
              <a16:creationId xmlns:a16="http://schemas.microsoft.com/office/drawing/2014/main" id="{00000000-0008-0000-1D00-00001D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8" name="Text Box 6">
          <a:extLst>
            <a:ext uri="{FF2B5EF4-FFF2-40B4-BE49-F238E27FC236}">
              <a16:creationId xmlns:a16="http://schemas.microsoft.com/office/drawing/2014/main" id="{00000000-0008-0000-1D00-00001E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9" name="Text Box 8">
          <a:extLst>
            <a:ext uri="{FF2B5EF4-FFF2-40B4-BE49-F238E27FC236}">
              <a16:creationId xmlns:a16="http://schemas.microsoft.com/office/drawing/2014/main" id="{00000000-0008-0000-1D00-00001F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80" name="Text Box 9">
          <a:extLst>
            <a:ext uri="{FF2B5EF4-FFF2-40B4-BE49-F238E27FC236}">
              <a16:creationId xmlns:a16="http://schemas.microsoft.com/office/drawing/2014/main" id="{00000000-0008-0000-1D00-000020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81" name="Text Box 10">
          <a:extLst>
            <a:ext uri="{FF2B5EF4-FFF2-40B4-BE49-F238E27FC236}">
              <a16:creationId xmlns:a16="http://schemas.microsoft.com/office/drawing/2014/main" id="{00000000-0008-0000-1D00-000021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2082" name="Text Box 11">
          <a:extLst>
            <a:ext uri="{FF2B5EF4-FFF2-40B4-BE49-F238E27FC236}">
              <a16:creationId xmlns:a16="http://schemas.microsoft.com/office/drawing/2014/main" id="{00000000-0008-0000-1D00-000022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2083" name="Text Box 12">
          <a:extLst>
            <a:ext uri="{FF2B5EF4-FFF2-40B4-BE49-F238E27FC236}">
              <a16:creationId xmlns:a16="http://schemas.microsoft.com/office/drawing/2014/main" id="{00000000-0008-0000-1D00-000023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84" name="Text Box 1">
          <a:extLst>
            <a:ext uri="{FF2B5EF4-FFF2-40B4-BE49-F238E27FC236}">
              <a16:creationId xmlns:a16="http://schemas.microsoft.com/office/drawing/2014/main" id="{00000000-0008-0000-1D00-000024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85" name="Text Box 2">
          <a:extLst>
            <a:ext uri="{FF2B5EF4-FFF2-40B4-BE49-F238E27FC236}">
              <a16:creationId xmlns:a16="http://schemas.microsoft.com/office/drawing/2014/main" id="{00000000-0008-0000-1D00-000025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86" name="Text Box 1">
          <a:extLst>
            <a:ext uri="{FF2B5EF4-FFF2-40B4-BE49-F238E27FC236}">
              <a16:creationId xmlns:a16="http://schemas.microsoft.com/office/drawing/2014/main" id="{00000000-0008-0000-1D00-00002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87" name="Text Box 2">
          <a:extLst>
            <a:ext uri="{FF2B5EF4-FFF2-40B4-BE49-F238E27FC236}">
              <a16:creationId xmlns:a16="http://schemas.microsoft.com/office/drawing/2014/main" id="{00000000-0008-0000-1D00-00002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88" name="Text Box 3">
          <a:extLst>
            <a:ext uri="{FF2B5EF4-FFF2-40B4-BE49-F238E27FC236}">
              <a16:creationId xmlns:a16="http://schemas.microsoft.com/office/drawing/2014/main" id="{00000000-0008-0000-1D00-00002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89" name="Text Box 4">
          <a:extLst>
            <a:ext uri="{FF2B5EF4-FFF2-40B4-BE49-F238E27FC236}">
              <a16:creationId xmlns:a16="http://schemas.microsoft.com/office/drawing/2014/main" id="{00000000-0008-0000-1D00-00002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0" name="Text Box 5">
          <a:extLst>
            <a:ext uri="{FF2B5EF4-FFF2-40B4-BE49-F238E27FC236}">
              <a16:creationId xmlns:a16="http://schemas.microsoft.com/office/drawing/2014/main" id="{00000000-0008-0000-1D00-00002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1" name="Text Box 6">
          <a:extLst>
            <a:ext uri="{FF2B5EF4-FFF2-40B4-BE49-F238E27FC236}">
              <a16:creationId xmlns:a16="http://schemas.microsoft.com/office/drawing/2014/main" id="{00000000-0008-0000-1D00-00002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2" name="Text Box 8">
          <a:extLst>
            <a:ext uri="{FF2B5EF4-FFF2-40B4-BE49-F238E27FC236}">
              <a16:creationId xmlns:a16="http://schemas.microsoft.com/office/drawing/2014/main" id="{00000000-0008-0000-1D00-00002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3" name="Text Box 9">
          <a:extLst>
            <a:ext uri="{FF2B5EF4-FFF2-40B4-BE49-F238E27FC236}">
              <a16:creationId xmlns:a16="http://schemas.microsoft.com/office/drawing/2014/main" id="{00000000-0008-0000-1D00-00002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4" name="Text Box 10">
          <a:extLst>
            <a:ext uri="{FF2B5EF4-FFF2-40B4-BE49-F238E27FC236}">
              <a16:creationId xmlns:a16="http://schemas.microsoft.com/office/drawing/2014/main" id="{00000000-0008-0000-1D00-00002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095" name="Text Box 11">
          <a:extLst>
            <a:ext uri="{FF2B5EF4-FFF2-40B4-BE49-F238E27FC236}">
              <a16:creationId xmlns:a16="http://schemas.microsoft.com/office/drawing/2014/main" id="{00000000-0008-0000-1D00-00002F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096" name="Text Box 12">
          <a:extLst>
            <a:ext uri="{FF2B5EF4-FFF2-40B4-BE49-F238E27FC236}">
              <a16:creationId xmlns:a16="http://schemas.microsoft.com/office/drawing/2014/main" id="{00000000-0008-0000-1D00-000030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7" name="Text Box 1">
          <a:extLst>
            <a:ext uri="{FF2B5EF4-FFF2-40B4-BE49-F238E27FC236}">
              <a16:creationId xmlns:a16="http://schemas.microsoft.com/office/drawing/2014/main" id="{00000000-0008-0000-1D00-00003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8" name="Text Box 2">
          <a:extLst>
            <a:ext uri="{FF2B5EF4-FFF2-40B4-BE49-F238E27FC236}">
              <a16:creationId xmlns:a16="http://schemas.microsoft.com/office/drawing/2014/main" id="{00000000-0008-0000-1D00-00003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9" name="Text Box 1">
          <a:extLst>
            <a:ext uri="{FF2B5EF4-FFF2-40B4-BE49-F238E27FC236}">
              <a16:creationId xmlns:a16="http://schemas.microsoft.com/office/drawing/2014/main" id="{00000000-0008-0000-1D00-00003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0" name="Text Box 2">
          <a:extLst>
            <a:ext uri="{FF2B5EF4-FFF2-40B4-BE49-F238E27FC236}">
              <a16:creationId xmlns:a16="http://schemas.microsoft.com/office/drawing/2014/main" id="{00000000-0008-0000-1D00-00003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1" name="Text Box 3">
          <a:extLst>
            <a:ext uri="{FF2B5EF4-FFF2-40B4-BE49-F238E27FC236}">
              <a16:creationId xmlns:a16="http://schemas.microsoft.com/office/drawing/2014/main" id="{00000000-0008-0000-1D00-00003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2" name="Text Box 4">
          <a:extLst>
            <a:ext uri="{FF2B5EF4-FFF2-40B4-BE49-F238E27FC236}">
              <a16:creationId xmlns:a16="http://schemas.microsoft.com/office/drawing/2014/main" id="{00000000-0008-0000-1D00-00003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3" name="Text Box 5">
          <a:extLst>
            <a:ext uri="{FF2B5EF4-FFF2-40B4-BE49-F238E27FC236}">
              <a16:creationId xmlns:a16="http://schemas.microsoft.com/office/drawing/2014/main" id="{00000000-0008-0000-1D00-00003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4" name="Text Box 6">
          <a:extLst>
            <a:ext uri="{FF2B5EF4-FFF2-40B4-BE49-F238E27FC236}">
              <a16:creationId xmlns:a16="http://schemas.microsoft.com/office/drawing/2014/main" id="{00000000-0008-0000-1D00-00003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5" name="Text Box 8">
          <a:extLst>
            <a:ext uri="{FF2B5EF4-FFF2-40B4-BE49-F238E27FC236}">
              <a16:creationId xmlns:a16="http://schemas.microsoft.com/office/drawing/2014/main" id="{00000000-0008-0000-1D00-00003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6" name="Text Box 9">
          <a:extLst>
            <a:ext uri="{FF2B5EF4-FFF2-40B4-BE49-F238E27FC236}">
              <a16:creationId xmlns:a16="http://schemas.microsoft.com/office/drawing/2014/main" id="{00000000-0008-0000-1D00-00003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7" name="Text Box 10">
          <a:extLst>
            <a:ext uri="{FF2B5EF4-FFF2-40B4-BE49-F238E27FC236}">
              <a16:creationId xmlns:a16="http://schemas.microsoft.com/office/drawing/2014/main" id="{00000000-0008-0000-1D00-00003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08" name="Text Box 11">
          <a:extLst>
            <a:ext uri="{FF2B5EF4-FFF2-40B4-BE49-F238E27FC236}">
              <a16:creationId xmlns:a16="http://schemas.microsoft.com/office/drawing/2014/main" id="{00000000-0008-0000-1D00-00003C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09" name="Text Box 12">
          <a:extLst>
            <a:ext uri="{FF2B5EF4-FFF2-40B4-BE49-F238E27FC236}">
              <a16:creationId xmlns:a16="http://schemas.microsoft.com/office/drawing/2014/main" id="{00000000-0008-0000-1D00-00003D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10" name="Text Box 1">
          <a:extLst>
            <a:ext uri="{FF2B5EF4-FFF2-40B4-BE49-F238E27FC236}">
              <a16:creationId xmlns:a16="http://schemas.microsoft.com/office/drawing/2014/main" id="{00000000-0008-0000-1D00-00003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11" name="Text Box 2">
          <a:extLst>
            <a:ext uri="{FF2B5EF4-FFF2-40B4-BE49-F238E27FC236}">
              <a16:creationId xmlns:a16="http://schemas.microsoft.com/office/drawing/2014/main" id="{00000000-0008-0000-1D00-00003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2112" name="Text Box 13">
          <a:extLst>
            <a:ext uri="{FF2B5EF4-FFF2-40B4-BE49-F238E27FC236}">
              <a16:creationId xmlns:a16="http://schemas.microsoft.com/office/drawing/2014/main" id="{00000000-0008-0000-1D00-000040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2113" name="Text Box 14">
          <a:extLst>
            <a:ext uri="{FF2B5EF4-FFF2-40B4-BE49-F238E27FC236}">
              <a16:creationId xmlns:a16="http://schemas.microsoft.com/office/drawing/2014/main" id="{00000000-0008-0000-1D00-000041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4" name="Text Box 1">
          <a:extLst>
            <a:ext uri="{FF2B5EF4-FFF2-40B4-BE49-F238E27FC236}">
              <a16:creationId xmlns:a16="http://schemas.microsoft.com/office/drawing/2014/main" id="{00000000-0008-0000-1D00-000042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5" name="Text Box 2">
          <a:extLst>
            <a:ext uri="{FF2B5EF4-FFF2-40B4-BE49-F238E27FC236}">
              <a16:creationId xmlns:a16="http://schemas.microsoft.com/office/drawing/2014/main" id="{00000000-0008-0000-1D00-000043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6" name="Text Box 3">
          <a:extLst>
            <a:ext uri="{FF2B5EF4-FFF2-40B4-BE49-F238E27FC236}">
              <a16:creationId xmlns:a16="http://schemas.microsoft.com/office/drawing/2014/main" id="{00000000-0008-0000-1D00-000044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7" name="Text Box 4">
          <a:extLst>
            <a:ext uri="{FF2B5EF4-FFF2-40B4-BE49-F238E27FC236}">
              <a16:creationId xmlns:a16="http://schemas.microsoft.com/office/drawing/2014/main" id="{00000000-0008-0000-1D00-000045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8" name="Text Box 5">
          <a:extLst>
            <a:ext uri="{FF2B5EF4-FFF2-40B4-BE49-F238E27FC236}">
              <a16:creationId xmlns:a16="http://schemas.microsoft.com/office/drawing/2014/main" id="{00000000-0008-0000-1D00-000046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9" name="Text Box 6">
          <a:extLst>
            <a:ext uri="{FF2B5EF4-FFF2-40B4-BE49-F238E27FC236}">
              <a16:creationId xmlns:a16="http://schemas.microsoft.com/office/drawing/2014/main" id="{00000000-0008-0000-1D00-000047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20" name="Text Box 8">
          <a:extLst>
            <a:ext uri="{FF2B5EF4-FFF2-40B4-BE49-F238E27FC236}">
              <a16:creationId xmlns:a16="http://schemas.microsoft.com/office/drawing/2014/main" id="{00000000-0008-0000-1D00-000048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21" name="Text Box 9">
          <a:extLst>
            <a:ext uri="{FF2B5EF4-FFF2-40B4-BE49-F238E27FC236}">
              <a16:creationId xmlns:a16="http://schemas.microsoft.com/office/drawing/2014/main" id="{00000000-0008-0000-1D00-000049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22" name="Text Box 10">
          <a:extLst>
            <a:ext uri="{FF2B5EF4-FFF2-40B4-BE49-F238E27FC236}">
              <a16:creationId xmlns:a16="http://schemas.microsoft.com/office/drawing/2014/main" id="{00000000-0008-0000-1D00-00004A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2123" name="Text Box 11">
          <a:extLst>
            <a:ext uri="{FF2B5EF4-FFF2-40B4-BE49-F238E27FC236}">
              <a16:creationId xmlns:a16="http://schemas.microsoft.com/office/drawing/2014/main" id="{00000000-0008-0000-1D00-00004B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2124" name="Text Box 12">
          <a:extLst>
            <a:ext uri="{FF2B5EF4-FFF2-40B4-BE49-F238E27FC236}">
              <a16:creationId xmlns:a16="http://schemas.microsoft.com/office/drawing/2014/main" id="{00000000-0008-0000-1D00-00004C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25" name="Text Box 1">
          <a:extLst>
            <a:ext uri="{FF2B5EF4-FFF2-40B4-BE49-F238E27FC236}">
              <a16:creationId xmlns:a16="http://schemas.microsoft.com/office/drawing/2014/main" id="{00000000-0008-0000-1D00-00004D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26" name="Text Box 2">
          <a:extLst>
            <a:ext uri="{FF2B5EF4-FFF2-40B4-BE49-F238E27FC236}">
              <a16:creationId xmlns:a16="http://schemas.microsoft.com/office/drawing/2014/main" id="{00000000-0008-0000-1D00-00004E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27" name="Text Box 1">
          <a:extLst>
            <a:ext uri="{FF2B5EF4-FFF2-40B4-BE49-F238E27FC236}">
              <a16:creationId xmlns:a16="http://schemas.microsoft.com/office/drawing/2014/main" id="{00000000-0008-0000-1D00-00004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28" name="Text Box 2">
          <a:extLst>
            <a:ext uri="{FF2B5EF4-FFF2-40B4-BE49-F238E27FC236}">
              <a16:creationId xmlns:a16="http://schemas.microsoft.com/office/drawing/2014/main" id="{00000000-0008-0000-1D00-00005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29" name="Text Box 3">
          <a:extLst>
            <a:ext uri="{FF2B5EF4-FFF2-40B4-BE49-F238E27FC236}">
              <a16:creationId xmlns:a16="http://schemas.microsoft.com/office/drawing/2014/main" id="{00000000-0008-0000-1D00-00005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0" name="Text Box 4">
          <a:extLst>
            <a:ext uri="{FF2B5EF4-FFF2-40B4-BE49-F238E27FC236}">
              <a16:creationId xmlns:a16="http://schemas.microsoft.com/office/drawing/2014/main" id="{00000000-0008-0000-1D00-00005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1" name="Text Box 5">
          <a:extLst>
            <a:ext uri="{FF2B5EF4-FFF2-40B4-BE49-F238E27FC236}">
              <a16:creationId xmlns:a16="http://schemas.microsoft.com/office/drawing/2014/main" id="{00000000-0008-0000-1D00-00005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2" name="Text Box 6">
          <a:extLst>
            <a:ext uri="{FF2B5EF4-FFF2-40B4-BE49-F238E27FC236}">
              <a16:creationId xmlns:a16="http://schemas.microsoft.com/office/drawing/2014/main" id="{00000000-0008-0000-1D00-00005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3" name="Text Box 8">
          <a:extLst>
            <a:ext uri="{FF2B5EF4-FFF2-40B4-BE49-F238E27FC236}">
              <a16:creationId xmlns:a16="http://schemas.microsoft.com/office/drawing/2014/main" id="{00000000-0008-0000-1D00-00005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4" name="Text Box 9">
          <a:extLst>
            <a:ext uri="{FF2B5EF4-FFF2-40B4-BE49-F238E27FC236}">
              <a16:creationId xmlns:a16="http://schemas.microsoft.com/office/drawing/2014/main" id="{00000000-0008-0000-1D00-00005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5" name="Text Box 10">
          <a:extLst>
            <a:ext uri="{FF2B5EF4-FFF2-40B4-BE49-F238E27FC236}">
              <a16:creationId xmlns:a16="http://schemas.microsoft.com/office/drawing/2014/main" id="{00000000-0008-0000-1D00-00005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36" name="Text Box 11">
          <a:extLst>
            <a:ext uri="{FF2B5EF4-FFF2-40B4-BE49-F238E27FC236}">
              <a16:creationId xmlns:a16="http://schemas.microsoft.com/office/drawing/2014/main" id="{00000000-0008-0000-1D00-000058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37" name="Text Box 12">
          <a:extLst>
            <a:ext uri="{FF2B5EF4-FFF2-40B4-BE49-F238E27FC236}">
              <a16:creationId xmlns:a16="http://schemas.microsoft.com/office/drawing/2014/main" id="{00000000-0008-0000-1D00-000059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8" name="Text Box 1">
          <a:extLst>
            <a:ext uri="{FF2B5EF4-FFF2-40B4-BE49-F238E27FC236}">
              <a16:creationId xmlns:a16="http://schemas.microsoft.com/office/drawing/2014/main" id="{00000000-0008-0000-1D00-00005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9" name="Text Box 2">
          <a:extLst>
            <a:ext uri="{FF2B5EF4-FFF2-40B4-BE49-F238E27FC236}">
              <a16:creationId xmlns:a16="http://schemas.microsoft.com/office/drawing/2014/main" id="{00000000-0008-0000-1D00-00005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0" name="Text Box 1">
          <a:extLst>
            <a:ext uri="{FF2B5EF4-FFF2-40B4-BE49-F238E27FC236}">
              <a16:creationId xmlns:a16="http://schemas.microsoft.com/office/drawing/2014/main" id="{00000000-0008-0000-1D00-00005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1" name="Text Box 2">
          <a:extLst>
            <a:ext uri="{FF2B5EF4-FFF2-40B4-BE49-F238E27FC236}">
              <a16:creationId xmlns:a16="http://schemas.microsoft.com/office/drawing/2014/main" id="{00000000-0008-0000-1D00-00005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2" name="Text Box 3">
          <a:extLst>
            <a:ext uri="{FF2B5EF4-FFF2-40B4-BE49-F238E27FC236}">
              <a16:creationId xmlns:a16="http://schemas.microsoft.com/office/drawing/2014/main" id="{00000000-0008-0000-1D00-00005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3" name="Text Box 4">
          <a:extLst>
            <a:ext uri="{FF2B5EF4-FFF2-40B4-BE49-F238E27FC236}">
              <a16:creationId xmlns:a16="http://schemas.microsoft.com/office/drawing/2014/main" id="{00000000-0008-0000-1D00-00005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4" name="Text Box 5">
          <a:extLst>
            <a:ext uri="{FF2B5EF4-FFF2-40B4-BE49-F238E27FC236}">
              <a16:creationId xmlns:a16="http://schemas.microsoft.com/office/drawing/2014/main" id="{00000000-0008-0000-1D00-00006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5" name="Text Box 6">
          <a:extLst>
            <a:ext uri="{FF2B5EF4-FFF2-40B4-BE49-F238E27FC236}">
              <a16:creationId xmlns:a16="http://schemas.microsoft.com/office/drawing/2014/main" id="{00000000-0008-0000-1D00-00006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6" name="Text Box 8">
          <a:extLst>
            <a:ext uri="{FF2B5EF4-FFF2-40B4-BE49-F238E27FC236}">
              <a16:creationId xmlns:a16="http://schemas.microsoft.com/office/drawing/2014/main" id="{00000000-0008-0000-1D00-00006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7" name="Text Box 9">
          <a:extLst>
            <a:ext uri="{FF2B5EF4-FFF2-40B4-BE49-F238E27FC236}">
              <a16:creationId xmlns:a16="http://schemas.microsoft.com/office/drawing/2014/main" id="{00000000-0008-0000-1D00-00006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8" name="Text Box 10">
          <a:extLst>
            <a:ext uri="{FF2B5EF4-FFF2-40B4-BE49-F238E27FC236}">
              <a16:creationId xmlns:a16="http://schemas.microsoft.com/office/drawing/2014/main" id="{00000000-0008-0000-1D00-00006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49" name="Text Box 11">
          <a:extLst>
            <a:ext uri="{FF2B5EF4-FFF2-40B4-BE49-F238E27FC236}">
              <a16:creationId xmlns:a16="http://schemas.microsoft.com/office/drawing/2014/main" id="{00000000-0008-0000-1D00-000065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50" name="Text Box 12">
          <a:extLst>
            <a:ext uri="{FF2B5EF4-FFF2-40B4-BE49-F238E27FC236}">
              <a16:creationId xmlns:a16="http://schemas.microsoft.com/office/drawing/2014/main" id="{00000000-0008-0000-1D00-000066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51" name="Text Box 1">
          <a:extLst>
            <a:ext uri="{FF2B5EF4-FFF2-40B4-BE49-F238E27FC236}">
              <a16:creationId xmlns:a16="http://schemas.microsoft.com/office/drawing/2014/main" id="{00000000-0008-0000-1D00-00006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504264</xdr:colOff>
      <xdr:row>28</xdr:row>
      <xdr:rowOff>112058</xdr:rowOff>
    </xdr:from>
    <xdr:to>
      <xdr:col>7</xdr:col>
      <xdr:colOff>347382</xdr:colOff>
      <xdr:row>51</xdr:row>
      <xdr:rowOff>112059</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705972</xdr:colOff>
      <xdr:row>5</xdr:row>
      <xdr:rowOff>100853</xdr:rowOff>
    </xdr:from>
    <xdr:to>
      <xdr:col>8</xdr:col>
      <xdr:colOff>515472</xdr:colOff>
      <xdr:row>24</xdr:row>
      <xdr:rowOff>100853</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0.16559</cdr:x>
      <cdr:y>0.44513</cdr:y>
    </cdr:from>
    <cdr:to>
      <cdr:x>0.91778</cdr:x>
      <cdr:y>0.57489</cdr:y>
    </cdr:to>
    <cdr:grpSp>
      <cdr:nvGrpSpPr>
        <cdr:cNvPr id="9" name="Group 8">
          <a:extLst xmlns:a="http://schemas.openxmlformats.org/drawingml/2006/main">
            <a:ext uri="{FF2B5EF4-FFF2-40B4-BE49-F238E27FC236}">
              <a16:creationId xmlns:a16="http://schemas.microsoft.com/office/drawing/2014/main" id="{4CE67954-094F-4E84-9C93-F8AC7A276913}"/>
            </a:ext>
          </a:extLst>
        </cdr:cNvPr>
        <cdr:cNvGrpSpPr/>
      </cdr:nvGrpSpPr>
      <cdr:grpSpPr>
        <a:xfrm xmlns:a="http://schemas.openxmlformats.org/drawingml/2006/main">
          <a:off x="1082600" y="1764591"/>
          <a:ext cx="4917691" cy="514397"/>
          <a:chOff x="893784" y="1598147"/>
          <a:chExt cx="4074915" cy="463259"/>
        </a:xfrm>
      </cdr:grpSpPr>
      <cdr:sp macro="" textlink="">
        <cdr:nvSpPr>
          <cdr:cNvPr id="2" name="AutoShape 70"/>
          <cdr:cNvSpPr>
            <a:spLocks xmlns:a="http://schemas.openxmlformats.org/drawingml/2006/main"/>
          </cdr:cNvSpPr>
        </cdr:nvSpPr>
        <cdr:spPr bwMode="auto">
          <a:xfrm xmlns:a="http://schemas.openxmlformats.org/drawingml/2006/main" rot="5400000">
            <a:off x="1657993" y="1085454"/>
            <a:ext cx="211743" cy="1740162"/>
          </a:xfrm>
          <a:prstGeom xmlns:a="http://schemas.openxmlformats.org/drawingml/2006/main" prst="leftBrace">
            <a:avLst>
              <a:gd name="adj1" fmla="val 69048"/>
              <a:gd name="adj2" fmla="val 50000"/>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cdr:spPr>
        <cdr:txBody>
          <a:bodyPr xmlns:a="http://schemas.openxmlformats.org/drawingml/2006/main"/>
          <a:lstStyle xmlns:a="http://schemas.openxmlformats.org/drawingml/2006/main"/>
          <a:p xmlns:a="http://schemas.openxmlformats.org/drawingml/2006/main">
            <a:endParaRPr lang="sv-SE"/>
          </a:p>
        </cdr:txBody>
      </cdr:sp>
      <cdr:sp macro="" textlink="'[123]Rating Migration EAD'!$I$44">
        <cdr:nvSpPr>
          <cdr:cNvPr id="5" name="textruta 1"/>
          <cdr:cNvSpPr txBox="1"/>
        </cdr:nvSpPr>
        <cdr:spPr>
          <a:xfrm xmlns:a="http://schemas.openxmlformats.org/drawingml/2006/main">
            <a:off x="1323830" y="1598220"/>
            <a:ext cx="880069" cy="242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A241A4B-7F06-48D1-9FFC-3533F0D2424A}" type="TxLink">
              <a:rPr lang="en-US" sz="1100" b="0" i="0" u="none" strike="noStrike">
                <a:solidFill>
                  <a:srgbClr val="000000"/>
                </a:solidFill>
                <a:latin typeface="Calibri"/>
                <a:cs typeface="Calibri"/>
              </a:rPr>
              <a:pPr algn="ctr"/>
              <a:t>3.6%</a:t>
            </a:fld>
            <a:endParaRPr lang="en-GB" sz="900"/>
          </a:p>
        </cdr:txBody>
      </cdr:sp>
      <cdr:sp macro="" textlink="'[123]Rating Migration EAD'!$I$41">
        <cdr:nvSpPr>
          <cdr:cNvPr id="6" name="textruta 1"/>
          <cdr:cNvSpPr txBox="1"/>
        </cdr:nvSpPr>
        <cdr:spPr>
          <a:xfrm xmlns:a="http://schemas.openxmlformats.org/drawingml/2006/main">
            <a:off x="3658582" y="1598147"/>
            <a:ext cx="880070" cy="2425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0738A0C-FDB9-442D-A032-7B01A0E5A27E}" type="TxLink">
              <a:rPr lang="en-US" sz="1100" b="0" i="0" u="none" strike="noStrike" baseline="0">
                <a:solidFill>
                  <a:srgbClr val="000000"/>
                </a:solidFill>
                <a:latin typeface="Calibri"/>
                <a:cs typeface="Calibri"/>
              </a:rPr>
              <a:pPr algn="ctr"/>
              <a:t>7.6%</a:t>
            </a:fld>
            <a:endParaRPr lang="en-GB" sz="900"/>
          </a:p>
        </cdr:txBody>
      </cdr:sp>
      <cdr:sp macro="" textlink="">
        <cdr:nvSpPr>
          <cdr:cNvPr id="7" name="AutoShape 70">
            <a:extLst xmlns:a="http://schemas.openxmlformats.org/drawingml/2006/main">
              <a:ext uri="{FF2B5EF4-FFF2-40B4-BE49-F238E27FC236}">
                <a16:creationId xmlns:a16="http://schemas.microsoft.com/office/drawing/2014/main" id="{E6656A75-5B43-4DDA-84A7-B8DF99CDEB33}"/>
              </a:ext>
            </a:extLst>
          </cdr:cNvPr>
          <cdr:cNvSpPr>
            <a:spLocks xmlns:a="http://schemas.openxmlformats.org/drawingml/2006/main"/>
          </cdr:cNvSpPr>
        </cdr:nvSpPr>
        <cdr:spPr bwMode="auto">
          <a:xfrm xmlns:a="http://schemas.openxmlformats.org/drawingml/2006/main" rot="5400000">
            <a:off x="3992746" y="1085454"/>
            <a:ext cx="211743" cy="1740162"/>
          </a:xfrm>
          <a:prstGeom xmlns:a="http://schemas.openxmlformats.org/drawingml/2006/main" prst="leftBrace">
            <a:avLst>
              <a:gd name="adj1" fmla="val 69048"/>
              <a:gd name="adj2" fmla="val 50000"/>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cdr:spPr>
        <cdr:txBody>
          <a:bodyPr xmlns:a="http://schemas.openxmlformats.org/drawingml/2006/main"/>
          <a:lstStyle xmlns:a="http://schemas.openxmlformats.org/drawingml/2006/main"/>
          <a:p xmlns:a="http://schemas.openxmlformats.org/drawingml/2006/main">
            <a:endParaRPr lang="sv-SE"/>
          </a:p>
        </cdr:txBody>
      </cdr:sp>
    </cdr:grpSp>
  </cdr:relSizeAnchor>
</c:userShapes>
</file>

<file path=xl/drawings/drawing13.xml><?xml version="1.0" encoding="utf-8"?>
<xdr:wsDr xmlns:xdr="http://schemas.openxmlformats.org/drawingml/2006/spreadsheetDrawing" xmlns:a="http://schemas.openxmlformats.org/drawingml/2006/main">
  <xdr:twoCellAnchor>
    <xdr:from>
      <xdr:col>0</xdr:col>
      <xdr:colOff>1495425</xdr:colOff>
      <xdr:row>5</xdr:row>
      <xdr:rowOff>9524</xdr:rowOff>
    </xdr:from>
    <xdr:to>
      <xdr:col>2</xdr:col>
      <xdr:colOff>916461</xdr:colOff>
      <xdr:row>28</xdr:row>
      <xdr:rowOff>161925</xdr:rowOff>
    </xdr:to>
    <xdr:graphicFrame macro="">
      <xdr:nvGraphicFramePr>
        <xdr:cNvPr id="5" name="Chart 4">
          <a:extLst>
            <a:ext uri="{FF2B5EF4-FFF2-40B4-BE49-F238E27FC236}">
              <a16:creationId xmlns:a16="http://schemas.microsoft.com/office/drawing/2014/main" id="{00000000-0008-0000-2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732215</xdr:colOff>
      <xdr:row>30</xdr:row>
      <xdr:rowOff>135768</xdr:rowOff>
    </xdr:from>
    <xdr:to>
      <xdr:col>3</xdr:col>
      <xdr:colOff>516764</xdr:colOff>
      <xdr:row>43</xdr:row>
      <xdr:rowOff>36414</xdr:rowOff>
    </xdr:to>
    <xdr:graphicFrame macro="">
      <xdr:nvGraphicFramePr>
        <xdr:cNvPr id="6" name="Chart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581781</xdr:colOff>
      <xdr:row>47</xdr:row>
      <xdr:rowOff>15120</xdr:rowOff>
    </xdr:from>
    <xdr:to>
      <xdr:col>3</xdr:col>
      <xdr:colOff>490269</xdr:colOff>
      <xdr:row>59</xdr:row>
      <xdr:rowOff>96226</xdr:rowOff>
    </xdr:to>
    <xdr:graphicFrame macro="">
      <xdr:nvGraphicFramePr>
        <xdr:cNvPr id="7" name="Chart 6">
          <a:extLst>
            <a:ext uri="{FF2B5EF4-FFF2-40B4-BE49-F238E27FC236}">
              <a16:creationId xmlns:a16="http://schemas.microsoft.com/office/drawing/2014/main" id="{00000000-0008-0000-2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0.95994</cdr:x>
      <cdr:y>0.91239</cdr:y>
    </cdr:from>
    <cdr:to>
      <cdr:x>0.97886</cdr:x>
      <cdr:y>1</cdr:y>
    </cdr:to>
    <cdr:sp macro="" textlink="">
      <cdr:nvSpPr>
        <cdr:cNvPr id="941057" name="Text Box 1"/>
        <cdr:cNvSpPr txBox="1">
          <a:spLocks xmlns:a="http://schemas.openxmlformats.org/drawingml/2006/main" noChangeArrowheads="1"/>
        </cdr:cNvSpPr>
      </cdr:nvSpPr>
      <cdr:spPr bwMode="auto">
        <a:xfrm xmlns:a="http://schemas.openxmlformats.org/drawingml/2006/main">
          <a:off x="5315534" y="5836228"/>
          <a:ext cx="104697" cy="2853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147206</xdr:colOff>
      <xdr:row>0</xdr:row>
      <xdr:rowOff>46182</xdr:rowOff>
    </xdr:from>
    <xdr:to>
      <xdr:col>11</xdr:col>
      <xdr:colOff>271478</xdr:colOff>
      <xdr:row>48</xdr:row>
      <xdr:rowOff>115455</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2206" y="46182"/>
          <a:ext cx="6093272" cy="921327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25</xdr:row>
          <xdr:rowOff>12700</xdr:rowOff>
        </xdr:from>
        <xdr:to>
          <xdr:col>6</xdr:col>
          <xdr:colOff>12700</xdr:colOff>
          <xdr:row>36</xdr:row>
          <xdr:rowOff>19050</xdr:rowOff>
        </xdr:to>
        <xdr:sp macro="" textlink="">
          <xdr:nvSpPr>
            <xdr:cNvPr id="815144" name="Object 40" hidden="1">
              <a:extLst>
                <a:ext uri="{63B3BB69-23CF-44E3-9099-C40C66FF867C}">
                  <a14:compatExt spid="_x0000_s815144"/>
                </a:ext>
                <a:ext uri="{FF2B5EF4-FFF2-40B4-BE49-F238E27FC236}">
                  <a16:creationId xmlns:a16="http://schemas.microsoft.com/office/drawing/2014/main" id="{00000000-0008-0000-2D00-000028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41</xdr:row>
          <xdr:rowOff>12700</xdr:rowOff>
        </xdr:from>
        <xdr:to>
          <xdr:col>6</xdr:col>
          <xdr:colOff>0</xdr:colOff>
          <xdr:row>53</xdr:row>
          <xdr:rowOff>114300</xdr:rowOff>
        </xdr:to>
        <xdr:sp macro="" textlink="">
          <xdr:nvSpPr>
            <xdr:cNvPr id="815145" name="Object 41" hidden="1">
              <a:extLst>
                <a:ext uri="{63B3BB69-23CF-44E3-9099-C40C66FF867C}">
                  <a14:compatExt spid="_x0000_s815145"/>
                </a:ext>
                <a:ext uri="{FF2B5EF4-FFF2-40B4-BE49-F238E27FC236}">
                  <a16:creationId xmlns:a16="http://schemas.microsoft.com/office/drawing/2014/main" id="{00000000-0008-0000-2D00-000029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63</xdr:row>
          <xdr:rowOff>12700</xdr:rowOff>
        </xdr:from>
        <xdr:to>
          <xdr:col>6</xdr:col>
          <xdr:colOff>12700</xdr:colOff>
          <xdr:row>74</xdr:row>
          <xdr:rowOff>133350</xdr:rowOff>
        </xdr:to>
        <xdr:sp macro="" textlink="">
          <xdr:nvSpPr>
            <xdr:cNvPr id="815146" name="Object 42" hidden="1">
              <a:extLst>
                <a:ext uri="{63B3BB69-23CF-44E3-9099-C40C66FF867C}">
                  <a14:compatExt spid="_x0000_s815146"/>
                </a:ext>
                <a:ext uri="{FF2B5EF4-FFF2-40B4-BE49-F238E27FC236}">
                  <a16:creationId xmlns:a16="http://schemas.microsoft.com/office/drawing/2014/main" id="{00000000-0008-0000-2D00-00002A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1689100</xdr:colOff>
          <xdr:row>79</xdr:row>
          <xdr:rowOff>50800</xdr:rowOff>
        </xdr:from>
        <xdr:to>
          <xdr:col>6</xdr:col>
          <xdr:colOff>0</xdr:colOff>
          <xdr:row>94</xdr:row>
          <xdr:rowOff>38100</xdr:rowOff>
        </xdr:to>
        <xdr:sp macro="" textlink="">
          <xdr:nvSpPr>
            <xdr:cNvPr id="815147" name="Object 43" hidden="1">
              <a:extLst>
                <a:ext uri="{63B3BB69-23CF-44E3-9099-C40C66FF867C}">
                  <a14:compatExt spid="_x0000_s815147"/>
                </a:ext>
                <a:ext uri="{FF2B5EF4-FFF2-40B4-BE49-F238E27FC236}">
                  <a16:creationId xmlns:a16="http://schemas.microsoft.com/office/drawing/2014/main" id="{00000000-0008-0000-2D00-00002B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100</xdr:row>
          <xdr:rowOff>31750</xdr:rowOff>
        </xdr:from>
        <xdr:to>
          <xdr:col>6</xdr:col>
          <xdr:colOff>0</xdr:colOff>
          <xdr:row>113</xdr:row>
          <xdr:rowOff>88900</xdr:rowOff>
        </xdr:to>
        <xdr:sp macro="" textlink="">
          <xdr:nvSpPr>
            <xdr:cNvPr id="815148" name="Object 44" hidden="1">
              <a:extLst>
                <a:ext uri="{63B3BB69-23CF-44E3-9099-C40C66FF867C}">
                  <a14:compatExt spid="_x0000_s815148"/>
                </a:ext>
                <a:ext uri="{FF2B5EF4-FFF2-40B4-BE49-F238E27FC236}">
                  <a16:creationId xmlns:a16="http://schemas.microsoft.com/office/drawing/2014/main" id="{00000000-0008-0000-2D00-00002C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19050</xdr:rowOff>
        </xdr:from>
        <xdr:to>
          <xdr:col>5</xdr:col>
          <xdr:colOff>895350</xdr:colOff>
          <xdr:row>147</xdr:row>
          <xdr:rowOff>95250</xdr:rowOff>
        </xdr:to>
        <xdr:sp macro="" textlink="">
          <xdr:nvSpPr>
            <xdr:cNvPr id="815149" name="Object 45" hidden="1">
              <a:extLst>
                <a:ext uri="{63B3BB69-23CF-44E3-9099-C40C66FF867C}">
                  <a14:compatExt spid="_x0000_s815149"/>
                </a:ext>
                <a:ext uri="{FF2B5EF4-FFF2-40B4-BE49-F238E27FC236}">
                  <a16:creationId xmlns:a16="http://schemas.microsoft.com/office/drawing/2014/main" id="{00000000-0008-0000-2D00-00002D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12700</xdr:rowOff>
        </xdr:from>
        <xdr:to>
          <xdr:col>6</xdr:col>
          <xdr:colOff>0</xdr:colOff>
          <xdr:row>168</xdr:row>
          <xdr:rowOff>69850</xdr:rowOff>
        </xdr:to>
        <xdr:sp macro="" textlink="">
          <xdr:nvSpPr>
            <xdr:cNvPr id="815150" name="Object 46" hidden="1">
              <a:extLst>
                <a:ext uri="{63B3BB69-23CF-44E3-9099-C40C66FF867C}">
                  <a14:compatExt spid="_x0000_s815150"/>
                </a:ext>
                <a:ext uri="{FF2B5EF4-FFF2-40B4-BE49-F238E27FC236}">
                  <a16:creationId xmlns:a16="http://schemas.microsoft.com/office/drawing/2014/main" id="{00000000-0008-0000-2D00-00002E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173</xdr:row>
          <xdr:rowOff>19050</xdr:rowOff>
        </xdr:from>
        <xdr:to>
          <xdr:col>6</xdr:col>
          <xdr:colOff>0</xdr:colOff>
          <xdr:row>187</xdr:row>
          <xdr:rowOff>76200</xdr:rowOff>
        </xdr:to>
        <xdr:sp macro="" textlink="">
          <xdr:nvSpPr>
            <xdr:cNvPr id="815151" name="Object 47" hidden="1">
              <a:extLst>
                <a:ext uri="{63B3BB69-23CF-44E3-9099-C40C66FF867C}">
                  <a14:compatExt spid="_x0000_s815151"/>
                </a:ext>
                <a:ext uri="{FF2B5EF4-FFF2-40B4-BE49-F238E27FC236}">
                  <a16:creationId xmlns:a16="http://schemas.microsoft.com/office/drawing/2014/main" id="{00000000-0008-0000-2D00-00002F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192</xdr:row>
          <xdr:rowOff>12700</xdr:rowOff>
        </xdr:from>
        <xdr:to>
          <xdr:col>6</xdr:col>
          <xdr:colOff>19050</xdr:colOff>
          <xdr:row>205</xdr:row>
          <xdr:rowOff>69850</xdr:rowOff>
        </xdr:to>
        <xdr:sp macro="" textlink="">
          <xdr:nvSpPr>
            <xdr:cNvPr id="815152" name="Object 48" hidden="1">
              <a:extLst>
                <a:ext uri="{63B3BB69-23CF-44E3-9099-C40C66FF867C}">
                  <a14:compatExt spid="_x0000_s815152"/>
                </a:ext>
                <a:ext uri="{FF2B5EF4-FFF2-40B4-BE49-F238E27FC236}">
                  <a16:creationId xmlns:a16="http://schemas.microsoft.com/office/drawing/2014/main" id="{00000000-0008-0000-2D00-000030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1</xdr:col>
      <xdr:colOff>1018351</xdr:colOff>
      <xdr:row>43</xdr:row>
      <xdr:rowOff>113056</xdr:rowOff>
    </xdr:from>
    <xdr:ext cx="2238375" cy="784041"/>
    <xdr:pic>
      <xdr:nvPicPr>
        <xdr:cNvPr id="2" name="Picture 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888715" y="7121147"/>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732117</xdr:colOff>
      <xdr:row>38</xdr:row>
      <xdr:rowOff>28281</xdr:rowOff>
    </xdr:from>
    <xdr:to>
      <xdr:col>5</xdr:col>
      <xdr:colOff>129923</xdr:colOff>
      <xdr:row>42</xdr:row>
      <xdr:rowOff>62753</xdr:rowOff>
    </xdr:to>
    <xdr:sp macro="" textlink="">
      <xdr:nvSpPr>
        <xdr:cNvPr id="3" name="Rektangel med rundade hörn 1">
          <a:extLst>
            <a:ext uri="{FF2B5EF4-FFF2-40B4-BE49-F238E27FC236}">
              <a16:creationId xmlns:a16="http://schemas.microsoft.com/office/drawing/2014/main" id="{00000000-0008-0000-2E00-000003000000}"/>
            </a:ext>
          </a:extLst>
        </xdr:cNvPr>
        <xdr:cNvSpPr/>
      </xdr:nvSpPr>
      <xdr:spPr>
        <a:xfrm flipH="1">
          <a:off x="732117" y="6348399"/>
          <a:ext cx="6479924" cy="542472"/>
        </a:xfrm>
        <a:prstGeom prst="roundRect">
          <a:avLst>
            <a:gd name="adj" fmla="val 0"/>
          </a:avLst>
        </a:prstGeom>
        <a:solidFill>
          <a:srgbClr val="D6EB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72000" rIns="72000" bIns="72000" numCol="1" spcCol="0" rtlCol="0" fromWordArt="0" anchor="ctr" anchorCtr="0" forceAA="0" compatLnSpc="1">
          <a:prstTxWarp prst="textNoShape">
            <a:avLst/>
          </a:prstTxWarp>
        </a:bodyPr>
        <a:lstStyle/>
        <a:p>
          <a:pPr algn="ctr">
            <a:lnSpc>
              <a:spcPct val="115000"/>
            </a:lnSpc>
            <a:spcBef>
              <a:spcPts val="100"/>
            </a:spcBef>
            <a:spcAft>
              <a:spcPts val="1000"/>
            </a:spcAft>
          </a:pPr>
          <a:endParaRPr lang="en-GB" sz="700">
            <a:solidFill>
              <a:srgbClr val="000000"/>
            </a:solidFill>
            <a:effectLst/>
            <a:latin typeface="Arial" panose="020B0604020202020204" pitchFamily="34" charset="0"/>
            <a:ea typeface="Calibri" panose="020F0502020204030204" pitchFamily="34" charset="0"/>
            <a:cs typeface="Arial" panose="020B0604020202020204" pitchFamily="34" charset="0"/>
          </a:endParaRPr>
        </a:p>
        <a:p>
          <a:pPr algn="l">
            <a:lnSpc>
              <a:spcPct val="115000"/>
            </a:lnSpc>
            <a:spcBef>
              <a:spcPts val="100"/>
            </a:spcBef>
            <a:spcAft>
              <a:spcPts val="1000"/>
            </a:spcAft>
          </a:pPr>
          <a:r>
            <a:rPr lang="en-GB" sz="700">
              <a:solidFill>
                <a:srgbClr val="000000"/>
              </a:solidFill>
              <a:effectLst/>
              <a:latin typeface="Arial" panose="020B0604020202020204" pitchFamily="34" charset="0"/>
              <a:ea typeface="Calibri" panose="020F0502020204030204" pitchFamily="34" charset="0"/>
              <a:cs typeface="Arial" panose="020B0604020202020204" pitchFamily="34" charset="0"/>
            </a:rPr>
            <a:t>We are a universal bank with a 200-year history of supporting and growing the Nordic economies – enabling dreams and aspirations for a greater good. Every day, we work to support our customers’ financial development, delivering best-in-class omnichannel customer experiences and driving sustainable change. The Nordea share is listed on the Nasdaq Helsinki, Nasdaq Copenhagen and Nasdaq Stockholm exchanges. Read more about us at nordea.com.</a:t>
          </a:r>
          <a:endParaRPr lang="en-GB" sz="1100">
            <a:effectLst/>
            <a:ea typeface="Calibri" panose="020F0502020204030204" pitchFamily="34" charset="0"/>
            <a:cs typeface="Arial" panose="020B0604020202020204" pitchFamily="34" charset="0"/>
          </a:endParaRPr>
        </a:p>
        <a:p>
          <a:pPr>
            <a:lnSpc>
              <a:spcPct val="115000"/>
            </a:lnSpc>
            <a:spcBef>
              <a:spcPts val="100"/>
            </a:spcBef>
            <a:spcAft>
              <a:spcPts val="1000"/>
            </a:spcAft>
          </a:pPr>
          <a:r>
            <a:rPr lang="en-US" sz="700">
              <a:effectLst/>
              <a:latin typeface="Arial" panose="020B0604020202020204" pitchFamily="34" charset="0"/>
              <a:ea typeface="Calibri" panose="020F0502020204030204" pitchFamily="34" charset="0"/>
              <a:cs typeface="Arial" panose="020B0604020202020204" pitchFamily="34" charset="0"/>
            </a:rPr>
            <a:t> </a:t>
          </a:r>
          <a:endParaRPr lang="en-GB" sz="1100">
            <a:effectLst/>
            <a:ea typeface="Calibri" panose="020F050202020403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332439</xdr:colOff>
      <xdr:row>0</xdr:row>
      <xdr:rowOff>31749</xdr:rowOff>
    </xdr:from>
    <xdr:to>
      <xdr:col>12</xdr:col>
      <xdr:colOff>334629</xdr:colOff>
      <xdr:row>56</xdr:row>
      <xdr:rowOff>74083</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2439" y="31749"/>
          <a:ext cx="7290932" cy="10117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143724</xdr:colOff>
      <xdr:row>0</xdr:row>
      <xdr:rowOff>89647</xdr:rowOff>
    </xdr:from>
    <xdr:to>
      <xdr:col>12</xdr:col>
      <xdr:colOff>356092</xdr:colOff>
      <xdr:row>57</xdr:row>
      <xdr:rowOff>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3724" y="89647"/>
          <a:ext cx="7526074" cy="108622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208643</xdr:colOff>
      <xdr:row>0</xdr:row>
      <xdr:rowOff>72572</xdr:rowOff>
    </xdr:from>
    <xdr:to>
      <xdr:col>12</xdr:col>
      <xdr:colOff>457059</xdr:colOff>
      <xdr:row>77</xdr:row>
      <xdr:rowOff>40072</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643" y="72572"/>
          <a:ext cx="7977273" cy="11524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13</xdr:col>
      <xdr:colOff>11433</xdr:colOff>
      <xdr:row>59</xdr:row>
      <xdr:rowOff>174625</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7625"/>
          <a:ext cx="7853683" cy="11160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105834</xdr:rowOff>
    </xdr:from>
    <xdr:to>
      <xdr:col>13</xdr:col>
      <xdr:colOff>505723</xdr:colOff>
      <xdr:row>66</xdr:row>
      <xdr:rowOff>31751</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5834"/>
          <a:ext cx="8496140" cy="1206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303181</xdr:colOff>
      <xdr:row>0</xdr:row>
      <xdr:rowOff>0</xdr:rowOff>
    </xdr:from>
    <xdr:to>
      <xdr:col>12</xdr:col>
      <xdr:colOff>196447</xdr:colOff>
      <xdr:row>55</xdr:row>
      <xdr:rowOff>137584</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3181" y="0"/>
          <a:ext cx="7348913" cy="10618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12</xdr:col>
      <xdr:colOff>615885</xdr:colOff>
      <xdr:row>61</xdr:row>
      <xdr:rowOff>158750</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7918385" cy="11557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9</xdr:col>
      <xdr:colOff>0</xdr:colOff>
      <xdr:row>40</xdr:row>
      <xdr:rowOff>0</xdr:rowOff>
    </xdr:from>
    <xdr:ext cx="114300" cy="285750"/>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5" name="Text Box 4">
          <a:extLst>
            <a:ext uri="{FF2B5EF4-FFF2-40B4-BE49-F238E27FC236}">
              <a16:creationId xmlns:a16="http://schemas.microsoft.com/office/drawing/2014/main" id="{00000000-0008-0000-1C00-000005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7" name="Text Box 6">
          <a:extLst>
            <a:ext uri="{FF2B5EF4-FFF2-40B4-BE49-F238E27FC236}">
              <a16:creationId xmlns:a16="http://schemas.microsoft.com/office/drawing/2014/main" id="{00000000-0008-0000-1C00-000007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8" name="Text Box 8">
          <a:extLst>
            <a:ext uri="{FF2B5EF4-FFF2-40B4-BE49-F238E27FC236}">
              <a16:creationId xmlns:a16="http://schemas.microsoft.com/office/drawing/2014/main" id="{00000000-0008-0000-1C00-000008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9" name="Text Box 9">
          <a:extLst>
            <a:ext uri="{FF2B5EF4-FFF2-40B4-BE49-F238E27FC236}">
              <a16:creationId xmlns:a16="http://schemas.microsoft.com/office/drawing/2014/main" id="{00000000-0008-0000-1C00-000009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0" name="Text Box 10">
          <a:extLst>
            <a:ext uri="{FF2B5EF4-FFF2-40B4-BE49-F238E27FC236}">
              <a16:creationId xmlns:a16="http://schemas.microsoft.com/office/drawing/2014/main" id="{00000000-0008-0000-1C00-00000A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1" name="Text Box 11">
          <a:extLst>
            <a:ext uri="{FF2B5EF4-FFF2-40B4-BE49-F238E27FC236}">
              <a16:creationId xmlns:a16="http://schemas.microsoft.com/office/drawing/2014/main" id="{00000000-0008-0000-1C00-00000B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 name="Text Box 12">
          <a:extLst>
            <a:ext uri="{FF2B5EF4-FFF2-40B4-BE49-F238E27FC236}">
              <a16:creationId xmlns:a16="http://schemas.microsoft.com/office/drawing/2014/main" id="{00000000-0008-0000-1C00-00000C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 name="Text Box 13">
          <a:extLst>
            <a:ext uri="{FF2B5EF4-FFF2-40B4-BE49-F238E27FC236}">
              <a16:creationId xmlns:a16="http://schemas.microsoft.com/office/drawing/2014/main" id="{00000000-0008-0000-1C00-00000D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4" name="Text Box 14">
          <a:extLst>
            <a:ext uri="{FF2B5EF4-FFF2-40B4-BE49-F238E27FC236}">
              <a16:creationId xmlns:a16="http://schemas.microsoft.com/office/drawing/2014/main" id="{00000000-0008-0000-1C00-00000E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5" name="Text Box 1">
          <a:extLst>
            <a:ext uri="{FF2B5EF4-FFF2-40B4-BE49-F238E27FC236}">
              <a16:creationId xmlns:a16="http://schemas.microsoft.com/office/drawing/2014/main" id="{00000000-0008-0000-1C00-00000F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6" name="Text Box 2">
          <a:extLst>
            <a:ext uri="{FF2B5EF4-FFF2-40B4-BE49-F238E27FC236}">
              <a16:creationId xmlns:a16="http://schemas.microsoft.com/office/drawing/2014/main" id="{00000000-0008-0000-1C00-000010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15</xdr:row>
      <xdr:rowOff>0</xdr:rowOff>
    </xdr:from>
    <xdr:ext cx="114300" cy="285750"/>
    <xdr:sp macro="" textlink="">
      <xdr:nvSpPr>
        <xdr:cNvPr id="17" name="Text Box 8">
          <a:extLst>
            <a:ext uri="{FF2B5EF4-FFF2-40B4-BE49-F238E27FC236}">
              <a16:creationId xmlns:a16="http://schemas.microsoft.com/office/drawing/2014/main" id="{00000000-0008-0000-1C00-00001100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53</xdr:row>
      <xdr:rowOff>0</xdr:rowOff>
    </xdr:from>
    <xdr:ext cx="114300" cy="285750"/>
    <xdr:sp macro="" textlink="">
      <xdr:nvSpPr>
        <xdr:cNvPr id="18" name="Text Box 8">
          <a:extLst>
            <a:ext uri="{FF2B5EF4-FFF2-40B4-BE49-F238E27FC236}">
              <a16:creationId xmlns:a16="http://schemas.microsoft.com/office/drawing/2014/main" id="{00000000-0008-0000-1C00-000012000000}"/>
            </a:ext>
          </a:extLst>
        </xdr:cNvPr>
        <xdr:cNvSpPr txBox="1">
          <a:spLocks noChangeArrowheads="1"/>
        </xdr:cNvSpPr>
      </xdr:nvSpPr>
      <xdr:spPr bwMode="auto">
        <a:xfrm>
          <a:off x="27279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xdr:row>
      <xdr:rowOff>0</xdr:rowOff>
    </xdr:from>
    <xdr:ext cx="114300" cy="285750"/>
    <xdr:sp macro="" textlink="">
      <xdr:nvSpPr>
        <xdr:cNvPr id="19" name="Text Box 8">
          <a:extLst>
            <a:ext uri="{FF2B5EF4-FFF2-40B4-BE49-F238E27FC236}">
              <a16:creationId xmlns:a16="http://schemas.microsoft.com/office/drawing/2014/main" id="{00000000-0008-0000-1C00-00001300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0" name="Text Box 8">
          <a:extLst>
            <a:ext uri="{FF2B5EF4-FFF2-40B4-BE49-F238E27FC236}">
              <a16:creationId xmlns:a16="http://schemas.microsoft.com/office/drawing/2014/main" id="{00000000-0008-0000-1C00-000014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21" name="Text Box 8">
          <a:extLst>
            <a:ext uri="{FF2B5EF4-FFF2-40B4-BE49-F238E27FC236}">
              <a16:creationId xmlns:a16="http://schemas.microsoft.com/office/drawing/2014/main" id="{00000000-0008-0000-1C00-000015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22" name="Text Box 8">
          <a:extLst>
            <a:ext uri="{FF2B5EF4-FFF2-40B4-BE49-F238E27FC236}">
              <a16:creationId xmlns:a16="http://schemas.microsoft.com/office/drawing/2014/main" id="{00000000-0008-0000-1C00-000016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23" name="Text Box 1">
          <a:extLst>
            <a:ext uri="{FF2B5EF4-FFF2-40B4-BE49-F238E27FC236}">
              <a16:creationId xmlns:a16="http://schemas.microsoft.com/office/drawing/2014/main" id="{00000000-0008-0000-1C00-00001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24" name="Text Box 2">
          <a:extLst>
            <a:ext uri="{FF2B5EF4-FFF2-40B4-BE49-F238E27FC236}">
              <a16:creationId xmlns:a16="http://schemas.microsoft.com/office/drawing/2014/main" id="{00000000-0008-0000-1C00-00001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25" name="Text Box 3">
          <a:extLst>
            <a:ext uri="{FF2B5EF4-FFF2-40B4-BE49-F238E27FC236}">
              <a16:creationId xmlns:a16="http://schemas.microsoft.com/office/drawing/2014/main" id="{00000000-0008-0000-1C00-00001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26" name="Text Box 4">
          <a:extLst>
            <a:ext uri="{FF2B5EF4-FFF2-40B4-BE49-F238E27FC236}">
              <a16:creationId xmlns:a16="http://schemas.microsoft.com/office/drawing/2014/main" id="{00000000-0008-0000-1C00-00001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27" name="Text Box 5">
          <a:extLst>
            <a:ext uri="{FF2B5EF4-FFF2-40B4-BE49-F238E27FC236}">
              <a16:creationId xmlns:a16="http://schemas.microsoft.com/office/drawing/2014/main" id="{00000000-0008-0000-1C00-00001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28" name="Text Box 6">
          <a:extLst>
            <a:ext uri="{FF2B5EF4-FFF2-40B4-BE49-F238E27FC236}">
              <a16:creationId xmlns:a16="http://schemas.microsoft.com/office/drawing/2014/main" id="{00000000-0008-0000-1C00-00001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29" name="Text Box 8">
          <a:extLst>
            <a:ext uri="{FF2B5EF4-FFF2-40B4-BE49-F238E27FC236}">
              <a16:creationId xmlns:a16="http://schemas.microsoft.com/office/drawing/2014/main" id="{00000000-0008-0000-1C00-00001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30" name="Text Box 9">
          <a:extLst>
            <a:ext uri="{FF2B5EF4-FFF2-40B4-BE49-F238E27FC236}">
              <a16:creationId xmlns:a16="http://schemas.microsoft.com/office/drawing/2014/main" id="{00000000-0008-0000-1C00-00001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31" name="Text Box 10">
          <a:extLst>
            <a:ext uri="{FF2B5EF4-FFF2-40B4-BE49-F238E27FC236}">
              <a16:creationId xmlns:a16="http://schemas.microsoft.com/office/drawing/2014/main" id="{00000000-0008-0000-1C00-00001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32" name="Text Box 1">
          <a:extLst>
            <a:ext uri="{FF2B5EF4-FFF2-40B4-BE49-F238E27FC236}">
              <a16:creationId xmlns:a16="http://schemas.microsoft.com/office/drawing/2014/main" id="{00000000-0008-0000-1C00-00002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33" name="Text Box 2">
          <a:extLst>
            <a:ext uri="{FF2B5EF4-FFF2-40B4-BE49-F238E27FC236}">
              <a16:creationId xmlns:a16="http://schemas.microsoft.com/office/drawing/2014/main" id="{00000000-0008-0000-1C00-00002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28</xdr:row>
      <xdr:rowOff>0</xdr:rowOff>
    </xdr:from>
    <xdr:ext cx="114300" cy="285750"/>
    <xdr:sp macro="" textlink="">
      <xdr:nvSpPr>
        <xdr:cNvPr id="34" name="Text Box 8">
          <a:extLst>
            <a:ext uri="{FF2B5EF4-FFF2-40B4-BE49-F238E27FC236}">
              <a16:creationId xmlns:a16="http://schemas.microsoft.com/office/drawing/2014/main" id="{00000000-0008-0000-1C00-00002200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35" name="Text Box 1">
          <a:extLst>
            <a:ext uri="{FF2B5EF4-FFF2-40B4-BE49-F238E27FC236}">
              <a16:creationId xmlns:a16="http://schemas.microsoft.com/office/drawing/2014/main" id="{00000000-0008-0000-1C00-000023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36" name="Text Box 2">
          <a:extLst>
            <a:ext uri="{FF2B5EF4-FFF2-40B4-BE49-F238E27FC236}">
              <a16:creationId xmlns:a16="http://schemas.microsoft.com/office/drawing/2014/main" id="{00000000-0008-0000-1C00-00002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37" name="Text Box 3">
          <a:extLst>
            <a:ext uri="{FF2B5EF4-FFF2-40B4-BE49-F238E27FC236}">
              <a16:creationId xmlns:a16="http://schemas.microsoft.com/office/drawing/2014/main" id="{00000000-0008-0000-1C00-00002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38" name="Text Box 4">
          <a:extLst>
            <a:ext uri="{FF2B5EF4-FFF2-40B4-BE49-F238E27FC236}">
              <a16:creationId xmlns:a16="http://schemas.microsoft.com/office/drawing/2014/main" id="{00000000-0008-0000-1C00-00002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39" name="Text Box 5">
          <a:extLst>
            <a:ext uri="{FF2B5EF4-FFF2-40B4-BE49-F238E27FC236}">
              <a16:creationId xmlns:a16="http://schemas.microsoft.com/office/drawing/2014/main" id="{00000000-0008-0000-1C00-00002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40" name="Text Box 6">
          <a:extLst>
            <a:ext uri="{FF2B5EF4-FFF2-40B4-BE49-F238E27FC236}">
              <a16:creationId xmlns:a16="http://schemas.microsoft.com/office/drawing/2014/main" id="{00000000-0008-0000-1C00-00002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41" name="Text Box 8">
          <a:extLst>
            <a:ext uri="{FF2B5EF4-FFF2-40B4-BE49-F238E27FC236}">
              <a16:creationId xmlns:a16="http://schemas.microsoft.com/office/drawing/2014/main" id="{00000000-0008-0000-1C00-00002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42" name="Text Box 9">
          <a:extLst>
            <a:ext uri="{FF2B5EF4-FFF2-40B4-BE49-F238E27FC236}">
              <a16:creationId xmlns:a16="http://schemas.microsoft.com/office/drawing/2014/main" id="{00000000-0008-0000-1C00-00002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43" name="Text Box 10">
          <a:extLst>
            <a:ext uri="{FF2B5EF4-FFF2-40B4-BE49-F238E27FC236}">
              <a16:creationId xmlns:a16="http://schemas.microsoft.com/office/drawing/2014/main" id="{00000000-0008-0000-1C00-00002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44" name="Text Box 11">
          <a:extLst>
            <a:ext uri="{FF2B5EF4-FFF2-40B4-BE49-F238E27FC236}">
              <a16:creationId xmlns:a16="http://schemas.microsoft.com/office/drawing/2014/main" id="{00000000-0008-0000-1C00-00002C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45" name="Text Box 12">
          <a:extLst>
            <a:ext uri="{FF2B5EF4-FFF2-40B4-BE49-F238E27FC236}">
              <a16:creationId xmlns:a16="http://schemas.microsoft.com/office/drawing/2014/main" id="{00000000-0008-0000-1C00-00002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46" name="Text Box 13">
          <a:extLst>
            <a:ext uri="{FF2B5EF4-FFF2-40B4-BE49-F238E27FC236}">
              <a16:creationId xmlns:a16="http://schemas.microsoft.com/office/drawing/2014/main" id="{00000000-0008-0000-1C00-00002E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47" name="Text Box 14">
          <a:extLst>
            <a:ext uri="{FF2B5EF4-FFF2-40B4-BE49-F238E27FC236}">
              <a16:creationId xmlns:a16="http://schemas.microsoft.com/office/drawing/2014/main" id="{00000000-0008-0000-1C00-00002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48" name="Text Box 1">
          <a:extLst>
            <a:ext uri="{FF2B5EF4-FFF2-40B4-BE49-F238E27FC236}">
              <a16:creationId xmlns:a16="http://schemas.microsoft.com/office/drawing/2014/main" id="{00000000-0008-0000-1C00-000030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49" name="Text Box 2">
          <a:extLst>
            <a:ext uri="{FF2B5EF4-FFF2-40B4-BE49-F238E27FC236}">
              <a16:creationId xmlns:a16="http://schemas.microsoft.com/office/drawing/2014/main" id="{00000000-0008-0000-1C00-00003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50" name="Text Box 8">
          <a:extLst>
            <a:ext uri="{FF2B5EF4-FFF2-40B4-BE49-F238E27FC236}">
              <a16:creationId xmlns:a16="http://schemas.microsoft.com/office/drawing/2014/main" id="{00000000-0008-0000-1C00-000032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51" name="Text Box 8">
          <a:extLst>
            <a:ext uri="{FF2B5EF4-FFF2-40B4-BE49-F238E27FC236}">
              <a16:creationId xmlns:a16="http://schemas.microsoft.com/office/drawing/2014/main" id="{00000000-0008-0000-1C00-00003300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52" name="Text Box 8">
          <a:extLst>
            <a:ext uri="{FF2B5EF4-FFF2-40B4-BE49-F238E27FC236}">
              <a16:creationId xmlns:a16="http://schemas.microsoft.com/office/drawing/2014/main" id="{00000000-0008-0000-1C00-000034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53" name="Text Box 8">
          <a:extLst>
            <a:ext uri="{FF2B5EF4-FFF2-40B4-BE49-F238E27FC236}">
              <a16:creationId xmlns:a16="http://schemas.microsoft.com/office/drawing/2014/main" id="{00000000-0008-0000-1C00-000035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54" name="Text Box 8">
          <a:extLst>
            <a:ext uri="{FF2B5EF4-FFF2-40B4-BE49-F238E27FC236}">
              <a16:creationId xmlns:a16="http://schemas.microsoft.com/office/drawing/2014/main" id="{00000000-0008-0000-1C00-000036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55" name="Text Box 8">
          <a:extLst>
            <a:ext uri="{FF2B5EF4-FFF2-40B4-BE49-F238E27FC236}">
              <a16:creationId xmlns:a16="http://schemas.microsoft.com/office/drawing/2014/main" id="{00000000-0008-0000-1C00-00003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56" name="Text Box 1">
          <a:extLst>
            <a:ext uri="{FF2B5EF4-FFF2-40B4-BE49-F238E27FC236}">
              <a16:creationId xmlns:a16="http://schemas.microsoft.com/office/drawing/2014/main" id="{00000000-0008-0000-1C00-00003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57" name="Text Box 2">
          <a:extLst>
            <a:ext uri="{FF2B5EF4-FFF2-40B4-BE49-F238E27FC236}">
              <a16:creationId xmlns:a16="http://schemas.microsoft.com/office/drawing/2014/main" id="{00000000-0008-0000-1C00-00003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58" name="Text Box 3">
          <a:extLst>
            <a:ext uri="{FF2B5EF4-FFF2-40B4-BE49-F238E27FC236}">
              <a16:creationId xmlns:a16="http://schemas.microsoft.com/office/drawing/2014/main" id="{00000000-0008-0000-1C00-00003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59" name="Text Box 4">
          <a:extLst>
            <a:ext uri="{FF2B5EF4-FFF2-40B4-BE49-F238E27FC236}">
              <a16:creationId xmlns:a16="http://schemas.microsoft.com/office/drawing/2014/main" id="{00000000-0008-0000-1C00-00003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60" name="Text Box 5">
          <a:extLst>
            <a:ext uri="{FF2B5EF4-FFF2-40B4-BE49-F238E27FC236}">
              <a16:creationId xmlns:a16="http://schemas.microsoft.com/office/drawing/2014/main" id="{00000000-0008-0000-1C00-00003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61" name="Text Box 6">
          <a:extLst>
            <a:ext uri="{FF2B5EF4-FFF2-40B4-BE49-F238E27FC236}">
              <a16:creationId xmlns:a16="http://schemas.microsoft.com/office/drawing/2014/main" id="{00000000-0008-0000-1C00-00003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62" name="Text Box 8">
          <a:extLst>
            <a:ext uri="{FF2B5EF4-FFF2-40B4-BE49-F238E27FC236}">
              <a16:creationId xmlns:a16="http://schemas.microsoft.com/office/drawing/2014/main" id="{00000000-0008-0000-1C00-00003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63" name="Text Box 9">
          <a:extLst>
            <a:ext uri="{FF2B5EF4-FFF2-40B4-BE49-F238E27FC236}">
              <a16:creationId xmlns:a16="http://schemas.microsoft.com/office/drawing/2014/main" id="{00000000-0008-0000-1C00-00003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64" name="Text Box 10">
          <a:extLst>
            <a:ext uri="{FF2B5EF4-FFF2-40B4-BE49-F238E27FC236}">
              <a16:creationId xmlns:a16="http://schemas.microsoft.com/office/drawing/2014/main" id="{00000000-0008-0000-1C00-00004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65" name="Text Box 1">
          <a:extLst>
            <a:ext uri="{FF2B5EF4-FFF2-40B4-BE49-F238E27FC236}">
              <a16:creationId xmlns:a16="http://schemas.microsoft.com/office/drawing/2014/main" id="{00000000-0008-0000-1C00-00004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66" name="Text Box 2">
          <a:extLst>
            <a:ext uri="{FF2B5EF4-FFF2-40B4-BE49-F238E27FC236}">
              <a16:creationId xmlns:a16="http://schemas.microsoft.com/office/drawing/2014/main" id="{00000000-0008-0000-1C00-00004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67" name="Text Box 8">
          <a:extLst>
            <a:ext uri="{FF2B5EF4-FFF2-40B4-BE49-F238E27FC236}">
              <a16:creationId xmlns:a16="http://schemas.microsoft.com/office/drawing/2014/main" id="{00000000-0008-0000-1C00-000043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68" name="Text Box 1">
          <a:extLst>
            <a:ext uri="{FF2B5EF4-FFF2-40B4-BE49-F238E27FC236}">
              <a16:creationId xmlns:a16="http://schemas.microsoft.com/office/drawing/2014/main" id="{00000000-0008-0000-1C00-00004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69" name="Text Box 2">
          <a:extLst>
            <a:ext uri="{FF2B5EF4-FFF2-40B4-BE49-F238E27FC236}">
              <a16:creationId xmlns:a16="http://schemas.microsoft.com/office/drawing/2014/main" id="{00000000-0008-0000-1C00-00004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0" name="Text Box 3">
          <a:extLst>
            <a:ext uri="{FF2B5EF4-FFF2-40B4-BE49-F238E27FC236}">
              <a16:creationId xmlns:a16="http://schemas.microsoft.com/office/drawing/2014/main" id="{00000000-0008-0000-1C00-00004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1" name="Text Box 4">
          <a:extLst>
            <a:ext uri="{FF2B5EF4-FFF2-40B4-BE49-F238E27FC236}">
              <a16:creationId xmlns:a16="http://schemas.microsoft.com/office/drawing/2014/main" id="{00000000-0008-0000-1C00-00004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2" name="Text Box 5">
          <a:extLst>
            <a:ext uri="{FF2B5EF4-FFF2-40B4-BE49-F238E27FC236}">
              <a16:creationId xmlns:a16="http://schemas.microsoft.com/office/drawing/2014/main" id="{00000000-0008-0000-1C00-00004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3" name="Text Box 6">
          <a:extLst>
            <a:ext uri="{FF2B5EF4-FFF2-40B4-BE49-F238E27FC236}">
              <a16:creationId xmlns:a16="http://schemas.microsoft.com/office/drawing/2014/main" id="{00000000-0008-0000-1C00-00004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4" name="Text Box 8">
          <a:extLst>
            <a:ext uri="{FF2B5EF4-FFF2-40B4-BE49-F238E27FC236}">
              <a16:creationId xmlns:a16="http://schemas.microsoft.com/office/drawing/2014/main" id="{00000000-0008-0000-1C00-00004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5" name="Text Box 9">
          <a:extLst>
            <a:ext uri="{FF2B5EF4-FFF2-40B4-BE49-F238E27FC236}">
              <a16:creationId xmlns:a16="http://schemas.microsoft.com/office/drawing/2014/main" id="{00000000-0008-0000-1C00-00004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6" name="Text Box 10">
          <a:extLst>
            <a:ext uri="{FF2B5EF4-FFF2-40B4-BE49-F238E27FC236}">
              <a16:creationId xmlns:a16="http://schemas.microsoft.com/office/drawing/2014/main" id="{00000000-0008-0000-1C00-00004C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77" name="Text Box 11">
          <a:extLst>
            <a:ext uri="{FF2B5EF4-FFF2-40B4-BE49-F238E27FC236}">
              <a16:creationId xmlns:a16="http://schemas.microsoft.com/office/drawing/2014/main" id="{00000000-0008-0000-1C00-00004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78" name="Text Box 12">
          <a:extLst>
            <a:ext uri="{FF2B5EF4-FFF2-40B4-BE49-F238E27FC236}">
              <a16:creationId xmlns:a16="http://schemas.microsoft.com/office/drawing/2014/main" id="{00000000-0008-0000-1C00-00004E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79" name="Text Box 13">
          <a:extLst>
            <a:ext uri="{FF2B5EF4-FFF2-40B4-BE49-F238E27FC236}">
              <a16:creationId xmlns:a16="http://schemas.microsoft.com/office/drawing/2014/main" id="{00000000-0008-0000-1C00-00004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80" name="Text Box 14">
          <a:extLst>
            <a:ext uri="{FF2B5EF4-FFF2-40B4-BE49-F238E27FC236}">
              <a16:creationId xmlns:a16="http://schemas.microsoft.com/office/drawing/2014/main" id="{00000000-0008-0000-1C00-000050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81" name="Text Box 1">
          <a:extLst>
            <a:ext uri="{FF2B5EF4-FFF2-40B4-BE49-F238E27FC236}">
              <a16:creationId xmlns:a16="http://schemas.microsoft.com/office/drawing/2014/main" id="{00000000-0008-0000-1C00-00005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82" name="Text Box 2">
          <a:extLst>
            <a:ext uri="{FF2B5EF4-FFF2-40B4-BE49-F238E27FC236}">
              <a16:creationId xmlns:a16="http://schemas.microsoft.com/office/drawing/2014/main" id="{00000000-0008-0000-1C00-000052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83" name="Text Box 8">
          <a:extLst>
            <a:ext uri="{FF2B5EF4-FFF2-40B4-BE49-F238E27FC236}">
              <a16:creationId xmlns:a16="http://schemas.microsoft.com/office/drawing/2014/main" id="{00000000-0008-0000-1C00-000053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24</xdr:row>
      <xdr:rowOff>10583</xdr:rowOff>
    </xdr:from>
    <xdr:ext cx="114300" cy="285750"/>
    <xdr:sp macro="" textlink="">
      <xdr:nvSpPr>
        <xdr:cNvPr id="84" name="Text Box 8">
          <a:extLst>
            <a:ext uri="{FF2B5EF4-FFF2-40B4-BE49-F238E27FC236}">
              <a16:creationId xmlns:a16="http://schemas.microsoft.com/office/drawing/2014/main" id="{00000000-0008-0000-1C00-000054000000}"/>
            </a:ext>
          </a:extLst>
        </xdr:cNvPr>
        <xdr:cNvSpPr txBox="1">
          <a:spLocks noChangeArrowheads="1"/>
        </xdr:cNvSpPr>
      </xdr:nvSpPr>
      <xdr:spPr bwMode="auto">
        <a:xfrm>
          <a:off x="562440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85" name="Text Box 8">
          <a:extLst>
            <a:ext uri="{FF2B5EF4-FFF2-40B4-BE49-F238E27FC236}">
              <a16:creationId xmlns:a16="http://schemas.microsoft.com/office/drawing/2014/main" id="{00000000-0008-0000-1C00-000055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86" name="Text Box 8">
          <a:extLst>
            <a:ext uri="{FF2B5EF4-FFF2-40B4-BE49-F238E27FC236}">
              <a16:creationId xmlns:a16="http://schemas.microsoft.com/office/drawing/2014/main" id="{00000000-0008-0000-1C00-000056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87" name="Text Box 8">
          <a:extLst>
            <a:ext uri="{FF2B5EF4-FFF2-40B4-BE49-F238E27FC236}">
              <a16:creationId xmlns:a16="http://schemas.microsoft.com/office/drawing/2014/main" id="{00000000-0008-0000-1C00-00005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88" name="Text Box 8">
          <a:extLst>
            <a:ext uri="{FF2B5EF4-FFF2-40B4-BE49-F238E27FC236}">
              <a16:creationId xmlns:a16="http://schemas.microsoft.com/office/drawing/2014/main" id="{00000000-0008-0000-1C00-00005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89" name="Text Box 1">
          <a:extLst>
            <a:ext uri="{FF2B5EF4-FFF2-40B4-BE49-F238E27FC236}">
              <a16:creationId xmlns:a16="http://schemas.microsoft.com/office/drawing/2014/main" id="{00000000-0008-0000-1C00-00005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90" name="Text Box 2">
          <a:extLst>
            <a:ext uri="{FF2B5EF4-FFF2-40B4-BE49-F238E27FC236}">
              <a16:creationId xmlns:a16="http://schemas.microsoft.com/office/drawing/2014/main" id="{00000000-0008-0000-1C00-00005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91" name="Text Box 3">
          <a:extLst>
            <a:ext uri="{FF2B5EF4-FFF2-40B4-BE49-F238E27FC236}">
              <a16:creationId xmlns:a16="http://schemas.microsoft.com/office/drawing/2014/main" id="{00000000-0008-0000-1C00-00005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92" name="Text Box 4">
          <a:extLst>
            <a:ext uri="{FF2B5EF4-FFF2-40B4-BE49-F238E27FC236}">
              <a16:creationId xmlns:a16="http://schemas.microsoft.com/office/drawing/2014/main" id="{00000000-0008-0000-1C00-00005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93" name="Text Box 5">
          <a:extLst>
            <a:ext uri="{FF2B5EF4-FFF2-40B4-BE49-F238E27FC236}">
              <a16:creationId xmlns:a16="http://schemas.microsoft.com/office/drawing/2014/main" id="{00000000-0008-0000-1C00-00005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94" name="Text Box 6">
          <a:extLst>
            <a:ext uri="{FF2B5EF4-FFF2-40B4-BE49-F238E27FC236}">
              <a16:creationId xmlns:a16="http://schemas.microsoft.com/office/drawing/2014/main" id="{00000000-0008-0000-1C00-00005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95" name="Text Box 8">
          <a:extLst>
            <a:ext uri="{FF2B5EF4-FFF2-40B4-BE49-F238E27FC236}">
              <a16:creationId xmlns:a16="http://schemas.microsoft.com/office/drawing/2014/main" id="{00000000-0008-0000-1C00-00005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96" name="Text Box 9">
          <a:extLst>
            <a:ext uri="{FF2B5EF4-FFF2-40B4-BE49-F238E27FC236}">
              <a16:creationId xmlns:a16="http://schemas.microsoft.com/office/drawing/2014/main" id="{00000000-0008-0000-1C00-00006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97" name="Text Box 10">
          <a:extLst>
            <a:ext uri="{FF2B5EF4-FFF2-40B4-BE49-F238E27FC236}">
              <a16:creationId xmlns:a16="http://schemas.microsoft.com/office/drawing/2014/main" id="{00000000-0008-0000-1C00-00006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98" name="Text Box 1">
          <a:extLst>
            <a:ext uri="{FF2B5EF4-FFF2-40B4-BE49-F238E27FC236}">
              <a16:creationId xmlns:a16="http://schemas.microsoft.com/office/drawing/2014/main" id="{00000000-0008-0000-1C00-00006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99" name="Text Box 2">
          <a:extLst>
            <a:ext uri="{FF2B5EF4-FFF2-40B4-BE49-F238E27FC236}">
              <a16:creationId xmlns:a16="http://schemas.microsoft.com/office/drawing/2014/main" id="{00000000-0008-0000-1C00-000063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100" name="Text Box 8">
          <a:extLst>
            <a:ext uri="{FF2B5EF4-FFF2-40B4-BE49-F238E27FC236}">
              <a16:creationId xmlns:a16="http://schemas.microsoft.com/office/drawing/2014/main" id="{00000000-0008-0000-1C00-000064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01" name="Text Box 13">
          <a:extLst>
            <a:ext uri="{FF2B5EF4-FFF2-40B4-BE49-F238E27FC236}">
              <a16:creationId xmlns:a16="http://schemas.microsoft.com/office/drawing/2014/main" id="{00000000-0008-0000-1C00-000065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02" name="Text Box 14">
          <a:extLst>
            <a:ext uri="{FF2B5EF4-FFF2-40B4-BE49-F238E27FC236}">
              <a16:creationId xmlns:a16="http://schemas.microsoft.com/office/drawing/2014/main" id="{00000000-0008-0000-1C00-000066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3" name="Text Box 1">
          <a:extLst>
            <a:ext uri="{FF2B5EF4-FFF2-40B4-BE49-F238E27FC236}">
              <a16:creationId xmlns:a16="http://schemas.microsoft.com/office/drawing/2014/main" id="{00000000-0008-0000-1C00-000067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4" name="Text Box 2">
          <a:extLst>
            <a:ext uri="{FF2B5EF4-FFF2-40B4-BE49-F238E27FC236}">
              <a16:creationId xmlns:a16="http://schemas.microsoft.com/office/drawing/2014/main" id="{00000000-0008-0000-1C00-00006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5" name="Text Box 3">
          <a:extLst>
            <a:ext uri="{FF2B5EF4-FFF2-40B4-BE49-F238E27FC236}">
              <a16:creationId xmlns:a16="http://schemas.microsoft.com/office/drawing/2014/main" id="{00000000-0008-0000-1C00-00006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6" name="Text Box 4">
          <a:extLst>
            <a:ext uri="{FF2B5EF4-FFF2-40B4-BE49-F238E27FC236}">
              <a16:creationId xmlns:a16="http://schemas.microsoft.com/office/drawing/2014/main" id="{00000000-0008-0000-1C00-00006A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7" name="Text Box 5">
          <a:extLst>
            <a:ext uri="{FF2B5EF4-FFF2-40B4-BE49-F238E27FC236}">
              <a16:creationId xmlns:a16="http://schemas.microsoft.com/office/drawing/2014/main" id="{00000000-0008-0000-1C00-00006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8" name="Text Box 6">
          <a:extLst>
            <a:ext uri="{FF2B5EF4-FFF2-40B4-BE49-F238E27FC236}">
              <a16:creationId xmlns:a16="http://schemas.microsoft.com/office/drawing/2014/main" id="{00000000-0008-0000-1C00-00006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9" name="Text Box 8">
          <a:extLst>
            <a:ext uri="{FF2B5EF4-FFF2-40B4-BE49-F238E27FC236}">
              <a16:creationId xmlns:a16="http://schemas.microsoft.com/office/drawing/2014/main" id="{00000000-0008-0000-1C00-00006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0" name="Text Box 9">
          <a:extLst>
            <a:ext uri="{FF2B5EF4-FFF2-40B4-BE49-F238E27FC236}">
              <a16:creationId xmlns:a16="http://schemas.microsoft.com/office/drawing/2014/main" id="{00000000-0008-0000-1C00-00006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1" name="Text Box 10">
          <a:extLst>
            <a:ext uri="{FF2B5EF4-FFF2-40B4-BE49-F238E27FC236}">
              <a16:creationId xmlns:a16="http://schemas.microsoft.com/office/drawing/2014/main" id="{00000000-0008-0000-1C00-00006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2" name="Text Box 11">
          <a:extLst>
            <a:ext uri="{FF2B5EF4-FFF2-40B4-BE49-F238E27FC236}">
              <a16:creationId xmlns:a16="http://schemas.microsoft.com/office/drawing/2014/main" id="{00000000-0008-0000-1C00-000070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3" name="Text Box 12">
          <a:extLst>
            <a:ext uri="{FF2B5EF4-FFF2-40B4-BE49-F238E27FC236}">
              <a16:creationId xmlns:a16="http://schemas.microsoft.com/office/drawing/2014/main" id="{00000000-0008-0000-1C00-000071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4" name="Text Box 13">
          <a:extLst>
            <a:ext uri="{FF2B5EF4-FFF2-40B4-BE49-F238E27FC236}">
              <a16:creationId xmlns:a16="http://schemas.microsoft.com/office/drawing/2014/main" id="{00000000-0008-0000-1C00-000072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5" name="Text Box 14">
          <a:extLst>
            <a:ext uri="{FF2B5EF4-FFF2-40B4-BE49-F238E27FC236}">
              <a16:creationId xmlns:a16="http://schemas.microsoft.com/office/drawing/2014/main" id="{00000000-0008-0000-1C00-000073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6" name="Text Box 1">
          <a:extLst>
            <a:ext uri="{FF2B5EF4-FFF2-40B4-BE49-F238E27FC236}">
              <a16:creationId xmlns:a16="http://schemas.microsoft.com/office/drawing/2014/main" id="{00000000-0008-0000-1C00-000074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7" name="Text Box 2">
          <a:extLst>
            <a:ext uri="{FF2B5EF4-FFF2-40B4-BE49-F238E27FC236}">
              <a16:creationId xmlns:a16="http://schemas.microsoft.com/office/drawing/2014/main" id="{00000000-0008-0000-1C00-000075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15</xdr:row>
      <xdr:rowOff>0</xdr:rowOff>
    </xdr:from>
    <xdr:ext cx="114300" cy="285750"/>
    <xdr:sp macro="" textlink="">
      <xdr:nvSpPr>
        <xdr:cNvPr id="118" name="Text Box 8">
          <a:extLst>
            <a:ext uri="{FF2B5EF4-FFF2-40B4-BE49-F238E27FC236}">
              <a16:creationId xmlns:a16="http://schemas.microsoft.com/office/drawing/2014/main" id="{00000000-0008-0000-1C00-000076000000}"/>
            </a:ext>
          </a:extLst>
        </xdr:cNvPr>
        <xdr:cNvSpPr txBox="1">
          <a:spLocks noChangeArrowheads="1"/>
        </xdr:cNvSpPr>
      </xdr:nvSpPr>
      <xdr:spPr bwMode="auto">
        <a:xfrm>
          <a:off x="12496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19" name="Text Box 8">
          <a:extLst>
            <a:ext uri="{FF2B5EF4-FFF2-40B4-BE49-F238E27FC236}">
              <a16:creationId xmlns:a16="http://schemas.microsoft.com/office/drawing/2014/main" id="{00000000-0008-0000-1C00-00007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59</xdr:row>
      <xdr:rowOff>114300</xdr:rowOff>
    </xdr:from>
    <xdr:ext cx="114300" cy="285750"/>
    <xdr:sp macro="" textlink="">
      <xdr:nvSpPr>
        <xdr:cNvPr id="120" name="Text Box 8">
          <a:extLst>
            <a:ext uri="{FF2B5EF4-FFF2-40B4-BE49-F238E27FC236}">
              <a16:creationId xmlns:a16="http://schemas.microsoft.com/office/drawing/2014/main" id="{00000000-0008-0000-1C00-000078000000}"/>
            </a:ext>
          </a:extLst>
        </xdr:cNvPr>
        <xdr:cNvSpPr txBox="1">
          <a:spLocks noChangeArrowheads="1"/>
        </xdr:cNvSpPr>
      </xdr:nvSpPr>
      <xdr:spPr bwMode="auto">
        <a:xfrm>
          <a:off x="225552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32</xdr:row>
      <xdr:rowOff>0</xdr:rowOff>
    </xdr:from>
    <xdr:ext cx="114300" cy="285750"/>
    <xdr:sp macro="" textlink="">
      <xdr:nvSpPr>
        <xdr:cNvPr id="121" name="Text Box 8">
          <a:extLst>
            <a:ext uri="{FF2B5EF4-FFF2-40B4-BE49-F238E27FC236}">
              <a16:creationId xmlns:a16="http://schemas.microsoft.com/office/drawing/2014/main" id="{00000000-0008-0000-1C00-000079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22" name="Text Box 8">
          <a:extLst>
            <a:ext uri="{FF2B5EF4-FFF2-40B4-BE49-F238E27FC236}">
              <a16:creationId xmlns:a16="http://schemas.microsoft.com/office/drawing/2014/main" id="{00000000-0008-0000-1C00-00007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23" name="Text Box 1">
          <a:extLst>
            <a:ext uri="{FF2B5EF4-FFF2-40B4-BE49-F238E27FC236}">
              <a16:creationId xmlns:a16="http://schemas.microsoft.com/office/drawing/2014/main" id="{00000000-0008-0000-1C00-00007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24" name="Text Box 2">
          <a:extLst>
            <a:ext uri="{FF2B5EF4-FFF2-40B4-BE49-F238E27FC236}">
              <a16:creationId xmlns:a16="http://schemas.microsoft.com/office/drawing/2014/main" id="{00000000-0008-0000-1C00-00007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25" name="Text Box 3">
          <a:extLst>
            <a:ext uri="{FF2B5EF4-FFF2-40B4-BE49-F238E27FC236}">
              <a16:creationId xmlns:a16="http://schemas.microsoft.com/office/drawing/2014/main" id="{00000000-0008-0000-1C00-00007D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26" name="Text Box 4">
          <a:extLst>
            <a:ext uri="{FF2B5EF4-FFF2-40B4-BE49-F238E27FC236}">
              <a16:creationId xmlns:a16="http://schemas.microsoft.com/office/drawing/2014/main" id="{00000000-0008-0000-1C00-00007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27" name="Text Box 5">
          <a:extLst>
            <a:ext uri="{FF2B5EF4-FFF2-40B4-BE49-F238E27FC236}">
              <a16:creationId xmlns:a16="http://schemas.microsoft.com/office/drawing/2014/main" id="{00000000-0008-0000-1C00-00007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28" name="Text Box 6">
          <a:extLst>
            <a:ext uri="{FF2B5EF4-FFF2-40B4-BE49-F238E27FC236}">
              <a16:creationId xmlns:a16="http://schemas.microsoft.com/office/drawing/2014/main" id="{00000000-0008-0000-1C00-00008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29" name="Text Box 8">
          <a:extLst>
            <a:ext uri="{FF2B5EF4-FFF2-40B4-BE49-F238E27FC236}">
              <a16:creationId xmlns:a16="http://schemas.microsoft.com/office/drawing/2014/main" id="{00000000-0008-0000-1C00-00008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30" name="Text Box 9">
          <a:extLst>
            <a:ext uri="{FF2B5EF4-FFF2-40B4-BE49-F238E27FC236}">
              <a16:creationId xmlns:a16="http://schemas.microsoft.com/office/drawing/2014/main" id="{00000000-0008-0000-1C00-00008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31" name="Text Box 10">
          <a:extLst>
            <a:ext uri="{FF2B5EF4-FFF2-40B4-BE49-F238E27FC236}">
              <a16:creationId xmlns:a16="http://schemas.microsoft.com/office/drawing/2014/main" id="{00000000-0008-0000-1C00-00008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32" name="Text Box 1">
          <a:extLst>
            <a:ext uri="{FF2B5EF4-FFF2-40B4-BE49-F238E27FC236}">
              <a16:creationId xmlns:a16="http://schemas.microsoft.com/office/drawing/2014/main" id="{00000000-0008-0000-1C00-00008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33" name="Text Box 2">
          <a:extLst>
            <a:ext uri="{FF2B5EF4-FFF2-40B4-BE49-F238E27FC236}">
              <a16:creationId xmlns:a16="http://schemas.microsoft.com/office/drawing/2014/main" id="{00000000-0008-0000-1C00-00008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34" name="Text Box 8">
          <a:extLst>
            <a:ext uri="{FF2B5EF4-FFF2-40B4-BE49-F238E27FC236}">
              <a16:creationId xmlns:a16="http://schemas.microsoft.com/office/drawing/2014/main" id="{00000000-0008-0000-1C00-000086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5" name="Text Box 1">
          <a:extLst>
            <a:ext uri="{FF2B5EF4-FFF2-40B4-BE49-F238E27FC236}">
              <a16:creationId xmlns:a16="http://schemas.microsoft.com/office/drawing/2014/main" id="{00000000-0008-0000-1C00-000087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6" name="Text Box 2">
          <a:extLst>
            <a:ext uri="{FF2B5EF4-FFF2-40B4-BE49-F238E27FC236}">
              <a16:creationId xmlns:a16="http://schemas.microsoft.com/office/drawing/2014/main" id="{00000000-0008-0000-1C00-00008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7" name="Text Box 3">
          <a:extLst>
            <a:ext uri="{FF2B5EF4-FFF2-40B4-BE49-F238E27FC236}">
              <a16:creationId xmlns:a16="http://schemas.microsoft.com/office/drawing/2014/main" id="{00000000-0008-0000-1C00-00008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8" name="Text Box 4">
          <a:extLst>
            <a:ext uri="{FF2B5EF4-FFF2-40B4-BE49-F238E27FC236}">
              <a16:creationId xmlns:a16="http://schemas.microsoft.com/office/drawing/2014/main" id="{00000000-0008-0000-1C00-00008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9" name="Text Box 5">
          <a:extLst>
            <a:ext uri="{FF2B5EF4-FFF2-40B4-BE49-F238E27FC236}">
              <a16:creationId xmlns:a16="http://schemas.microsoft.com/office/drawing/2014/main" id="{00000000-0008-0000-1C00-00008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0" name="Text Box 6">
          <a:extLst>
            <a:ext uri="{FF2B5EF4-FFF2-40B4-BE49-F238E27FC236}">
              <a16:creationId xmlns:a16="http://schemas.microsoft.com/office/drawing/2014/main" id="{00000000-0008-0000-1C00-00008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1" name="Text Box 8">
          <a:extLst>
            <a:ext uri="{FF2B5EF4-FFF2-40B4-BE49-F238E27FC236}">
              <a16:creationId xmlns:a16="http://schemas.microsoft.com/office/drawing/2014/main" id="{00000000-0008-0000-1C00-00008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2" name="Text Box 9">
          <a:extLst>
            <a:ext uri="{FF2B5EF4-FFF2-40B4-BE49-F238E27FC236}">
              <a16:creationId xmlns:a16="http://schemas.microsoft.com/office/drawing/2014/main" id="{00000000-0008-0000-1C00-00008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3" name="Text Box 10">
          <a:extLst>
            <a:ext uri="{FF2B5EF4-FFF2-40B4-BE49-F238E27FC236}">
              <a16:creationId xmlns:a16="http://schemas.microsoft.com/office/drawing/2014/main" id="{00000000-0008-0000-1C00-00008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4" name="Text Box 11">
          <a:extLst>
            <a:ext uri="{FF2B5EF4-FFF2-40B4-BE49-F238E27FC236}">
              <a16:creationId xmlns:a16="http://schemas.microsoft.com/office/drawing/2014/main" id="{00000000-0008-0000-1C00-000090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5" name="Text Box 12">
          <a:extLst>
            <a:ext uri="{FF2B5EF4-FFF2-40B4-BE49-F238E27FC236}">
              <a16:creationId xmlns:a16="http://schemas.microsoft.com/office/drawing/2014/main" id="{00000000-0008-0000-1C00-00009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6" name="Text Box 13">
          <a:extLst>
            <a:ext uri="{FF2B5EF4-FFF2-40B4-BE49-F238E27FC236}">
              <a16:creationId xmlns:a16="http://schemas.microsoft.com/office/drawing/2014/main" id="{00000000-0008-0000-1C00-000092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7" name="Text Box 14">
          <a:extLst>
            <a:ext uri="{FF2B5EF4-FFF2-40B4-BE49-F238E27FC236}">
              <a16:creationId xmlns:a16="http://schemas.microsoft.com/office/drawing/2014/main" id="{00000000-0008-0000-1C00-00009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8" name="Text Box 1">
          <a:extLst>
            <a:ext uri="{FF2B5EF4-FFF2-40B4-BE49-F238E27FC236}">
              <a16:creationId xmlns:a16="http://schemas.microsoft.com/office/drawing/2014/main" id="{00000000-0008-0000-1C00-000094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9" name="Text Box 2">
          <a:extLst>
            <a:ext uri="{FF2B5EF4-FFF2-40B4-BE49-F238E27FC236}">
              <a16:creationId xmlns:a16="http://schemas.microsoft.com/office/drawing/2014/main" id="{00000000-0008-0000-1C00-00009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32</xdr:row>
      <xdr:rowOff>0</xdr:rowOff>
    </xdr:from>
    <xdr:ext cx="114300" cy="285750"/>
    <xdr:sp macro="" textlink="">
      <xdr:nvSpPr>
        <xdr:cNvPr id="150" name="Text Box 8">
          <a:extLst>
            <a:ext uri="{FF2B5EF4-FFF2-40B4-BE49-F238E27FC236}">
              <a16:creationId xmlns:a16="http://schemas.microsoft.com/office/drawing/2014/main" id="{00000000-0008-0000-1C00-000096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51" name="Text Box 8">
          <a:extLst>
            <a:ext uri="{FF2B5EF4-FFF2-40B4-BE49-F238E27FC236}">
              <a16:creationId xmlns:a16="http://schemas.microsoft.com/office/drawing/2014/main" id="{00000000-0008-0000-1C00-00009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2" name="Text Box 8">
          <a:extLst>
            <a:ext uri="{FF2B5EF4-FFF2-40B4-BE49-F238E27FC236}">
              <a16:creationId xmlns:a16="http://schemas.microsoft.com/office/drawing/2014/main" id="{00000000-0008-0000-1C00-00009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153" name="Text Box 8">
          <a:extLst>
            <a:ext uri="{FF2B5EF4-FFF2-40B4-BE49-F238E27FC236}">
              <a16:creationId xmlns:a16="http://schemas.microsoft.com/office/drawing/2014/main" id="{00000000-0008-0000-1C00-000099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54" name="Text Box 8">
          <a:extLst>
            <a:ext uri="{FF2B5EF4-FFF2-40B4-BE49-F238E27FC236}">
              <a16:creationId xmlns:a16="http://schemas.microsoft.com/office/drawing/2014/main" id="{00000000-0008-0000-1C00-00009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55" name="Text Box 8">
          <a:extLst>
            <a:ext uri="{FF2B5EF4-FFF2-40B4-BE49-F238E27FC236}">
              <a16:creationId xmlns:a16="http://schemas.microsoft.com/office/drawing/2014/main" id="{00000000-0008-0000-1C00-00009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56" name="Text Box 1">
          <a:extLst>
            <a:ext uri="{FF2B5EF4-FFF2-40B4-BE49-F238E27FC236}">
              <a16:creationId xmlns:a16="http://schemas.microsoft.com/office/drawing/2014/main" id="{00000000-0008-0000-1C00-00009C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57" name="Text Box 2">
          <a:extLst>
            <a:ext uri="{FF2B5EF4-FFF2-40B4-BE49-F238E27FC236}">
              <a16:creationId xmlns:a16="http://schemas.microsoft.com/office/drawing/2014/main" id="{00000000-0008-0000-1C00-00009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58" name="Text Box 3">
          <a:extLst>
            <a:ext uri="{FF2B5EF4-FFF2-40B4-BE49-F238E27FC236}">
              <a16:creationId xmlns:a16="http://schemas.microsoft.com/office/drawing/2014/main" id="{00000000-0008-0000-1C00-00009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59" name="Text Box 4">
          <a:extLst>
            <a:ext uri="{FF2B5EF4-FFF2-40B4-BE49-F238E27FC236}">
              <a16:creationId xmlns:a16="http://schemas.microsoft.com/office/drawing/2014/main" id="{00000000-0008-0000-1C00-00009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60" name="Text Box 5">
          <a:extLst>
            <a:ext uri="{FF2B5EF4-FFF2-40B4-BE49-F238E27FC236}">
              <a16:creationId xmlns:a16="http://schemas.microsoft.com/office/drawing/2014/main" id="{00000000-0008-0000-1C00-0000A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61" name="Text Box 6">
          <a:extLst>
            <a:ext uri="{FF2B5EF4-FFF2-40B4-BE49-F238E27FC236}">
              <a16:creationId xmlns:a16="http://schemas.microsoft.com/office/drawing/2014/main" id="{00000000-0008-0000-1C00-0000A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62" name="Text Box 8">
          <a:extLst>
            <a:ext uri="{FF2B5EF4-FFF2-40B4-BE49-F238E27FC236}">
              <a16:creationId xmlns:a16="http://schemas.microsoft.com/office/drawing/2014/main" id="{00000000-0008-0000-1C00-0000A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63" name="Text Box 9">
          <a:extLst>
            <a:ext uri="{FF2B5EF4-FFF2-40B4-BE49-F238E27FC236}">
              <a16:creationId xmlns:a16="http://schemas.microsoft.com/office/drawing/2014/main" id="{00000000-0008-0000-1C00-0000A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64" name="Text Box 10">
          <a:extLst>
            <a:ext uri="{FF2B5EF4-FFF2-40B4-BE49-F238E27FC236}">
              <a16:creationId xmlns:a16="http://schemas.microsoft.com/office/drawing/2014/main" id="{00000000-0008-0000-1C00-0000A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65" name="Text Box 1">
          <a:extLst>
            <a:ext uri="{FF2B5EF4-FFF2-40B4-BE49-F238E27FC236}">
              <a16:creationId xmlns:a16="http://schemas.microsoft.com/office/drawing/2014/main" id="{00000000-0008-0000-1C00-0000A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66" name="Text Box 2">
          <a:extLst>
            <a:ext uri="{FF2B5EF4-FFF2-40B4-BE49-F238E27FC236}">
              <a16:creationId xmlns:a16="http://schemas.microsoft.com/office/drawing/2014/main" id="{00000000-0008-0000-1C00-0000A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7" name="Text Box 8">
          <a:extLst>
            <a:ext uri="{FF2B5EF4-FFF2-40B4-BE49-F238E27FC236}">
              <a16:creationId xmlns:a16="http://schemas.microsoft.com/office/drawing/2014/main" id="{00000000-0008-0000-1C00-0000A7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68" name="Text Box 1">
          <a:extLst>
            <a:ext uri="{FF2B5EF4-FFF2-40B4-BE49-F238E27FC236}">
              <a16:creationId xmlns:a16="http://schemas.microsoft.com/office/drawing/2014/main" id="{00000000-0008-0000-1C00-0000A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69" name="Text Box 2">
          <a:extLst>
            <a:ext uri="{FF2B5EF4-FFF2-40B4-BE49-F238E27FC236}">
              <a16:creationId xmlns:a16="http://schemas.microsoft.com/office/drawing/2014/main" id="{00000000-0008-0000-1C00-0000A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0" name="Text Box 3">
          <a:extLst>
            <a:ext uri="{FF2B5EF4-FFF2-40B4-BE49-F238E27FC236}">
              <a16:creationId xmlns:a16="http://schemas.microsoft.com/office/drawing/2014/main" id="{00000000-0008-0000-1C00-0000A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1" name="Text Box 4">
          <a:extLst>
            <a:ext uri="{FF2B5EF4-FFF2-40B4-BE49-F238E27FC236}">
              <a16:creationId xmlns:a16="http://schemas.microsoft.com/office/drawing/2014/main" id="{00000000-0008-0000-1C00-0000A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2" name="Text Box 5">
          <a:extLst>
            <a:ext uri="{FF2B5EF4-FFF2-40B4-BE49-F238E27FC236}">
              <a16:creationId xmlns:a16="http://schemas.microsoft.com/office/drawing/2014/main" id="{00000000-0008-0000-1C00-0000A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3" name="Text Box 6">
          <a:extLst>
            <a:ext uri="{FF2B5EF4-FFF2-40B4-BE49-F238E27FC236}">
              <a16:creationId xmlns:a16="http://schemas.microsoft.com/office/drawing/2014/main" id="{00000000-0008-0000-1C00-0000A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4" name="Text Box 8">
          <a:extLst>
            <a:ext uri="{FF2B5EF4-FFF2-40B4-BE49-F238E27FC236}">
              <a16:creationId xmlns:a16="http://schemas.microsoft.com/office/drawing/2014/main" id="{00000000-0008-0000-1C00-0000A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5" name="Text Box 9">
          <a:extLst>
            <a:ext uri="{FF2B5EF4-FFF2-40B4-BE49-F238E27FC236}">
              <a16:creationId xmlns:a16="http://schemas.microsoft.com/office/drawing/2014/main" id="{00000000-0008-0000-1C00-0000A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6" name="Text Box 10">
          <a:extLst>
            <a:ext uri="{FF2B5EF4-FFF2-40B4-BE49-F238E27FC236}">
              <a16:creationId xmlns:a16="http://schemas.microsoft.com/office/drawing/2014/main" id="{00000000-0008-0000-1C00-0000B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7" name="Text Box 11">
          <a:extLst>
            <a:ext uri="{FF2B5EF4-FFF2-40B4-BE49-F238E27FC236}">
              <a16:creationId xmlns:a16="http://schemas.microsoft.com/office/drawing/2014/main" id="{00000000-0008-0000-1C00-0000B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8" name="Text Box 12">
          <a:extLst>
            <a:ext uri="{FF2B5EF4-FFF2-40B4-BE49-F238E27FC236}">
              <a16:creationId xmlns:a16="http://schemas.microsoft.com/office/drawing/2014/main" id="{00000000-0008-0000-1C00-0000B2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79" name="Text Box 13">
          <a:extLst>
            <a:ext uri="{FF2B5EF4-FFF2-40B4-BE49-F238E27FC236}">
              <a16:creationId xmlns:a16="http://schemas.microsoft.com/office/drawing/2014/main" id="{00000000-0008-0000-1C00-0000B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80" name="Text Box 14">
          <a:extLst>
            <a:ext uri="{FF2B5EF4-FFF2-40B4-BE49-F238E27FC236}">
              <a16:creationId xmlns:a16="http://schemas.microsoft.com/office/drawing/2014/main" id="{00000000-0008-0000-1C00-0000B4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81" name="Text Box 1">
          <a:extLst>
            <a:ext uri="{FF2B5EF4-FFF2-40B4-BE49-F238E27FC236}">
              <a16:creationId xmlns:a16="http://schemas.microsoft.com/office/drawing/2014/main" id="{00000000-0008-0000-1C00-0000B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82" name="Text Box 2">
          <a:extLst>
            <a:ext uri="{FF2B5EF4-FFF2-40B4-BE49-F238E27FC236}">
              <a16:creationId xmlns:a16="http://schemas.microsoft.com/office/drawing/2014/main" id="{00000000-0008-0000-1C00-0000B6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32</xdr:row>
      <xdr:rowOff>0</xdr:rowOff>
    </xdr:from>
    <xdr:ext cx="114300" cy="285750"/>
    <xdr:sp macro="" textlink="">
      <xdr:nvSpPr>
        <xdr:cNvPr id="183" name="Text Box 8">
          <a:extLst>
            <a:ext uri="{FF2B5EF4-FFF2-40B4-BE49-F238E27FC236}">
              <a16:creationId xmlns:a16="http://schemas.microsoft.com/office/drawing/2014/main" id="{00000000-0008-0000-1C00-0000B7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84" name="Text Box 8">
          <a:extLst>
            <a:ext uri="{FF2B5EF4-FFF2-40B4-BE49-F238E27FC236}">
              <a16:creationId xmlns:a16="http://schemas.microsoft.com/office/drawing/2014/main" id="{00000000-0008-0000-1C00-0000B8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5" name="Text Box 8">
          <a:extLst>
            <a:ext uri="{FF2B5EF4-FFF2-40B4-BE49-F238E27FC236}">
              <a16:creationId xmlns:a16="http://schemas.microsoft.com/office/drawing/2014/main" id="{00000000-0008-0000-1C00-0000B9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186" name="Text Box 8">
          <a:extLst>
            <a:ext uri="{FF2B5EF4-FFF2-40B4-BE49-F238E27FC236}">
              <a16:creationId xmlns:a16="http://schemas.microsoft.com/office/drawing/2014/main" id="{00000000-0008-0000-1C00-0000BA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87" name="Text Box 8">
          <a:extLst>
            <a:ext uri="{FF2B5EF4-FFF2-40B4-BE49-F238E27FC236}">
              <a16:creationId xmlns:a16="http://schemas.microsoft.com/office/drawing/2014/main" id="{00000000-0008-0000-1C00-0000B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188" name="Text Box 8">
          <a:extLst>
            <a:ext uri="{FF2B5EF4-FFF2-40B4-BE49-F238E27FC236}">
              <a16:creationId xmlns:a16="http://schemas.microsoft.com/office/drawing/2014/main" id="{00000000-0008-0000-1C00-0000B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89" name="Text Box 1">
          <a:extLst>
            <a:ext uri="{FF2B5EF4-FFF2-40B4-BE49-F238E27FC236}">
              <a16:creationId xmlns:a16="http://schemas.microsoft.com/office/drawing/2014/main" id="{00000000-0008-0000-1C00-0000B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90" name="Text Box 2">
          <a:extLst>
            <a:ext uri="{FF2B5EF4-FFF2-40B4-BE49-F238E27FC236}">
              <a16:creationId xmlns:a16="http://schemas.microsoft.com/office/drawing/2014/main" id="{00000000-0008-0000-1C00-0000B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91" name="Text Box 3">
          <a:extLst>
            <a:ext uri="{FF2B5EF4-FFF2-40B4-BE49-F238E27FC236}">
              <a16:creationId xmlns:a16="http://schemas.microsoft.com/office/drawing/2014/main" id="{00000000-0008-0000-1C00-0000B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92" name="Text Box 4">
          <a:extLst>
            <a:ext uri="{FF2B5EF4-FFF2-40B4-BE49-F238E27FC236}">
              <a16:creationId xmlns:a16="http://schemas.microsoft.com/office/drawing/2014/main" id="{00000000-0008-0000-1C00-0000C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93" name="Text Box 5">
          <a:extLst>
            <a:ext uri="{FF2B5EF4-FFF2-40B4-BE49-F238E27FC236}">
              <a16:creationId xmlns:a16="http://schemas.microsoft.com/office/drawing/2014/main" id="{00000000-0008-0000-1C00-0000C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94" name="Text Box 6">
          <a:extLst>
            <a:ext uri="{FF2B5EF4-FFF2-40B4-BE49-F238E27FC236}">
              <a16:creationId xmlns:a16="http://schemas.microsoft.com/office/drawing/2014/main" id="{00000000-0008-0000-1C00-0000C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95" name="Text Box 8">
          <a:extLst>
            <a:ext uri="{FF2B5EF4-FFF2-40B4-BE49-F238E27FC236}">
              <a16:creationId xmlns:a16="http://schemas.microsoft.com/office/drawing/2014/main" id="{00000000-0008-0000-1C00-0000C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96" name="Text Box 9">
          <a:extLst>
            <a:ext uri="{FF2B5EF4-FFF2-40B4-BE49-F238E27FC236}">
              <a16:creationId xmlns:a16="http://schemas.microsoft.com/office/drawing/2014/main" id="{00000000-0008-0000-1C00-0000C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97" name="Text Box 10">
          <a:extLst>
            <a:ext uri="{FF2B5EF4-FFF2-40B4-BE49-F238E27FC236}">
              <a16:creationId xmlns:a16="http://schemas.microsoft.com/office/drawing/2014/main" id="{00000000-0008-0000-1C00-0000C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98" name="Text Box 1">
          <a:extLst>
            <a:ext uri="{FF2B5EF4-FFF2-40B4-BE49-F238E27FC236}">
              <a16:creationId xmlns:a16="http://schemas.microsoft.com/office/drawing/2014/main" id="{00000000-0008-0000-1C00-0000C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199" name="Text Box 2">
          <a:extLst>
            <a:ext uri="{FF2B5EF4-FFF2-40B4-BE49-F238E27FC236}">
              <a16:creationId xmlns:a16="http://schemas.microsoft.com/office/drawing/2014/main" id="{00000000-0008-0000-1C00-0000C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00" name="Text Box 8">
          <a:extLst>
            <a:ext uri="{FF2B5EF4-FFF2-40B4-BE49-F238E27FC236}">
              <a16:creationId xmlns:a16="http://schemas.microsoft.com/office/drawing/2014/main" id="{00000000-0008-0000-1C00-0000C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01" name="Text Box 13">
          <a:extLst>
            <a:ext uri="{FF2B5EF4-FFF2-40B4-BE49-F238E27FC236}">
              <a16:creationId xmlns:a16="http://schemas.microsoft.com/office/drawing/2014/main" id="{00000000-0008-0000-1C00-0000C9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02" name="Text Box 14">
          <a:extLst>
            <a:ext uri="{FF2B5EF4-FFF2-40B4-BE49-F238E27FC236}">
              <a16:creationId xmlns:a16="http://schemas.microsoft.com/office/drawing/2014/main" id="{00000000-0008-0000-1C00-0000CA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3" name="Text Box 1">
          <a:extLst>
            <a:ext uri="{FF2B5EF4-FFF2-40B4-BE49-F238E27FC236}">
              <a16:creationId xmlns:a16="http://schemas.microsoft.com/office/drawing/2014/main" id="{00000000-0008-0000-1C00-0000C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4" name="Text Box 2">
          <a:extLst>
            <a:ext uri="{FF2B5EF4-FFF2-40B4-BE49-F238E27FC236}">
              <a16:creationId xmlns:a16="http://schemas.microsoft.com/office/drawing/2014/main" id="{00000000-0008-0000-1C00-0000C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5" name="Text Box 3">
          <a:extLst>
            <a:ext uri="{FF2B5EF4-FFF2-40B4-BE49-F238E27FC236}">
              <a16:creationId xmlns:a16="http://schemas.microsoft.com/office/drawing/2014/main" id="{00000000-0008-0000-1C00-0000C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6" name="Text Box 4">
          <a:extLst>
            <a:ext uri="{FF2B5EF4-FFF2-40B4-BE49-F238E27FC236}">
              <a16:creationId xmlns:a16="http://schemas.microsoft.com/office/drawing/2014/main" id="{00000000-0008-0000-1C00-0000C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7" name="Text Box 5">
          <a:extLst>
            <a:ext uri="{FF2B5EF4-FFF2-40B4-BE49-F238E27FC236}">
              <a16:creationId xmlns:a16="http://schemas.microsoft.com/office/drawing/2014/main" id="{00000000-0008-0000-1C00-0000C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8" name="Text Box 6">
          <a:extLst>
            <a:ext uri="{FF2B5EF4-FFF2-40B4-BE49-F238E27FC236}">
              <a16:creationId xmlns:a16="http://schemas.microsoft.com/office/drawing/2014/main" id="{00000000-0008-0000-1C00-0000D0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9" name="Text Box 8">
          <a:extLst>
            <a:ext uri="{FF2B5EF4-FFF2-40B4-BE49-F238E27FC236}">
              <a16:creationId xmlns:a16="http://schemas.microsoft.com/office/drawing/2014/main" id="{00000000-0008-0000-1C00-0000D1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0" name="Text Box 9">
          <a:extLst>
            <a:ext uri="{FF2B5EF4-FFF2-40B4-BE49-F238E27FC236}">
              <a16:creationId xmlns:a16="http://schemas.microsoft.com/office/drawing/2014/main" id="{00000000-0008-0000-1C00-0000D2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1" name="Text Box 10">
          <a:extLst>
            <a:ext uri="{FF2B5EF4-FFF2-40B4-BE49-F238E27FC236}">
              <a16:creationId xmlns:a16="http://schemas.microsoft.com/office/drawing/2014/main" id="{00000000-0008-0000-1C00-0000D3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2" name="Text Box 11">
          <a:extLst>
            <a:ext uri="{FF2B5EF4-FFF2-40B4-BE49-F238E27FC236}">
              <a16:creationId xmlns:a16="http://schemas.microsoft.com/office/drawing/2014/main" id="{00000000-0008-0000-1C00-0000D4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3" name="Text Box 12">
          <a:extLst>
            <a:ext uri="{FF2B5EF4-FFF2-40B4-BE49-F238E27FC236}">
              <a16:creationId xmlns:a16="http://schemas.microsoft.com/office/drawing/2014/main" id="{00000000-0008-0000-1C00-0000D5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4" name="Text Box 13">
          <a:extLst>
            <a:ext uri="{FF2B5EF4-FFF2-40B4-BE49-F238E27FC236}">
              <a16:creationId xmlns:a16="http://schemas.microsoft.com/office/drawing/2014/main" id="{00000000-0008-0000-1C00-0000D6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5" name="Text Box 14">
          <a:extLst>
            <a:ext uri="{FF2B5EF4-FFF2-40B4-BE49-F238E27FC236}">
              <a16:creationId xmlns:a16="http://schemas.microsoft.com/office/drawing/2014/main" id="{00000000-0008-0000-1C00-0000D7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6" name="Text Box 1">
          <a:extLst>
            <a:ext uri="{FF2B5EF4-FFF2-40B4-BE49-F238E27FC236}">
              <a16:creationId xmlns:a16="http://schemas.microsoft.com/office/drawing/2014/main" id="{00000000-0008-0000-1C00-0000D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7" name="Text Box 2">
          <a:extLst>
            <a:ext uri="{FF2B5EF4-FFF2-40B4-BE49-F238E27FC236}">
              <a16:creationId xmlns:a16="http://schemas.microsoft.com/office/drawing/2014/main" id="{00000000-0008-0000-1C00-0000D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1C00-0000DA000000}"/>
            </a:ext>
          </a:extLst>
        </xdr:cNvPr>
        <xdr:cNvSpPr txBox="1">
          <a:spLocks noChangeArrowheads="1"/>
        </xdr:cNvSpPr>
      </xdr:nvSpPr>
      <xdr:spPr bwMode="auto">
        <a:xfrm>
          <a:off x="124968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19" name="Text Box 8">
          <a:extLst>
            <a:ext uri="{FF2B5EF4-FFF2-40B4-BE49-F238E27FC236}">
              <a16:creationId xmlns:a16="http://schemas.microsoft.com/office/drawing/2014/main" id="{00000000-0008-0000-1C00-0000D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60</xdr:row>
      <xdr:rowOff>38100</xdr:rowOff>
    </xdr:from>
    <xdr:ext cx="114300" cy="285750"/>
    <xdr:sp macro="" textlink="">
      <xdr:nvSpPr>
        <xdr:cNvPr id="220" name="Text Box 8">
          <a:extLst>
            <a:ext uri="{FF2B5EF4-FFF2-40B4-BE49-F238E27FC236}">
              <a16:creationId xmlns:a16="http://schemas.microsoft.com/office/drawing/2014/main" id="{00000000-0008-0000-1C00-0000DC00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33</xdr:row>
      <xdr:rowOff>0</xdr:rowOff>
    </xdr:from>
    <xdr:ext cx="114300" cy="285750"/>
    <xdr:sp macro="" textlink="">
      <xdr:nvSpPr>
        <xdr:cNvPr id="221" name="Text Box 8">
          <a:extLst>
            <a:ext uri="{FF2B5EF4-FFF2-40B4-BE49-F238E27FC236}">
              <a16:creationId xmlns:a16="http://schemas.microsoft.com/office/drawing/2014/main" id="{00000000-0008-0000-1C00-0000DD00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38</xdr:row>
      <xdr:rowOff>0</xdr:rowOff>
    </xdr:from>
    <xdr:ext cx="114300" cy="285750"/>
    <xdr:sp macro="" textlink="">
      <xdr:nvSpPr>
        <xdr:cNvPr id="222" name="Text Box 8">
          <a:extLst>
            <a:ext uri="{FF2B5EF4-FFF2-40B4-BE49-F238E27FC236}">
              <a16:creationId xmlns:a16="http://schemas.microsoft.com/office/drawing/2014/main" id="{00000000-0008-0000-1C00-0000D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23" name="Text Box 1">
          <a:extLst>
            <a:ext uri="{FF2B5EF4-FFF2-40B4-BE49-F238E27FC236}">
              <a16:creationId xmlns:a16="http://schemas.microsoft.com/office/drawing/2014/main" id="{00000000-0008-0000-1C00-0000D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24" name="Text Box 2">
          <a:extLst>
            <a:ext uri="{FF2B5EF4-FFF2-40B4-BE49-F238E27FC236}">
              <a16:creationId xmlns:a16="http://schemas.microsoft.com/office/drawing/2014/main" id="{00000000-0008-0000-1C00-0000E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25" name="Text Box 3">
          <a:extLst>
            <a:ext uri="{FF2B5EF4-FFF2-40B4-BE49-F238E27FC236}">
              <a16:creationId xmlns:a16="http://schemas.microsoft.com/office/drawing/2014/main" id="{00000000-0008-0000-1C00-0000E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26" name="Text Box 4">
          <a:extLst>
            <a:ext uri="{FF2B5EF4-FFF2-40B4-BE49-F238E27FC236}">
              <a16:creationId xmlns:a16="http://schemas.microsoft.com/office/drawing/2014/main" id="{00000000-0008-0000-1C00-0000E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27" name="Text Box 5">
          <a:extLst>
            <a:ext uri="{FF2B5EF4-FFF2-40B4-BE49-F238E27FC236}">
              <a16:creationId xmlns:a16="http://schemas.microsoft.com/office/drawing/2014/main" id="{00000000-0008-0000-1C00-0000E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28" name="Text Box 6">
          <a:extLst>
            <a:ext uri="{FF2B5EF4-FFF2-40B4-BE49-F238E27FC236}">
              <a16:creationId xmlns:a16="http://schemas.microsoft.com/office/drawing/2014/main" id="{00000000-0008-0000-1C00-0000E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29" name="Text Box 8">
          <a:extLst>
            <a:ext uri="{FF2B5EF4-FFF2-40B4-BE49-F238E27FC236}">
              <a16:creationId xmlns:a16="http://schemas.microsoft.com/office/drawing/2014/main" id="{00000000-0008-0000-1C00-0000E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30" name="Text Box 9">
          <a:extLst>
            <a:ext uri="{FF2B5EF4-FFF2-40B4-BE49-F238E27FC236}">
              <a16:creationId xmlns:a16="http://schemas.microsoft.com/office/drawing/2014/main" id="{00000000-0008-0000-1C00-0000E6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31" name="Text Box 10">
          <a:extLst>
            <a:ext uri="{FF2B5EF4-FFF2-40B4-BE49-F238E27FC236}">
              <a16:creationId xmlns:a16="http://schemas.microsoft.com/office/drawing/2014/main" id="{00000000-0008-0000-1C00-0000E7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32" name="Text Box 1">
          <a:extLst>
            <a:ext uri="{FF2B5EF4-FFF2-40B4-BE49-F238E27FC236}">
              <a16:creationId xmlns:a16="http://schemas.microsoft.com/office/drawing/2014/main" id="{00000000-0008-0000-1C00-0000E8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33" name="Text Box 2">
          <a:extLst>
            <a:ext uri="{FF2B5EF4-FFF2-40B4-BE49-F238E27FC236}">
              <a16:creationId xmlns:a16="http://schemas.microsoft.com/office/drawing/2014/main" id="{00000000-0008-0000-1C00-0000E9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34" name="Text Box 8">
          <a:extLst>
            <a:ext uri="{FF2B5EF4-FFF2-40B4-BE49-F238E27FC236}">
              <a16:creationId xmlns:a16="http://schemas.microsoft.com/office/drawing/2014/main" id="{00000000-0008-0000-1C00-0000EA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5" name="Text Box 1">
          <a:extLst>
            <a:ext uri="{FF2B5EF4-FFF2-40B4-BE49-F238E27FC236}">
              <a16:creationId xmlns:a16="http://schemas.microsoft.com/office/drawing/2014/main" id="{00000000-0008-0000-1C00-0000E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6" name="Text Box 2">
          <a:extLst>
            <a:ext uri="{FF2B5EF4-FFF2-40B4-BE49-F238E27FC236}">
              <a16:creationId xmlns:a16="http://schemas.microsoft.com/office/drawing/2014/main" id="{00000000-0008-0000-1C00-0000E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7" name="Text Box 3">
          <a:extLst>
            <a:ext uri="{FF2B5EF4-FFF2-40B4-BE49-F238E27FC236}">
              <a16:creationId xmlns:a16="http://schemas.microsoft.com/office/drawing/2014/main" id="{00000000-0008-0000-1C00-0000E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8" name="Text Box 4">
          <a:extLst>
            <a:ext uri="{FF2B5EF4-FFF2-40B4-BE49-F238E27FC236}">
              <a16:creationId xmlns:a16="http://schemas.microsoft.com/office/drawing/2014/main" id="{00000000-0008-0000-1C00-0000E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9" name="Text Box 5">
          <a:extLst>
            <a:ext uri="{FF2B5EF4-FFF2-40B4-BE49-F238E27FC236}">
              <a16:creationId xmlns:a16="http://schemas.microsoft.com/office/drawing/2014/main" id="{00000000-0008-0000-1C00-0000E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0" name="Text Box 6">
          <a:extLst>
            <a:ext uri="{FF2B5EF4-FFF2-40B4-BE49-F238E27FC236}">
              <a16:creationId xmlns:a16="http://schemas.microsoft.com/office/drawing/2014/main" id="{00000000-0008-0000-1C00-0000F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1" name="Text Box 8">
          <a:extLst>
            <a:ext uri="{FF2B5EF4-FFF2-40B4-BE49-F238E27FC236}">
              <a16:creationId xmlns:a16="http://schemas.microsoft.com/office/drawing/2014/main" id="{00000000-0008-0000-1C00-0000F1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2" name="Text Box 9">
          <a:extLst>
            <a:ext uri="{FF2B5EF4-FFF2-40B4-BE49-F238E27FC236}">
              <a16:creationId xmlns:a16="http://schemas.microsoft.com/office/drawing/2014/main" id="{00000000-0008-0000-1C00-0000F2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3" name="Text Box 10">
          <a:extLst>
            <a:ext uri="{FF2B5EF4-FFF2-40B4-BE49-F238E27FC236}">
              <a16:creationId xmlns:a16="http://schemas.microsoft.com/office/drawing/2014/main" id="{00000000-0008-0000-1C00-0000F3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4" name="Text Box 11">
          <a:extLst>
            <a:ext uri="{FF2B5EF4-FFF2-40B4-BE49-F238E27FC236}">
              <a16:creationId xmlns:a16="http://schemas.microsoft.com/office/drawing/2014/main" id="{00000000-0008-0000-1C00-0000F4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5" name="Text Box 12">
          <a:extLst>
            <a:ext uri="{FF2B5EF4-FFF2-40B4-BE49-F238E27FC236}">
              <a16:creationId xmlns:a16="http://schemas.microsoft.com/office/drawing/2014/main" id="{00000000-0008-0000-1C00-0000F5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6" name="Text Box 13">
          <a:extLst>
            <a:ext uri="{FF2B5EF4-FFF2-40B4-BE49-F238E27FC236}">
              <a16:creationId xmlns:a16="http://schemas.microsoft.com/office/drawing/2014/main" id="{00000000-0008-0000-1C00-0000F6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7" name="Text Box 14">
          <a:extLst>
            <a:ext uri="{FF2B5EF4-FFF2-40B4-BE49-F238E27FC236}">
              <a16:creationId xmlns:a16="http://schemas.microsoft.com/office/drawing/2014/main" id="{00000000-0008-0000-1C00-0000F7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8" name="Text Box 1">
          <a:extLst>
            <a:ext uri="{FF2B5EF4-FFF2-40B4-BE49-F238E27FC236}">
              <a16:creationId xmlns:a16="http://schemas.microsoft.com/office/drawing/2014/main" id="{00000000-0008-0000-1C00-0000F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9" name="Text Box 2">
          <a:extLst>
            <a:ext uri="{FF2B5EF4-FFF2-40B4-BE49-F238E27FC236}">
              <a16:creationId xmlns:a16="http://schemas.microsoft.com/office/drawing/2014/main" id="{00000000-0008-0000-1C00-0000F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32</xdr:row>
      <xdr:rowOff>0</xdr:rowOff>
    </xdr:from>
    <xdr:ext cx="114300" cy="285750"/>
    <xdr:sp macro="" textlink="">
      <xdr:nvSpPr>
        <xdr:cNvPr id="250" name="Text Box 8">
          <a:extLst>
            <a:ext uri="{FF2B5EF4-FFF2-40B4-BE49-F238E27FC236}">
              <a16:creationId xmlns:a16="http://schemas.microsoft.com/office/drawing/2014/main" id="{00000000-0008-0000-1C00-0000FA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51" name="Text Box 8">
          <a:extLst>
            <a:ext uri="{FF2B5EF4-FFF2-40B4-BE49-F238E27FC236}">
              <a16:creationId xmlns:a16="http://schemas.microsoft.com/office/drawing/2014/main" id="{00000000-0008-0000-1C00-0000F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2" name="Text Box 8">
          <a:extLst>
            <a:ext uri="{FF2B5EF4-FFF2-40B4-BE49-F238E27FC236}">
              <a16:creationId xmlns:a16="http://schemas.microsoft.com/office/drawing/2014/main" id="{00000000-0008-0000-1C00-0000FC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253" name="Text Box 8">
          <a:extLst>
            <a:ext uri="{FF2B5EF4-FFF2-40B4-BE49-F238E27FC236}">
              <a16:creationId xmlns:a16="http://schemas.microsoft.com/office/drawing/2014/main" id="{00000000-0008-0000-1C00-0000FD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38</xdr:row>
      <xdr:rowOff>0</xdr:rowOff>
    </xdr:from>
    <xdr:ext cx="114300" cy="285750"/>
    <xdr:sp macro="" textlink="">
      <xdr:nvSpPr>
        <xdr:cNvPr id="254" name="Text Box 8">
          <a:extLst>
            <a:ext uri="{FF2B5EF4-FFF2-40B4-BE49-F238E27FC236}">
              <a16:creationId xmlns:a16="http://schemas.microsoft.com/office/drawing/2014/main" id="{00000000-0008-0000-1C00-0000FE00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255" name="Text Box 8">
          <a:extLst>
            <a:ext uri="{FF2B5EF4-FFF2-40B4-BE49-F238E27FC236}">
              <a16:creationId xmlns:a16="http://schemas.microsoft.com/office/drawing/2014/main" id="{00000000-0008-0000-1C00-0000F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56" name="Text Box 1">
          <a:extLst>
            <a:ext uri="{FF2B5EF4-FFF2-40B4-BE49-F238E27FC236}">
              <a16:creationId xmlns:a16="http://schemas.microsoft.com/office/drawing/2014/main" id="{00000000-0008-0000-1C00-00000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57" name="Text Box 2">
          <a:extLst>
            <a:ext uri="{FF2B5EF4-FFF2-40B4-BE49-F238E27FC236}">
              <a16:creationId xmlns:a16="http://schemas.microsoft.com/office/drawing/2014/main" id="{00000000-0008-0000-1C00-00000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58" name="Text Box 3">
          <a:extLst>
            <a:ext uri="{FF2B5EF4-FFF2-40B4-BE49-F238E27FC236}">
              <a16:creationId xmlns:a16="http://schemas.microsoft.com/office/drawing/2014/main" id="{00000000-0008-0000-1C00-00000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59" name="Text Box 4">
          <a:extLst>
            <a:ext uri="{FF2B5EF4-FFF2-40B4-BE49-F238E27FC236}">
              <a16:creationId xmlns:a16="http://schemas.microsoft.com/office/drawing/2014/main" id="{00000000-0008-0000-1C00-00000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60" name="Text Box 5">
          <a:extLst>
            <a:ext uri="{FF2B5EF4-FFF2-40B4-BE49-F238E27FC236}">
              <a16:creationId xmlns:a16="http://schemas.microsoft.com/office/drawing/2014/main" id="{00000000-0008-0000-1C00-00000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61" name="Text Box 6">
          <a:extLst>
            <a:ext uri="{FF2B5EF4-FFF2-40B4-BE49-F238E27FC236}">
              <a16:creationId xmlns:a16="http://schemas.microsoft.com/office/drawing/2014/main" id="{00000000-0008-0000-1C00-00000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62" name="Text Box 8">
          <a:extLst>
            <a:ext uri="{FF2B5EF4-FFF2-40B4-BE49-F238E27FC236}">
              <a16:creationId xmlns:a16="http://schemas.microsoft.com/office/drawing/2014/main" id="{00000000-0008-0000-1C00-00000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63" name="Text Box 9">
          <a:extLst>
            <a:ext uri="{FF2B5EF4-FFF2-40B4-BE49-F238E27FC236}">
              <a16:creationId xmlns:a16="http://schemas.microsoft.com/office/drawing/2014/main" id="{00000000-0008-0000-1C00-00000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64" name="Text Box 10">
          <a:extLst>
            <a:ext uri="{FF2B5EF4-FFF2-40B4-BE49-F238E27FC236}">
              <a16:creationId xmlns:a16="http://schemas.microsoft.com/office/drawing/2014/main" id="{00000000-0008-0000-1C00-00000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65" name="Text Box 1">
          <a:extLst>
            <a:ext uri="{FF2B5EF4-FFF2-40B4-BE49-F238E27FC236}">
              <a16:creationId xmlns:a16="http://schemas.microsoft.com/office/drawing/2014/main" id="{00000000-0008-0000-1C00-00000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66" name="Text Box 2">
          <a:extLst>
            <a:ext uri="{FF2B5EF4-FFF2-40B4-BE49-F238E27FC236}">
              <a16:creationId xmlns:a16="http://schemas.microsoft.com/office/drawing/2014/main" id="{00000000-0008-0000-1C00-00000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7" name="Text Box 8">
          <a:extLst>
            <a:ext uri="{FF2B5EF4-FFF2-40B4-BE49-F238E27FC236}">
              <a16:creationId xmlns:a16="http://schemas.microsoft.com/office/drawing/2014/main" id="{00000000-0008-0000-1C00-00000B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68" name="Text Box 1">
          <a:extLst>
            <a:ext uri="{FF2B5EF4-FFF2-40B4-BE49-F238E27FC236}">
              <a16:creationId xmlns:a16="http://schemas.microsoft.com/office/drawing/2014/main" id="{00000000-0008-0000-1C00-00000C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69" name="Text Box 2">
          <a:extLst>
            <a:ext uri="{FF2B5EF4-FFF2-40B4-BE49-F238E27FC236}">
              <a16:creationId xmlns:a16="http://schemas.microsoft.com/office/drawing/2014/main" id="{00000000-0008-0000-1C00-00000D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0" name="Text Box 3">
          <a:extLst>
            <a:ext uri="{FF2B5EF4-FFF2-40B4-BE49-F238E27FC236}">
              <a16:creationId xmlns:a16="http://schemas.microsoft.com/office/drawing/2014/main" id="{00000000-0008-0000-1C00-00000E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1" name="Text Box 4">
          <a:extLst>
            <a:ext uri="{FF2B5EF4-FFF2-40B4-BE49-F238E27FC236}">
              <a16:creationId xmlns:a16="http://schemas.microsoft.com/office/drawing/2014/main" id="{00000000-0008-0000-1C00-00000F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2" name="Text Box 5">
          <a:extLst>
            <a:ext uri="{FF2B5EF4-FFF2-40B4-BE49-F238E27FC236}">
              <a16:creationId xmlns:a16="http://schemas.microsoft.com/office/drawing/2014/main" id="{00000000-0008-0000-1C00-000010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3" name="Text Box 6">
          <a:extLst>
            <a:ext uri="{FF2B5EF4-FFF2-40B4-BE49-F238E27FC236}">
              <a16:creationId xmlns:a16="http://schemas.microsoft.com/office/drawing/2014/main" id="{00000000-0008-0000-1C00-000011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4" name="Text Box 8">
          <a:extLst>
            <a:ext uri="{FF2B5EF4-FFF2-40B4-BE49-F238E27FC236}">
              <a16:creationId xmlns:a16="http://schemas.microsoft.com/office/drawing/2014/main" id="{00000000-0008-0000-1C00-000012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5" name="Text Box 9">
          <a:extLst>
            <a:ext uri="{FF2B5EF4-FFF2-40B4-BE49-F238E27FC236}">
              <a16:creationId xmlns:a16="http://schemas.microsoft.com/office/drawing/2014/main" id="{00000000-0008-0000-1C00-000013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6" name="Text Box 10">
          <a:extLst>
            <a:ext uri="{FF2B5EF4-FFF2-40B4-BE49-F238E27FC236}">
              <a16:creationId xmlns:a16="http://schemas.microsoft.com/office/drawing/2014/main" id="{00000000-0008-0000-1C00-000014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7" name="Text Box 11">
          <a:extLst>
            <a:ext uri="{FF2B5EF4-FFF2-40B4-BE49-F238E27FC236}">
              <a16:creationId xmlns:a16="http://schemas.microsoft.com/office/drawing/2014/main" id="{00000000-0008-0000-1C00-000015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79" name="Text Box 13">
          <a:extLst>
            <a:ext uri="{FF2B5EF4-FFF2-40B4-BE49-F238E27FC236}">
              <a16:creationId xmlns:a16="http://schemas.microsoft.com/office/drawing/2014/main" id="{00000000-0008-0000-1C00-000017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80" name="Text Box 14">
          <a:extLst>
            <a:ext uri="{FF2B5EF4-FFF2-40B4-BE49-F238E27FC236}">
              <a16:creationId xmlns:a16="http://schemas.microsoft.com/office/drawing/2014/main" id="{00000000-0008-0000-1C00-000018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81" name="Text Box 1">
          <a:extLst>
            <a:ext uri="{FF2B5EF4-FFF2-40B4-BE49-F238E27FC236}">
              <a16:creationId xmlns:a16="http://schemas.microsoft.com/office/drawing/2014/main" id="{00000000-0008-0000-1C00-000019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32</xdr:row>
      <xdr:rowOff>0</xdr:rowOff>
    </xdr:from>
    <xdr:ext cx="114300" cy="285750"/>
    <xdr:sp macro="" textlink="">
      <xdr:nvSpPr>
        <xdr:cNvPr id="282" name="Text Box 8">
          <a:extLst>
            <a:ext uri="{FF2B5EF4-FFF2-40B4-BE49-F238E27FC236}">
              <a16:creationId xmlns:a16="http://schemas.microsoft.com/office/drawing/2014/main" id="{00000000-0008-0000-1C00-00001A01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83" name="Text Box 8">
          <a:extLst>
            <a:ext uri="{FF2B5EF4-FFF2-40B4-BE49-F238E27FC236}">
              <a16:creationId xmlns:a16="http://schemas.microsoft.com/office/drawing/2014/main" id="{00000000-0008-0000-1C00-00001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3042180</xdr:colOff>
      <xdr:row>23</xdr:row>
      <xdr:rowOff>44450</xdr:rowOff>
    </xdr:from>
    <xdr:ext cx="114300" cy="285750"/>
    <xdr:sp macro="" textlink="">
      <xdr:nvSpPr>
        <xdr:cNvPr id="284" name="Text Box 8">
          <a:extLst>
            <a:ext uri="{FF2B5EF4-FFF2-40B4-BE49-F238E27FC236}">
              <a16:creationId xmlns:a16="http://schemas.microsoft.com/office/drawing/2014/main" id="{00000000-0008-0000-1C00-00001C010000}"/>
            </a:ext>
          </a:extLst>
        </xdr:cNvPr>
        <xdr:cNvSpPr txBox="1">
          <a:spLocks noChangeArrowheads="1"/>
        </xdr:cNvSpPr>
      </xdr:nvSpPr>
      <xdr:spPr bwMode="auto">
        <a:xfrm>
          <a:off x="1251480" y="4982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38</xdr:row>
      <xdr:rowOff>0</xdr:rowOff>
    </xdr:from>
    <xdr:ext cx="114300" cy="285750"/>
    <xdr:sp macro="" textlink="">
      <xdr:nvSpPr>
        <xdr:cNvPr id="285" name="Text Box 8">
          <a:extLst>
            <a:ext uri="{FF2B5EF4-FFF2-40B4-BE49-F238E27FC236}">
              <a16:creationId xmlns:a16="http://schemas.microsoft.com/office/drawing/2014/main" id="{00000000-0008-0000-1C00-00001D01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48</xdr:row>
      <xdr:rowOff>169334</xdr:rowOff>
    </xdr:from>
    <xdr:ext cx="114300" cy="285750"/>
    <xdr:sp macro="" textlink="">
      <xdr:nvSpPr>
        <xdr:cNvPr id="286" name="Text Box 8">
          <a:extLst>
            <a:ext uri="{FF2B5EF4-FFF2-40B4-BE49-F238E27FC236}">
              <a16:creationId xmlns:a16="http://schemas.microsoft.com/office/drawing/2014/main" id="{00000000-0008-0000-1C00-00001E010000}"/>
            </a:ext>
          </a:extLst>
        </xdr:cNvPr>
        <xdr:cNvSpPr txBox="1">
          <a:spLocks noChangeArrowheads="1"/>
        </xdr:cNvSpPr>
      </xdr:nvSpPr>
      <xdr:spPr bwMode="auto">
        <a:xfrm>
          <a:off x="312589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87" name="Text Box 1">
          <a:extLst>
            <a:ext uri="{FF2B5EF4-FFF2-40B4-BE49-F238E27FC236}">
              <a16:creationId xmlns:a16="http://schemas.microsoft.com/office/drawing/2014/main" id="{00000000-0008-0000-1C00-00001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88" name="Text Box 2">
          <a:extLst>
            <a:ext uri="{FF2B5EF4-FFF2-40B4-BE49-F238E27FC236}">
              <a16:creationId xmlns:a16="http://schemas.microsoft.com/office/drawing/2014/main" id="{00000000-0008-0000-1C00-00002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89" name="Text Box 3">
          <a:extLst>
            <a:ext uri="{FF2B5EF4-FFF2-40B4-BE49-F238E27FC236}">
              <a16:creationId xmlns:a16="http://schemas.microsoft.com/office/drawing/2014/main" id="{00000000-0008-0000-1C00-00002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90" name="Text Box 4">
          <a:extLst>
            <a:ext uri="{FF2B5EF4-FFF2-40B4-BE49-F238E27FC236}">
              <a16:creationId xmlns:a16="http://schemas.microsoft.com/office/drawing/2014/main" id="{00000000-0008-0000-1C00-00002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91" name="Text Box 5">
          <a:extLst>
            <a:ext uri="{FF2B5EF4-FFF2-40B4-BE49-F238E27FC236}">
              <a16:creationId xmlns:a16="http://schemas.microsoft.com/office/drawing/2014/main" id="{00000000-0008-0000-1C00-00002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92" name="Text Box 6">
          <a:extLst>
            <a:ext uri="{FF2B5EF4-FFF2-40B4-BE49-F238E27FC236}">
              <a16:creationId xmlns:a16="http://schemas.microsoft.com/office/drawing/2014/main" id="{00000000-0008-0000-1C00-00002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93" name="Text Box 8">
          <a:extLst>
            <a:ext uri="{FF2B5EF4-FFF2-40B4-BE49-F238E27FC236}">
              <a16:creationId xmlns:a16="http://schemas.microsoft.com/office/drawing/2014/main" id="{00000000-0008-0000-1C00-00002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94" name="Text Box 9">
          <a:extLst>
            <a:ext uri="{FF2B5EF4-FFF2-40B4-BE49-F238E27FC236}">
              <a16:creationId xmlns:a16="http://schemas.microsoft.com/office/drawing/2014/main" id="{00000000-0008-0000-1C00-00002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295" name="Text Box 10">
          <a:extLst>
            <a:ext uri="{FF2B5EF4-FFF2-40B4-BE49-F238E27FC236}">
              <a16:creationId xmlns:a16="http://schemas.microsoft.com/office/drawing/2014/main" id="{00000000-0008-0000-1C00-00002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2047874</xdr:colOff>
      <xdr:row>49</xdr:row>
      <xdr:rowOff>66675</xdr:rowOff>
    </xdr:from>
    <xdr:ext cx="114300" cy="285750"/>
    <xdr:sp macro="" textlink="">
      <xdr:nvSpPr>
        <xdr:cNvPr id="296" name="Text Box 1">
          <a:extLst>
            <a:ext uri="{FF2B5EF4-FFF2-40B4-BE49-F238E27FC236}">
              <a16:creationId xmlns:a16="http://schemas.microsoft.com/office/drawing/2014/main" id="{00000000-0008-0000-1C00-000028010000}"/>
            </a:ext>
          </a:extLst>
        </xdr:cNvPr>
        <xdr:cNvSpPr txBox="1">
          <a:spLocks noChangeArrowheads="1"/>
        </xdr:cNvSpPr>
      </xdr:nvSpPr>
      <xdr:spPr bwMode="auto">
        <a:xfrm>
          <a:off x="1247774" y="975931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53</xdr:row>
      <xdr:rowOff>171450</xdr:rowOff>
    </xdr:from>
    <xdr:ext cx="114300" cy="285750"/>
    <xdr:sp macro="" textlink="">
      <xdr:nvSpPr>
        <xdr:cNvPr id="297" name="Text Box 2">
          <a:extLst>
            <a:ext uri="{FF2B5EF4-FFF2-40B4-BE49-F238E27FC236}">
              <a16:creationId xmlns:a16="http://schemas.microsoft.com/office/drawing/2014/main" id="{00000000-0008-0000-1C00-000029010000}"/>
            </a:ext>
          </a:extLst>
        </xdr:cNvPr>
        <xdr:cNvSpPr txBox="1">
          <a:spLocks noChangeArrowheads="1"/>
        </xdr:cNvSpPr>
      </xdr:nvSpPr>
      <xdr:spPr bwMode="auto">
        <a:xfrm>
          <a:off x="214439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8" name="Text Box 8">
          <a:extLst>
            <a:ext uri="{FF2B5EF4-FFF2-40B4-BE49-F238E27FC236}">
              <a16:creationId xmlns:a16="http://schemas.microsoft.com/office/drawing/2014/main" id="{00000000-0008-0000-1C00-00002A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1799166</xdr:colOff>
      <xdr:row>70</xdr:row>
      <xdr:rowOff>0</xdr:rowOff>
    </xdr:from>
    <xdr:ext cx="114300" cy="285750"/>
    <xdr:sp macro="" textlink="">
      <xdr:nvSpPr>
        <xdr:cNvPr id="299" name="Text Box 13">
          <a:extLst>
            <a:ext uri="{FF2B5EF4-FFF2-40B4-BE49-F238E27FC236}">
              <a16:creationId xmlns:a16="http://schemas.microsoft.com/office/drawing/2014/main" id="{00000000-0008-0000-1C00-00002B010000}"/>
            </a:ext>
          </a:extLst>
        </xdr:cNvPr>
        <xdr:cNvSpPr txBox="1">
          <a:spLocks noChangeArrowheads="1"/>
        </xdr:cNvSpPr>
      </xdr:nvSpPr>
      <xdr:spPr bwMode="auto">
        <a:xfrm>
          <a:off x="1250526"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00" name="Text Box 8">
          <a:extLst>
            <a:ext uri="{FF2B5EF4-FFF2-40B4-BE49-F238E27FC236}">
              <a16:creationId xmlns:a16="http://schemas.microsoft.com/office/drawing/2014/main" id="{00000000-0008-0000-1C00-00002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01" name="Text Box 8">
          <a:extLst>
            <a:ext uri="{FF2B5EF4-FFF2-40B4-BE49-F238E27FC236}">
              <a16:creationId xmlns:a16="http://schemas.microsoft.com/office/drawing/2014/main" id="{00000000-0008-0000-1C00-00002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02" name="Text Box 1">
          <a:extLst>
            <a:ext uri="{FF2B5EF4-FFF2-40B4-BE49-F238E27FC236}">
              <a16:creationId xmlns:a16="http://schemas.microsoft.com/office/drawing/2014/main" id="{00000000-0008-0000-1C00-00002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03" name="Text Box 2">
          <a:extLst>
            <a:ext uri="{FF2B5EF4-FFF2-40B4-BE49-F238E27FC236}">
              <a16:creationId xmlns:a16="http://schemas.microsoft.com/office/drawing/2014/main" id="{00000000-0008-0000-1C00-00002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04" name="Text Box 3">
          <a:extLst>
            <a:ext uri="{FF2B5EF4-FFF2-40B4-BE49-F238E27FC236}">
              <a16:creationId xmlns:a16="http://schemas.microsoft.com/office/drawing/2014/main" id="{00000000-0008-0000-1C00-00003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05" name="Text Box 4">
          <a:extLst>
            <a:ext uri="{FF2B5EF4-FFF2-40B4-BE49-F238E27FC236}">
              <a16:creationId xmlns:a16="http://schemas.microsoft.com/office/drawing/2014/main" id="{00000000-0008-0000-1C00-00003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06" name="Text Box 5">
          <a:extLst>
            <a:ext uri="{FF2B5EF4-FFF2-40B4-BE49-F238E27FC236}">
              <a16:creationId xmlns:a16="http://schemas.microsoft.com/office/drawing/2014/main" id="{00000000-0008-0000-1C00-00003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07" name="Text Box 6">
          <a:extLst>
            <a:ext uri="{FF2B5EF4-FFF2-40B4-BE49-F238E27FC236}">
              <a16:creationId xmlns:a16="http://schemas.microsoft.com/office/drawing/2014/main" id="{00000000-0008-0000-1C00-00003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08" name="Text Box 8">
          <a:extLst>
            <a:ext uri="{FF2B5EF4-FFF2-40B4-BE49-F238E27FC236}">
              <a16:creationId xmlns:a16="http://schemas.microsoft.com/office/drawing/2014/main" id="{00000000-0008-0000-1C00-00003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09" name="Text Box 9">
          <a:extLst>
            <a:ext uri="{FF2B5EF4-FFF2-40B4-BE49-F238E27FC236}">
              <a16:creationId xmlns:a16="http://schemas.microsoft.com/office/drawing/2014/main" id="{00000000-0008-0000-1C00-00003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10" name="Text Box 10">
          <a:extLst>
            <a:ext uri="{FF2B5EF4-FFF2-40B4-BE49-F238E27FC236}">
              <a16:creationId xmlns:a16="http://schemas.microsoft.com/office/drawing/2014/main" id="{00000000-0008-0000-1C00-00003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11" name="Text Box 1">
          <a:extLst>
            <a:ext uri="{FF2B5EF4-FFF2-40B4-BE49-F238E27FC236}">
              <a16:creationId xmlns:a16="http://schemas.microsoft.com/office/drawing/2014/main" id="{00000000-0008-0000-1C00-00003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12" name="Text Box 2">
          <a:extLst>
            <a:ext uri="{FF2B5EF4-FFF2-40B4-BE49-F238E27FC236}">
              <a16:creationId xmlns:a16="http://schemas.microsoft.com/office/drawing/2014/main" id="{00000000-0008-0000-1C00-00003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13" name="Text Box 8">
          <a:extLst>
            <a:ext uri="{FF2B5EF4-FFF2-40B4-BE49-F238E27FC236}">
              <a16:creationId xmlns:a16="http://schemas.microsoft.com/office/drawing/2014/main" id="{00000000-0008-0000-1C00-00003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14" name="Text Box 1">
          <a:extLst>
            <a:ext uri="{FF2B5EF4-FFF2-40B4-BE49-F238E27FC236}">
              <a16:creationId xmlns:a16="http://schemas.microsoft.com/office/drawing/2014/main" id="{00000000-0008-0000-1C00-00003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15" name="Text Box 2">
          <a:extLst>
            <a:ext uri="{FF2B5EF4-FFF2-40B4-BE49-F238E27FC236}">
              <a16:creationId xmlns:a16="http://schemas.microsoft.com/office/drawing/2014/main" id="{00000000-0008-0000-1C00-00003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16" name="Text Box 3">
          <a:extLst>
            <a:ext uri="{FF2B5EF4-FFF2-40B4-BE49-F238E27FC236}">
              <a16:creationId xmlns:a16="http://schemas.microsoft.com/office/drawing/2014/main" id="{00000000-0008-0000-1C00-00003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17" name="Text Box 4">
          <a:extLst>
            <a:ext uri="{FF2B5EF4-FFF2-40B4-BE49-F238E27FC236}">
              <a16:creationId xmlns:a16="http://schemas.microsoft.com/office/drawing/2014/main" id="{00000000-0008-0000-1C00-00003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18" name="Text Box 5">
          <a:extLst>
            <a:ext uri="{FF2B5EF4-FFF2-40B4-BE49-F238E27FC236}">
              <a16:creationId xmlns:a16="http://schemas.microsoft.com/office/drawing/2014/main" id="{00000000-0008-0000-1C00-00003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19" name="Text Box 6">
          <a:extLst>
            <a:ext uri="{FF2B5EF4-FFF2-40B4-BE49-F238E27FC236}">
              <a16:creationId xmlns:a16="http://schemas.microsoft.com/office/drawing/2014/main" id="{00000000-0008-0000-1C00-00003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20" name="Text Box 8">
          <a:extLst>
            <a:ext uri="{FF2B5EF4-FFF2-40B4-BE49-F238E27FC236}">
              <a16:creationId xmlns:a16="http://schemas.microsoft.com/office/drawing/2014/main" id="{00000000-0008-0000-1C00-00004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21" name="Text Box 9">
          <a:extLst>
            <a:ext uri="{FF2B5EF4-FFF2-40B4-BE49-F238E27FC236}">
              <a16:creationId xmlns:a16="http://schemas.microsoft.com/office/drawing/2014/main" id="{00000000-0008-0000-1C00-00004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22" name="Text Box 10">
          <a:extLst>
            <a:ext uri="{FF2B5EF4-FFF2-40B4-BE49-F238E27FC236}">
              <a16:creationId xmlns:a16="http://schemas.microsoft.com/office/drawing/2014/main" id="{00000000-0008-0000-1C00-00004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23" name="Text Box 1">
          <a:extLst>
            <a:ext uri="{FF2B5EF4-FFF2-40B4-BE49-F238E27FC236}">
              <a16:creationId xmlns:a16="http://schemas.microsoft.com/office/drawing/2014/main" id="{00000000-0008-0000-1C00-00004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24" name="Text Box 2">
          <a:extLst>
            <a:ext uri="{FF2B5EF4-FFF2-40B4-BE49-F238E27FC236}">
              <a16:creationId xmlns:a16="http://schemas.microsoft.com/office/drawing/2014/main" id="{00000000-0008-0000-1C00-00004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25" name="Text Box 8">
          <a:extLst>
            <a:ext uri="{FF2B5EF4-FFF2-40B4-BE49-F238E27FC236}">
              <a16:creationId xmlns:a16="http://schemas.microsoft.com/office/drawing/2014/main" id="{00000000-0008-0000-1C00-00004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26" name="Text Box 8">
          <a:extLst>
            <a:ext uri="{FF2B5EF4-FFF2-40B4-BE49-F238E27FC236}">
              <a16:creationId xmlns:a16="http://schemas.microsoft.com/office/drawing/2014/main" id="{00000000-0008-0000-1C00-00004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27" name="Text Box 1">
          <a:extLst>
            <a:ext uri="{FF2B5EF4-FFF2-40B4-BE49-F238E27FC236}">
              <a16:creationId xmlns:a16="http://schemas.microsoft.com/office/drawing/2014/main" id="{00000000-0008-0000-1C00-00004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28" name="Text Box 2">
          <a:extLst>
            <a:ext uri="{FF2B5EF4-FFF2-40B4-BE49-F238E27FC236}">
              <a16:creationId xmlns:a16="http://schemas.microsoft.com/office/drawing/2014/main" id="{00000000-0008-0000-1C00-00004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29" name="Text Box 3">
          <a:extLst>
            <a:ext uri="{FF2B5EF4-FFF2-40B4-BE49-F238E27FC236}">
              <a16:creationId xmlns:a16="http://schemas.microsoft.com/office/drawing/2014/main" id="{00000000-0008-0000-1C00-00004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30" name="Text Box 4">
          <a:extLst>
            <a:ext uri="{FF2B5EF4-FFF2-40B4-BE49-F238E27FC236}">
              <a16:creationId xmlns:a16="http://schemas.microsoft.com/office/drawing/2014/main" id="{00000000-0008-0000-1C00-00004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31" name="Text Box 5">
          <a:extLst>
            <a:ext uri="{FF2B5EF4-FFF2-40B4-BE49-F238E27FC236}">
              <a16:creationId xmlns:a16="http://schemas.microsoft.com/office/drawing/2014/main" id="{00000000-0008-0000-1C00-00004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32" name="Text Box 6">
          <a:extLst>
            <a:ext uri="{FF2B5EF4-FFF2-40B4-BE49-F238E27FC236}">
              <a16:creationId xmlns:a16="http://schemas.microsoft.com/office/drawing/2014/main" id="{00000000-0008-0000-1C00-00004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33" name="Text Box 8">
          <a:extLst>
            <a:ext uri="{FF2B5EF4-FFF2-40B4-BE49-F238E27FC236}">
              <a16:creationId xmlns:a16="http://schemas.microsoft.com/office/drawing/2014/main" id="{00000000-0008-0000-1C00-00004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34" name="Text Box 9">
          <a:extLst>
            <a:ext uri="{FF2B5EF4-FFF2-40B4-BE49-F238E27FC236}">
              <a16:creationId xmlns:a16="http://schemas.microsoft.com/office/drawing/2014/main" id="{00000000-0008-0000-1C00-00004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35" name="Text Box 10">
          <a:extLst>
            <a:ext uri="{FF2B5EF4-FFF2-40B4-BE49-F238E27FC236}">
              <a16:creationId xmlns:a16="http://schemas.microsoft.com/office/drawing/2014/main" id="{00000000-0008-0000-1C00-00004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36" name="Text Box 1">
          <a:extLst>
            <a:ext uri="{FF2B5EF4-FFF2-40B4-BE49-F238E27FC236}">
              <a16:creationId xmlns:a16="http://schemas.microsoft.com/office/drawing/2014/main" id="{00000000-0008-0000-1C00-00005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37" name="Text Box 2">
          <a:extLst>
            <a:ext uri="{FF2B5EF4-FFF2-40B4-BE49-F238E27FC236}">
              <a16:creationId xmlns:a16="http://schemas.microsoft.com/office/drawing/2014/main" id="{00000000-0008-0000-1C00-00005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38" name="Text Box 8">
          <a:extLst>
            <a:ext uri="{FF2B5EF4-FFF2-40B4-BE49-F238E27FC236}">
              <a16:creationId xmlns:a16="http://schemas.microsoft.com/office/drawing/2014/main" id="{00000000-0008-0000-1C00-00005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39" name="Text Box 1">
          <a:extLst>
            <a:ext uri="{FF2B5EF4-FFF2-40B4-BE49-F238E27FC236}">
              <a16:creationId xmlns:a16="http://schemas.microsoft.com/office/drawing/2014/main" id="{00000000-0008-0000-1C00-00005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40" name="Text Box 2">
          <a:extLst>
            <a:ext uri="{FF2B5EF4-FFF2-40B4-BE49-F238E27FC236}">
              <a16:creationId xmlns:a16="http://schemas.microsoft.com/office/drawing/2014/main" id="{00000000-0008-0000-1C00-00005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41" name="Text Box 3">
          <a:extLst>
            <a:ext uri="{FF2B5EF4-FFF2-40B4-BE49-F238E27FC236}">
              <a16:creationId xmlns:a16="http://schemas.microsoft.com/office/drawing/2014/main" id="{00000000-0008-0000-1C00-00005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42" name="Text Box 4">
          <a:extLst>
            <a:ext uri="{FF2B5EF4-FFF2-40B4-BE49-F238E27FC236}">
              <a16:creationId xmlns:a16="http://schemas.microsoft.com/office/drawing/2014/main" id="{00000000-0008-0000-1C00-00005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43" name="Text Box 5">
          <a:extLst>
            <a:ext uri="{FF2B5EF4-FFF2-40B4-BE49-F238E27FC236}">
              <a16:creationId xmlns:a16="http://schemas.microsoft.com/office/drawing/2014/main" id="{00000000-0008-0000-1C00-00005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44" name="Text Box 6">
          <a:extLst>
            <a:ext uri="{FF2B5EF4-FFF2-40B4-BE49-F238E27FC236}">
              <a16:creationId xmlns:a16="http://schemas.microsoft.com/office/drawing/2014/main" id="{00000000-0008-0000-1C00-00005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45" name="Text Box 8">
          <a:extLst>
            <a:ext uri="{FF2B5EF4-FFF2-40B4-BE49-F238E27FC236}">
              <a16:creationId xmlns:a16="http://schemas.microsoft.com/office/drawing/2014/main" id="{00000000-0008-0000-1C00-00005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46" name="Text Box 9">
          <a:extLst>
            <a:ext uri="{FF2B5EF4-FFF2-40B4-BE49-F238E27FC236}">
              <a16:creationId xmlns:a16="http://schemas.microsoft.com/office/drawing/2014/main" id="{00000000-0008-0000-1C00-00005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47" name="Text Box 10">
          <a:extLst>
            <a:ext uri="{FF2B5EF4-FFF2-40B4-BE49-F238E27FC236}">
              <a16:creationId xmlns:a16="http://schemas.microsoft.com/office/drawing/2014/main" id="{00000000-0008-0000-1C00-00005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348" name="Text Box 1">
          <a:extLst>
            <a:ext uri="{FF2B5EF4-FFF2-40B4-BE49-F238E27FC236}">
              <a16:creationId xmlns:a16="http://schemas.microsoft.com/office/drawing/2014/main" id="{00000000-0008-0000-1C00-00005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53</xdr:row>
      <xdr:rowOff>0</xdr:rowOff>
    </xdr:from>
    <xdr:ext cx="114300" cy="285750"/>
    <xdr:sp macro="" textlink="">
      <xdr:nvSpPr>
        <xdr:cNvPr id="349" name="Text Box 8">
          <a:extLst>
            <a:ext uri="{FF2B5EF4-FFF2-40B4-BE49-F238E27FC236}">
              <a16:creationId xmlns:a16="http://schemas.microsoft.com/office/drawing/2014/main" id="{00000000-0008-0000-1C00-00005D010000}"/>
            </a:ext>
          </a:extLst>
        </xdr:cNvPr>
        <xdr:cNvSpPr txBox="1">
          <a:spLocks noChangeArrowheads="1"/>
        </xdr:cNvSpPr>
      </xdr:nvSpPr>
      <xdr:spPr bwMode="auto">
        <a:xfrm>
          <a:off x="43738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0" name="Text Box 8">
          <a:extLst>
            <a:ext uri="{FF2B5EF4-FFF2-40B4-BE49-F238E27FC236}">
              <a16:creationId xmlns:a16="http://schemas.microsoft.com/office/drawing/2014/main" id="{00000000-0008-0000-1C00-00005E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51" name="Text Box 11">
          <a:extLst>
            <a:ext uri="{FF2B5EF4-FFF2-40B4-BE49-F238E27FC236}">
              <a16:creationId xmlns:a16="http://schemas.microsoft.com/office/drawing/2014/main" id="{00000000-0008-0000-1C00-00005F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52" name="Text Box 12">
          <a:extLst>
            <a:ext uri="{FF2B5EF4-FFF2-40B4-BE49-F238E27FC236}">
              <a16:creationId xmlns:a16="http://schemas.microsoft.com/office/drawing/2014/main" id="{00000000-0008-0000-1C00-000060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3" name="Text Box 11">
          <a:extLst>
            <a:ext uri="{FF2B5EF4-FFF2-40B4-BE49-F238E27FC236}">
              <a16:creationId xmlns:a16="http://schemas.microsoft.com/office/drawing/2014/main" id="{00000000-0008-0000-1C00-000061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4" name="Text Box 12">
          <a:extLst>
            <a:ext uri="{FF2B5EF4-FFF2-40B4-BE49-F238E27FC236}">
              <a16:creationId xmlns:a16="http://schemas.microsoft.com/office/drawing/2014/main" id="{00000000-0008-0000-1C00-000062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5" name="Text Box 11">
          <a:extLst>
            <a:ext uri="{FF2B5EF4-FFF2-40B4-BE49-F238E27FC236}">
              <a16:creationId xmlns:a16="http://schemas.microsoft.com/office/drawing/2014/main" id="{00000000-0008-0000-1C00-000063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6" name="Text Box 12">
          <a:extLst>
            <a:ext uri="{FF2B5EF4-FFF2-40B4-BE49-F238E27FC236}">
              <a16:creationId xmlns:a16="http://schemas.microsoft.com/office/drawing/2014/main" id="{00000000-0008-0000-1C00-000064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7" name="Text Box 13">
          <a:extLst>
            <a:ext uri="{FF2B5EF4-FFF2-40B4-BE49-F238E27FC236}">
              <a16:creationId xmlns:a16="http://schemas.microsoft.com/office/drawing/2014/main" id="{00000000-0008-0000-1C00-000065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8" name="Text Box 14">
          <a:extLst>
            <a:ext uri="{FF2B5EF4-FFF2-40B4-BE49-F238E27FC236}">
              <a16:creationId xmlns:a16="http://schemas.microsoft.com/office/drawing/2014/main" id="{00000000-0008-0000-1C00-000066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59" name="Text Box 11">
          <a:extLst>
            <a:ext uri="{FF2B5EF4-FFF2-40B4-BE49-F238E27FC236}">
              <a16:creationId xmlns:a16="http://schemas.microsoft.com/office/drawing/2014/main" id="{00000000-0008-0000-1C00-000067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638175</xdr:colOff>
      <xdr:row>69</xdr:row>
      <xdr:rowOff>9525</xdr:rowOff>
    </xdr:from>
    <xdr:ext cx="171450" cy="304800"/>
    <xdr:sp macro="" textlink="">
      <xdr:nvSpPr>
        <xdr:cNvPr id="360" name="Text Box 12">
          <a:extLst>
            <a:ext uri="{FF2B5EF4-FFF2-40B4-BE49-F238E27FC236}">
              <a16:creationId xmlns:a16="http://schemas.microsoft.com/office/drawing/2014/main" id="{00000000-0008-0000-1C00-000068010000}"/>
            </a:ext>
          </a:extLst>
        </xdr:cNvPr>
        <xdr:cNvSpPr txBox="1">
          <a:spLocks noChangeArrowheads="1"/>
        </xdr:cNvSpPr>
      </xdr:nvSpPr>
      <xdr:spPr bwMode="auto">
        <a:xfrm>
          <a:off x="2497455" y="12811125"/>
          <a:ext cx="1714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1" name="Text Box 11">
          <a:extLst>
            <a:ext uri="{FF2B5EF4-FFF2-40B4-BE49-F238E27FC236}">
              <a16:creationId xmlns:a16="http://schemas.microsoft.com/office/drawing/2014/main" id="{00000000-0008-0000-1C00-000069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2" name="Text Box 12">
          <a:extLst>
            <a:ext uri="{FF2B5EF4-FFF2-40B4-BE49-F238E27FC236}">
              <a16:creationId xmlns:a16="http://schemas.microsoft.com/office/drawing/2014/main" id="{00000000-0008-0000-1C00-00006A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3" name="Text Box 11">
          <a:extLst>
            <a:ext uri="{FF2B5EF4-FFF2-40B4-BE49-F238E27FC236}">
              <a16:creationId xmlns:a16="http://schemas.microsoft.com/office/drawing/2014/main" id="{00000000-0008-0000-1C00-00006B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4" name="Text Box 12">
          <a:extLst>
            <a:ext uri="{FF2B5EF4-FFF2-40B4-BE49-F238E27FC236}">
              <a16:creationId xmlns:a16="http://schemas.microsoft.com/office/drawing/2014/main" id="{00000000-0008-0000-1C00-00006C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419100</xdr:colOff>
      <xdr:row>72</xdr:row>
      <xdr:rowOff>9525</xdr:rowOff>
    </xdr:from>
    <xdr:ext cx="114300" cy="285750"/>
    <xdr:sp macro="" textlink="">
      <xdr:nvSpPr>
        <xdr:cNvPr id="365" name="Text Box 8">
          <a:extLst>
            <a:ext uri="{FF2B5EF4-FFF2-40B4-BE49-F238E27FC236}">
              <a16:creationId xmlns:a16="http://schemas.microsoft.com/office/drawing/2014/main" id="{00000000-0008-0000-1C00-00006D010000}"/>
            </a:ext>
          </a:extLst>
        </xdr:cNvPr>
        <xdr:cNvSpPr txBox="1">
          <a:spLocks noChangeArrowheads="1"/>
        </xdr:cNvSpPr>
      </xdr:nvSpPr>
      <xdr:spPr bwMode="auto">
        <a:xfrm>
          <a:off x="2293620" y="1335976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6" name="Text Box 13">
          <a:extLst>
            <a:ext uri="{FF2B5EF4-FFF2-40B4-BE49-F238E27FC236}">
              <a16:creationId xmlns:a16="http://schemas.microsoft.com/office/drawing/2014/main" id="{00000000-0008-0000-1C00-00006E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67" name="Text Box 11">
          <a:extLst>
            <a:ext uri="{FF2B5EF4-FFF2-40B4-BE49-F238E27FC236}">
              <a16:creationId xmlns:a16="http://schemas.microsoft.com/office/drawing/2014/main" id="{00000000-0008-0000-1C00-00006F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68" name="Text Box 12">
          <a:extLst>
            <a:ext uri="{FF2B5EF4-FFF2-40B4-BE49-F238E27FC236}">
              <a16:creationId xmlns:a16="http://schemas.microsoft.com/office/drawing/2014/main" id="{00000000-0008-0000-1C00-000070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69" name="Text Box 11">
          <a:extLst>
            <a:ext uri="{FF2B5EF4-FFF2-40B4-BE49-F238E27FC236}">
              <a16:creationId xmlns:a16="http://schemas.microsoft.com/office/drawing/2014/main" id="{00000000-0008-0000-1C00-000071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0" name="Text Box 12">
          <a:extLst>
            <a:ext uri="{FF2B5EF4-FFF2-40B4-BE49-F238E27FC236}">
              <a16:creationId xmlns:a16="http://schemas.microsoft.com/office/drawing/2014/main" id="{00000000-0008-0000-1C00-000072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1" name="Text Box 11">
          <a:extLst>
            <a:ext uri="{FF2B5EF4-FFF2-40B4-BE49-F238E27FC236}">
              <a16:creationId xmlns:a16="http://schemas.microsoft.com/office/drawing/2014/main" id="{00000000-0008-0000-1C00-000073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2" name="Text Box 12">
          <a:extLst>
            <a:ext uri="{FF2B5EF4-FFF2-40B4-BE49-F238E27FC236}">
              <a16:creationId xmlns:a16="http://schemas.microsoft.com/office/drawing/2014/main" id="{00000000-0008-0000-1C00-000074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3" name="Text Box 13">
          <a:extLst>
            <a:ext uri="{FF2B5EF4-FFF2-40B4-BE49-F238E27FC236}">
              <a16:creationId xmlns:a16="http://schemas.microsoft.com/office/drawing/2014/main" id="{00000000-0008-0000-1C00-000075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4" name="Text Box 14">
          <a:extLst>
            <a:ext uri="{FF2B5EF4-FFF2-40B4-BE49-F238E27FC236}">
              <a16:creationId xmlns:a16="http://schemas.microsoft.com/office/drawing/2014/main" id="{00000000-0008-0000-1C00-000076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5" name="Text Box 11">
          <a:extLst>
            <a:ext uri="{FF2B5EF4-FFF2-40B4-BE49-F238E27FC236}">
              <a16:creationId xmlns:a16="http://schemas.microsoft.com/office/drawing/2014/main" id="{00000000-0008-0000-1C00-000077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6" name="Text Box 12">
          <a:extLst>
            <a:ext uri="{FF2B5EF4-FFF2-40B4-BE49-F238E27FC236}">
              <a16:creationId xmlns:a16="http://schemas.microsoft.com/office/drawing/2014/main" id="{00000000-0008-0000-1C00-000078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7" name="Text Box 11">
          <a:extLst>
            <a:ext uri="{FF2B5EF4-FFF2-40B4-BE49-F238E27FC236}">
              <a16:creationId xmlns:a16="http://schemas.microsoft.com/office/drawing/2014/main" id="{00000000-0008-0000-1C00-000079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8" name="Text Box 12">
          <a:extLst>
            <a:ext uri="{FF2B5EF4-FFF2-40B4-BE49-F238E27FC236}">
              <a16:creationId xmlns:a16="http://schemas.microsoft.com/office/drawing/2014/main" id="{00000000-0008-0000-1C00-00007A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9" name="Text Box 11">
          <a:extLst>
            <a:ext uri="{FF2B5EF4-FFF2-40B4-BE49-F238E27FC236}">
              <a16:creationId xmlns:a16="http://schemas.microsoft.com/office/drawing/2014/main" id="{00000000-0008-0000-1C00-00007B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80" name="Text Box 12">
          <a:extLst>
            <a:ext uri="{FF2B5EF4-FFF2-40B4-BE49-F238E27FC236}">
              <a16:creationId xmlns:a16="http://schemas.microsoft.com/office/drawing/2014/main" id="{00000000-0008-0000-1C00-00007C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81" name="Text Box 11">
          <a:extLst>
            <a:ext uri="{FF2B5EF4-FFF2-40B4-BE49-F238E27FC236}">
              <a16:creationId xmlns:a16="http://schemas.microsoft.com/office/drawing/2014/main" id="{00000000-0008-0000-1C00-00007D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82" name="Text Box 12">
          <a:extLst>
            <a:ext uri="{FF2B5EF4-FFF2-40B4-BE49-F238E27FC236}">
              <a16:creationId xmlns:a16="http://schemas.microsoft.com/office/drawing/2014/main" id="{00000000-0008-0000-1C00-00007E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3" name="Text Box 11">
          <a:extLst>
            <a:ext uri="{FF2B5EF4-FFF2-40B4-BE49-F238E27FC236}">
              <a16:creationId xmlns:a16="http://schemas.microsoft.com/office/drawing/2014/main" id="{00000000-0008-0000-1C00-00007F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4" name="Text Box 12">
          <a:extLst>
            <a:ext uri="{FF2B5EF4-FFF2-40B4-BE49-F238E27FC236}">
              <a16:creationId xmlns:a16="http://schemas.microsoft.com/office/drawing/2014/main" id="{00000000-0008-0000-1C00-000080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5" name="Text Box 11">
          <a:extLst>
            <a:ext uri="{FF2B5EF4-FFF2-40B4-BE49-F238E27FC236}">
              <a16:creationId xmlns:a16="http://schemas.microsoft.com/office/drawing/2014/main" id="{00000000-0008-0000-1C00-000081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6" name="Text Box 12">
          <a:extLst>
            <a:ext uri="{FF2B5EF4-FFF2-40B4-BE49-F238E27FC236}">
              <a16:creationId xmlns:a16="http://schemas.microsoft.com/office/drawing/2014/main" id="{00000000-0008-0000-1C00-000082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7" name="Text Box 13">
          <a:extLst>
            <a:ext uri="{FF2B5EF4-FFF2-40B4-BE49-F238E27FC236}">
              <a16:creationId xmlns:a16="http://schemas.microsoft.com/office/drawing/2014/main" id="{00000000-0008-0000-1C00-000083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8" name="Text Box 14">
          <a:extLst>
            <a:ext uri="{FF2B5EF4-FFF2-40B4-BE49-F238E27FC236}">
              <a16:creationId xmlns:a16="http://schemas.microsoft.com/office/drawing/2014/main" id="{00000000-0008-0000-1C00-000084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89" name="Text Box 11">
          <a:extLst>
            <a:ext uri="{FF2B5EF4-FFF2-40B4-BE49-F238E27FC236}">
              <a16:creationId xmlns:a16="http://schemas.microsoft.com/office/drawing/2014/main" id="{00000000-0008-0000-1C00-000085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264583</xdr:colOff>
      <xdr:row>69</xdr:row>
      <xdr:rowOff>158750</xdr:rowOff>
    </xdr:from>
    <xdr:ext cx="114300" cy="285750"/>
    <xdr:sp macro="" textlink="">
      <xdr:nvSpPr>
        <xdr:cNvPr id="390" name="Text Box 12">
          <a:extLst>
            <a:ext uri="{FF2B5EF4-FFF2-40B4-BE49-F238E27FC236}">
              <a16:creationId xmlns:a16="http://schemas.microsoft.com/office/drawing/2014/main" id="{00000000-0008-0000-1C00-000086010000}"/>
            </a:ext>
          </a:extLst>
        </xdr:cNvPr>
        <xdr:cNvSpPr txBox="1">
          <a:spLocks noChangeArrowheads="1"/>
        </xdr:cNvSpPr>
      </xdr:nvSpPr>
      <xdr:spPr bwMode="auto">
        <a:xfrm>
          <a:off x="4013623" y="129603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1" name="Text Box 11">
          <a:extLst>
            <a:ext uri="{FF2B5EF4-FFF2-40B4-BE49-F238E27FC236}">
              <a16:creationId xmlns:a16="http://schemas.microsoft.com/office/drawing/2014/main" id="{00000000-0008-0000-1C00-000087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2" name="Text Box 12">
          <a:extLst>
            <a:ext uri="{FF2B5EF4-FFF2-40B4-BE49-F238E27FC236}">
              <a16:creationId xmlns:a16="http://schemas.microsoft.com/office/drawing/2014/main" id="{00000000-0008-0000-1C00-000088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3" name="Text Box 11">
          <a:extLst>
            <a:ext uri="{FF2B5EF4-FFF2-40B4-BE49-F238E27FC236}">
              <a16:creationId xmlns:a16="http://schemas.microsoft.com/office/drawing/2014/main" id="{00000000-0008-0000-1C00-000089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4" name="Text Box 12">
          <a:extLst>
            <a:ext uri="{FF2B5EF4-FFF2-40B4-BE49-F238E27FC236}">
              <a16:creationId xmlns:a16="http://schemas.microsoft.com/office/drawing/2014/main" id="{00000000-0008-0000-1C00-00008A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5" name="Text Box 13">
          <a:extLst>
            <a:ext uri="{FF2B5EF4-FFF2-40B4-BE49-F238E27FC236}">
              <a16:creationId xmlns:a16="http://schemas.microsoft.com/office/drawing/2014/main" id="{00000000-0008-0000-1C00-00008B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396" name="Text Box 11">
          <a:extLst>
            <a:ext uri="{FF2B5EF4-FFF2-40B4-BE49-F238E27FC236}">
              <a16:creationId xmlns:a16="http://schemas.microsoft.com/office/drawing/2014/main" id="{00000000-0008-0000-1C00-00008C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397" name="Text Box 12">
          <a:extLst>
            <a:ext uri="{FF2B5EF4-FFF2-40B4-BE49-F238E27FC236}">
              <a16:creationId xmlns:a16="http://schemas.microsoft.com/office/drawing/2014/main" id="{00000000-0008-0000-1C00-00008D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8" name="Text Box 11">
          <a:extLst>
            <a:ext uri="{FF2B5EF4-FFF2-40B4-BE49-F238E27FC236}">
              <a16:creationId xmlns:a16="http://schemas.microsoft.com/office/drawing/2014/main" id="{00000000-0008-0000-1C00-00008E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9" name="Text Box 12">
          <a:extLst>
            <a:ext uri="{FF2B5EF4-FFF2-40B4-BE49-F238E27FC236}">
              <a16:creationId xmlns:a16="http://schemas.microsoft.com/office/drawing/2014/main" id="{00000000-0008-0000-1C00-00008F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0" name="Text Box 11">
          <a:extLst>
            <a:ext uri="{FF2B5EF4-FFF2-40B4-BE49-F238E27FC236}">
              <a16:creationId xmlns:a16="http://schemas.microsoft.com/office/drawing/2014/main" id="{00000000-0008-0000-1C00-000090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1" name="Text Box 12">
          <a:extLst>
            <a:ext uri="{FF2B5EF4-FFF2-40B4-BE49-F238E27FC236}">
              <a16:creationId xmlns:a16="http://schemas.microsoft.com/office/drawing/2014/main" id="{00000000-0008-0000-1C00-000091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2" name="Text Box 13">
          <a:extLst>
            <a:ext uri="{FF2B5EF4-FFF2-40B4-BE49-F238E27FC236}">
              <a16:creationId xmlns:a16="http://schemas.microsoft.com/office/drawing/2014/main" id="{00000000-0008-0000-1C00-000092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3" name="Text Box 14">
          <a:extLst>
            <a:ext uri="{FF2B5EF4-FFF2-40B4-BE49-F238E27FC236}">
              <a16:creationId xmlns:a16="http://schemas.microsoft.com/office/drawing/2014/main" id="{00000000-0008-0000-1C00-000093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4" name="Text Box 11">
          <a:extLst>
            <a:ext uri="{FF2B5EF4-FFF2-40B4-BE49-F238E27FC236}">
              <a16:creationId xmlns:a16="http://schemas.microsoft.com/office/drawing/2014/main" id="{00000000-0008-0000-1C00-000094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5" name="Text Box 12">
          <a:extLst>
            <a:ext uri="{FF2B5EF4-FFF2-40B4-BE49-F238E27FC236}">
              <a16:creationId xmlns:a16="http://schemas.microsoft.com/office/drawing/2014/main" id="{00000000-0008-0000-1C00-000095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6" name="Text Box 11">
          <a:extLst>
            <a:ext uri="{FF2B5EF4-FFF2-40B4-BE49-F238E27FC236}">
              <a16:creationId xmlns:a16="http://schemas.microsoft.com/office/drawing/2014/main" id="{00000000-0008-0000-1C00-000096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7" name="Text Box 12">
          <a:extLst>
            <a:ext uri="{FF2B5EF4-FFF2-40B4-BE49-F238E27FC236}">
              <a16:creationId xmlns:a16="http://schemas.microsoft.com/office/drawing/2014/main" id="{00000000-0008-0000-1C00-000097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8" name="Text Box 11">
          <a:extLst>
            <a:ext uri="{FF2B5EF4-FFF2-40B4-BE49-F238E27FC236}">
              <a16:creationId xmlns:a16="http://schemas.microsoft.com/office/drawing/2014/main" id="{00000000-0008-0000-1C00-000098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9" name="Text Box 12">
          <a:extLst>
            <a:ext uri="{FF2B5EF4-FFF2-40B4-BE49-F238E27FC236}">
              <a16:creationId xmlns:a16="http://schemas.microsoft.com/office/drawing/2014/main" id="{00000000-0008-0000-1C00-000099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10" name="Text Box 13">
          <a:extLst>
            <a:ext uri="{FF2B5EF4-FFF2-40B4-BE49-F238E27FC236}">
              <a16:creationId xmlns:a16="http://schemas.microsoft.com/office/drawing/2014/main" id="{00000000-0008-0000-1C00-00009A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11" name="Text Box 11">
          <a:extLst>
            <a:ext uri="{FF2B5EF4-FFF2-40B4-BE49-F238E27FC236}">
              <a16:creationId xmlns:a16="http://schemas.microsoft.com/office/drawing/2014/main" id="{00000000-0008-0000-1C00-00009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12" name="Text Box 12">
          <a:extLst>
            <a:ext uri="{FF2B5EF4-FFF2-40B4-BE49-F238E27FC236}">
              <a16:creationId xmlns:a16="http://schemas.microsoft.com/office/drawing/2014/main" id="{00000000-0008-0000-1C00-00009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3" name="Text Box 11">
          <a:extLst>
            <a:ext uri="{FF2B5EF4-FFF2-40B4-BE49-F238E27FC236}">
              <a16:creationId xmlns:a16="http://schemas.microsoft.com/office/drawing/2014/main" id="{00000000-0008-0000-1C00-00009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4" name="Text Box 12">
          <a:extLst>
            <a:ext uri="{FF2B5EF4-FFF2-40B4-BE49-F238E27FC236}">
              <a16:creationId xmlns:a16="http://schemas.microsoft.com/office/drawing/2014/main" id="{00000000-0008-0000-1C00-00009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5" name="Text Box 11">
          <a:extLst>
            <a:ext uri="{FF2B5EF4-FFF2-40B4-BE49-F238E27FC236}">
              <a16:creationId xmlns:a16="http://schemas.microsoft.com/office/drawing/2014/main" id="{00000000-0008-0000-1C00-00009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6" name="Text Box 12">
          <a:extLst>
            <a:ext uri="{FF2B5EF4-FFF2-40B4-BE49-F238E27FC236}">
              <a16:creationId xmlns:a16="http://schemas.microsoft.com/office/drawing/2014/main" id="{00000000-0008-0000-1C00-0000A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7" name="Text Box 13">
          <a:extLst>
            <a:ext uri="{FF2B5EF4-FFF2-40B4-BE49-F238E27FC236}">
              <a16:creationId xmlns:a16="http://schemas.microsoft.com/office/drawing/2014/main" id="{00000000-0008-0000-1C00-0000A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8" name="Text Box 14">
          <a:extLst>
            <a:ext uri="{FF2B5EF4-FFF2-40B4-BE49-F238E27FC236}">
              <a16:creationId xmlns:a16="http://schemas.microsoft.com/office/drawing/2014/main" id="{00000000-0008-0000-1C00-0000A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19" name="Text Box 11">
          <a:extLst>
            <a:ext uri="{FF2B5EF4-FFF2-40B4-BE49-F238E27FC236}">
              <a16:creationId xmlns:a16="http://schemas.microsoft.com/office/drawing/2014/main" id="{00000000-0008-0000-1C00-0000A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0" name="Text Box 12">
          <a:extLst>
            <a:ext uri="{FF2B5EF4-FFF2-40B4-BE49-F238E27FC236}">
              <a16:creationId xmlns:a16="http://schemas.microsoft.com/office/drawing/2014/main" id="{00000000-0008-0000-1C00-0000A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1" name="Text Box 11">
          <a:extLst>
            <a:ext uri="{FF2B5EF4-FFF2-40B4-BE49-F238E27FC236}">
              <a16:creationId xmlns:a16="http://schemas.microsoft.com/office/drawing/2014/main" id="{00000000-0008-0000-1C00-0000A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2" name="Text Box 12">
          <a:extLst>
            <a:ext uri="{FF2B5EF4-FFF2-40B4-BE49-F238E27FC236}">
              <a16:creationId xmlns:a16="http://schemas.microsoft.com/office/drawing/2014/main" id="{00000000-0008-0000-1C00-0000A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3" name="Text Box 11">
          <a:extLst>
            <a:ext uri="{FF2B5EF4-FFF2-40B4-BE49-F238E27FC236}">
              <a16:creationId xmlns:a16="http://schemas.microsoft.com/office/drawing/2014/main" id="{00000000-0008-0000-1C00-0000A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4" name="Text Box 12">
          <a:extLst>
            <a:ext uri="{FF2B5EF4-FFF2-40B4-BE49-F238E27FC236}">
              <a16:creationId xmlns:a16="http://schemas.microsoft.com/office/drawing/2014/main" id="{00000000-0008-0000-1C00-0000A8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104775</xdr:rowOff>
    </xdr:from>
    <xdr:ext cx="114300" cy="285750"/>
    <xdr:sp macro="" textlink="">
      <xdr:nvSpPr>
        <xdr:cNvPr id="425" name="Text Box 8">
          <a:extLst>
            <a:ext uri="{FF2B5EF4-FFF2-40B4-BE49-F238E27FC236}">
              <a16:creationId xmlns:a16="http://schemas.microsoft.com/office/drawing/2014/main" id="{00000000-0008-0000-1C00-0000A9010000}"/>
            </a:ext>
          </a:extLst>
        </xdr:cNvPr>
        <xdr:cNvSpPr txBox="1">
          <a:spLocks noChangeArrowheads="1"/>
        </xdr:cNvSpPr>
      </xdr:nvSpPr>
      <xdr:spPr bwMode="auto">
        <a:xfrm>
          <a:off x="4373880" y="129063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6" name="Text Box 13">
          <a:extLst>
            <a:ext uri="{FF2B5EF4-FFF2-40B4-BE49-F238E27FC236}">
              <a16:creationId xmlns:a16="http://schemas.microsoft.com/office/drawing/2014/main" id="{00000000-0008-0000-1C00-0000AA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7" name="Text Box 11">
          <a:extLst>
            <a:ext uri="{FF2B5EF4-FFF2-40B4-BE49-F238E27FC236}">
              <a16:creationId xmlns:a16="http://schemas.microsoft.com/office/drawing/2014/main" id="{00000000-0008-0000-1C00-0000A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8" name="Text Box 12">
          <a:extLst>
            <a:ext uri="{FF2B5EF4-FFF2-40B4-BE49-F238E27FC236}">
              <a16:creationId xmlns:a16="http://schemas.microsoft.com/office/drawing/2014/main" id="{00000000-0008-0000-1C00-0000A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9" name="Text Box 11">
          <a:extLst>
            <a:ext uri="{FF2B5EF4-FFF2-40B4-BE49-F238E27FC236}">
              <a16:creationId xmlns:a16="http://schemas.microsoft.com/office/drawing/2014/main" id="{00000000-0008-0000-1C00-0000A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0" name="Text Box 12">
          <a:extLst>
            <a:ext uri="{FF2B5EF4-FFF2-40B4-BE49-F238E27FC236}">
              <a16:creationId xmlns:a16="http://schemas.microsoft.com/office/drawing/2014/main" id="{00000000-0008-0000-1C00-0000A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1" name="Text Box 11">
          <a:extLst>
            <a:ext uri="{FF2B5EF4-FFF2-40B4-BE49-F238E27FC236}">
              <a16:creationId xmlns:a16="http://schemas.microsoft.com/office/drawing/2014/main" id="{00000000-0008-0000-1C00-0000A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2" name="Text Box 12">
          <a:extLst>
            <a:ext uri="{FF2B5EF4-FFF2-40B4-BE49-F238E27FC236}">
              <a16:creationId xmlns:a16="http://schemas.microsoft.com/office/drawing/2014/main" id="{00000000-0008-0000-1C00-0000B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3" name="Text Box 13">
          <a:extLst>
            <a:ext uri="{FF2B5EF4-FFF2-40B4-BE49-F238E27FC236}">
              <a16:creationId xmlns:a16="http://schemas.microsoft.com/office/drawing/2014/main" id="{00000000-0008-0000-1C00-0000B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4" name="Text Box 14">
          <a:extLst>
            <a:ext uri="{FF2B5EF4-FFF2-40B4-BE49-F238E27FC236}">
              <a16:creationId xmlns:a16="http://schemas.microsoft.com/office/drawing/2014/main" id="{00000000-0008-0000-1C00-0000B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35" name="Text Box 11">
          <a:extLst>
            <a:ext uri="{FF2B5EF4-FFF2-40B4-BE49-F238E27FC236}">
              <a16:creationId xmlns:a16="http://schemas.microsoft.com/office/drawing/2014/main" id="{00000000-0008-0000-1C00-0000B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36" name="Text Box 12">
          <a:extLst>
            <a:ext uri="{FF2B5EF4-FFF2-40B4-BE49-F238E27FC236}">
              <a16:creationId xmlns:a16="http://schemas.microsoft.com/office/drawing/2014/main" id="{00000000-0008-0000-1C00-0000B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6</xdr:col>
      <xdr:colOff>0</xdr:colOff>
      <xdr:row>69</xdr:row>
      <xdr:rowOff>0</xdr:rowOff>
    </xdr:from>
    <xdr:ext cx="114300" cy="285750"/>
    <xdr:sp macro="" textlink="">
      <xdr:nvSpPr>
        <xdr:cNvPr id="437" name="Text Box 11">
          <a:extLst>
            <a:ext uri="{FF2B5EF4-FFF2-40B4-BE49-F238E27FC236}">
              <a16:creationId xmlns:a16="http://schemas.microsoft.com/office/drawing/2014/main" id="{00000000-0008-0000-1C00-0000B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8" name="Text Box 12">
          <a:extLst>
            <a:ext uri="{FF2B5EF4-FFF2-40B4-BE49-F238E27FC236}">
              <a16:creationId xmlns:a16="http://schemas.microsoft.com/office/drawing/2014/main" id="{00000000-0008-0000-1C00-0000B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9" name="Text Box 11">
          <a:extLst>
            <a:ext uri="{FF2B5EF4-FFF2-40B4-BE49-F238E27FC236}">
              <a16:creationId xmlns:a16="http://schemas.microsoft.com/office/drawing/2014/main" id="{00000000-0008-0000-1C00-0000B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709084</xdr:colOff>
      <xdr:row>71</xdr:row>
      <xdr:rowOff>21166</xdr:rowOff>
    </xdr:from>
    <xdr:ext cx="114300" cy="285750"/>
    <xdr:sp macro="" textlink="">
      <xdr:nvSpPr>
        <xdr:cNvPr id="440" name="Text Box 12">
          <a:extLst>
            <a:ext uri="{FF2B5EF4-FFF2-40B4-BE49-F238E27FC236}">
              <a16:creationId xmlns:a16="http://schemas.microsoft.com/office/drawing/2014/main" id="{00000000-0008-0000-1C00-0000B8010000}"/>
            </a:ext>
          </a:extLst>
        </xdr:cNvPr>
        <xdr:cNvSpPr txBox="1">
          <a:spLocks noChangeArrowheads="1"/>
        </xdr:cNvSpPr>
      </xdr:nvSpPr>
      <xdr:spPr bwMode="auto">
        <a:xfrm>
          <a:off x="4374304" y="1318852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41" name="Text Box 13">
          <a:extLst>
            <a:ext uri="{FF2B5EF4-FFF2-40B4-BE49-F238E27FC236}">
              <a16:creationId xmlns:a16="http://schemas.microsoft.com/office/drawing/2014/main" id="{00000000-0008-0000-1C00-0000B9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42" name="Text Box 11">
          <a:extLst>
            <a:ext uri="{FF2B5EF4-FFF2-40B4-BE49-F238E27FC236}">
              <a16:creationId xmlns:a16="http://schemas.microsoft.com/office/drawing/2014/main" id="{00000000-0008-0000-1C00-0000BA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43" name="Text Box 12">
          <a:extLst>
            <a:ext uri="{FF2B5EF4-FFF2-40B4-BE49-F238E27FC236}">
              <a16:creationId xmlns:a16="http://schemas.microsoft.com/office/drawing/2014/main" id="{00000000-0008-0000-1C00-0000BB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4" name="Text Box 11">
          <a:extLst>
            <a:ext uri="{FF2B5EF4-FFF2-40B4-BE49-F238E27FC236}">
              <a16:creationId xmlns:a16="http://schemas.microsoft.com/office/drawing/2014/main" id="{00000000-0008-0000-1C00-0000BC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5" name="Text Box 12">
          <a:extLst>
            <a:ext uri="{FF2B5EF4-FFF2-40B4-BE49-F238E27FC236}">
              <a16:creationId xmlns:a16="http://schemas.microsoft.com/office/drawing/2014/main" id="{00000000-0008-0000-1C00-0000BD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6" name="Text Box 11">
          <a:extLst>
            <a:ext uri="{FF2B5EF4-FFF2-40B4-BE49-F238E27FC236}">
              <a16:creationId xmlns:a16="http://schemas.microsoft.com/office/drawing/2014/main" id="{00000000-0008-0000-1C00-0000BE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7" name="Text Box 12">
          <a:extLst>
            <a:ext uri="{FF2B5EF4-FFF2-40B4-BE49-F238E27FC236}">
              <a16:creationId xmlns:a16="http://schemas.microsoft.com/office/drawing/2014/main" id="{00000000-0008-0000-1C00-0000BF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8" name="Text Box 13">
          <a:extLst>
            <a:ext uri="{FF2B5EF4-FFF2-40B4-BE49-F238E27FC236}">
              <a16:creationId xmlns:a16="http://schemas.microsoft.com/office/drawing/2014/main" id="{00000000-0008-0000-1C00-0000C0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9" name="Text Box 14">
          <a:extLst>
            <a:ext uri="{FF2B5EF4-FFF2-40B4-BE49-F238E27FC236}">
              <a16:creationId xmlns:a16="http://schemas.microsoft.com/office/drawing/2014/main" id="{00000000-0008-0000-1C00-0000C1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50" name="Text Box 11">
          <a:extLst>
            <a:ext uri="{FF2B5EF4-FFF2-40B4-BE49-F238E27FC236}">
              <a16:creationId xmlns:a16="http://schemas.microsoft.com/office/drawing/2014/main" id="{00000000-0008-0000-1C00-0000C2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51" name="Text Box 12">
          <a:extLst>
            <a:ext uri="{FF2B5EF4-FFF2-40B4-BE49-F238E27FC236}">
              <a16:creationId xmlns:a16="http://schemas.microsoft.com/office/drawing/2014/main" id="{00000000-0008-0000-1C00-0000C3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2" name="Text Box 11">
          <a:extLst>
            <a:ext uri="{FF2B5EF4-FFF2-40B4-BE49-F238E27FC236}">
              <a16:creationId xmlns:a16="http://schemas.microsoft.com/office/drawing/2014/main" id="{00000000-0008-0000-1C00-0000C4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3" name="Text Box 12">
          <a:extLst>
            <a:ext uri="{FF2B5EF4-FFF2-40B4-BE49-F238E27FC236}">
              <a16:creationId xmlns:a16="http://schemas.microsoft.com/office/drawing/2014/main" id="{00000000-0008-0000-1C00-0000C5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4" name="Text Box 11">
          <a:extLst>
            <a:ext uri="{FF2B5EF4-FFF2-40B4-BE49-F238E27FC236}">
              <a16:creationId xmlns:a16="http://schemas.microsoft.com/office/drawing/2014/main" id="{00000000-0008-0000-1C00-0000C6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5" name="Text Box 12">
          <a:extLst>
            <a:ext uri="{FF2B5EF4-FFF2-40B4-BE49-F238E27FC236}">
              <a16:creationId xmlns:a16="http://schemas.microsoft.com/office/drawing/2014/main" id="{00000000-0008-0000-1C00-0000C7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492125</xdr:colOff>
      <xdr:row>70</xdr:row>
      <xdr:rowOff>115358</xdr:rowOff>
    </xdr:from>
    <xdr:ext cx="114300" cy="285750"/>
    <xdr:sp macro="" textlink="">
      <xdr:nvSpPr>
        <xdr:cNvPr id="456" name="Text Box 8">
          <a:extLst>
            <a:ext uri="{FF2B5EF4-FFF2-40B4-BE49-F238E27FC236}">
              <a16:creationId xmlns:a16="http://schemas.microsoft.com/office/drawing/2014/main" id="{00000000-0008-0000-1C00-0000C8010000}"/>
            </a:ext>
          </a:extLst>
        </xdr:cNvPr>
        <xdr:cNvSpPr txBox="1">
          <a:spLocks noChangeArrowheads="1"/>
        </xdr:cNvSpPr>
      </xdr:nvSpPr>
      <xdr:spPr bwMode="auto">
        <a:xfrm>
          <a:off x="5490845" y="1309983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179917</xdr:rowOff>
    </xdr:from>
    <xdr:ext cx="114300" cy="285750"/>
    <xdr:sp macro="" textlink="">
      <xdr:nvSpPr>
        <xdr:cNvPr id="457" name="Text Box 13">
          <a:extLst>
            <a:ext uri="{FF2B5EF4-FFF2-40B4-BE49-F238E27FC236}">
              <a16:creationId xmlns:a16="http://schemas.microsoft.com/office/drawing/2014/main" id="{00000000-0008-0000-1C00-0000C901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58" name="Text Box 13">
          <a:extLst>
            <a:ext uri="{FF2B5EF4-FFF2-40B4-BE49-F238E27FC236}">
              <a16:creationId xmlns:a16="http://schemas.microsoft.com/office/drawing/2014/main" id="{00000000-0008-0000-1C00-0000CA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59" name="Text Box 14">
          <a:extLst>
            <a:ext uri="{FF2B5EF4-FFF2-40B4-BE49-F238E27FC236}">
              <a16:creationId xmlns:a16="http://schemas.microsoft.com/office/drawing/2014/main" id="{00000000-0008-0000-1C00-0000CB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0" name="Text Box 13">
          <a:extLst>
            <a:ext uri="{FF2B5EF4-FFF2-40B4-BE49-F238E27FC236}">
              <a16:creationId xmlns:a16="http://schemas.microsoft.com/office/drawing/2014/main" id="{00000000-0008-0000-1C00-0000CC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1" name="Text Box 14">
          <a:extLst>
            <a:ext uri="{FF2B5EF4-FFF2-40B4-BE49-F238E27FC236}">
              <a16:creationId xmlns:a16="http://schemas.microsoft.com/office/drawing/2014/main" id="{00000000-0008-0000-1C00-0000CD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2" name="Text Box 13">
          <a:extLst>
            <a:ext uri="{FF2B5EF4-FFF2-40B4-BE49-F238E27FC236}">
              <a16:creationId xmlns:a16="http://schemas.microsoft.com/office/drawing/2014/main" id="{00000000-0008-0000-1C00-0000CE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3" name="Text Box 14">
          <a:extLst>
            <a:ext uri="{FF2B5EF4-FFF2-40B4-BE49-F238E27FC236}">
              <a16:creationId xmlns:a16="http://schemas.microsoft.com/office/drawing/2014/main" id="{00000000-0008-0000-1C00-0000CF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4" name="Text Box 13">
          <a:extLst>
            <a:ext uri="{FF2B5EF4-FFF2-40B4-BE49-F238E27FC236}">
              <a16:creationId xmlns:a16="http://schemas.microsoft.com/office/drawing/2014/main" id="{00000000-0008-0000-1C00-0000D0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5" name="Text Box 14">
          <a:extLst>
            <a:ext uri="{FF2B5EF4-FFF2-40B4-BE49-F238E27FC236}">
              <a16:creationId xmlns:a16="http://schemas.microsoft.com/office/drawing/2014/main" id="{00000000-0008-0000-1C00-0000D1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32</xdr:row>
      <xdr:rowOff>0</xdr:rowOff>
    </xdr:from>
    <xdr:ext cx="114300" cy="285750"/>
    <xdr:sp macro="" textlink="">
      <xdr:nvSpPr>
        <xdr:cNvPr id="466" name="Text Box 8">
          <a:extLst>
            <a:ext uri="{FF2B5EF4-FFF2-40B4-BE49-F238E27FC236}">
              <a16:creationId xmlns:a16="http://schemas.microsoft.com/office/drawing/2014/main" id="{00000000-0008-0000-1C00-0000D2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32</xdr:row>
      <xdr:rowOff>0</xdr:rowOff>
    </xdr:from>
    <xdr:ext cx="114300" cy="285750"/>
    <xdr:sp macro="" textlink="">
      <xdr:nvSpPr>
        <xdr:cNvPr id="467" name="Text Box 8">
          <a:extLst>
            <a:ext uri="{FF2B5EF4-FFF2-40B4-BE49-F238E27FC236}">
              <a16:creationId xmlns:a16="http://schemas.microsoft.com/office/drawing/2014/main" id="{00000000-0008-0000-1C00-0000D3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68" name="Text Box 8">
          <a:extLst>
            <a:ext uri="{FF2B5EF4-FFF2-40B4-BE49-F238E27FC236}">
              <a16:creationId xmlns:a16="http://schemas.microsoft.com/office/drawing/2014/main" id="{00000000-0008-0000-1C00-0000D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69" name="Text Box 8">
          <a:extLst>
            <a:ext uri="{FF2B5EF4-FFF2-40B4-BE49-F238E27FC236}">
              <a16:creationId xmlns:a16="http://schemas.microsoft.com/office/drawing/2014/main" id="{00000000-0008-0000-1C00-0000D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70" name="Text Box 1">
          <a:extLst>
            <a:ext uri="{FF2B5EF4-FFF2-40B4-BE49-F238E27FC236}">
              <a16:creationId xmlns:a16="http://schemas.microsoft.com/office/drawing/2014/main" id="{00000000-0008-0000-1C00-0000D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71" name="Text Box 2">
          <a:extLst>
            <a:ext uri="{FF2B5EF4-FFF2-40B4-BE49-F238E27FC236}">
              <a16:creationId xmlns:a16="http://schemas.microsoft.com/office/drawing/2014/main" id="{00000000-0008-0000-1C00-0000D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72" name="Text Box 3">
          <a:extLst>
            <a:ext uri="{FF2B5EF4-FFF2-40B4-BE49-F238E27FC236}">
              <a16:creationId xmlns:a16="http://schemas.microsoft.com/office/drawing/2014/main" id="{00000000-0008-0000-1C00-0000D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73" name="Text Box 4">
          <a:extLst>
            <a:ext uri="{FF2B5EF4-FFF2-40B4-BE49-F238E27FC236}">
              <a16:creationId xmlns:a16="http://schemas.microsoft.com/office/drawing/2014/main" id="{00000000-0008-0000-1C00-0000D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74" name="Text Box 5">
          <a:extLst>
            <a:ext uri="{FF2B5EF4-FFF2-40B4-BE49-F238E27FC236}">
              <a16:creationId xmlns:a16="http://schemas.microsoft.com/office/drawing/2014/main" id="{00000000-0008-0000-1C00-0000D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75" name="Text Box 6">
          <a:extLst>
            <a:ext uri="{FF2B5EF4-FFF2-40B4-BE49-F238E27FC236}">
              <a16:creationId xmlns:a16="http://schemas.microsoft.com/office/drawing/2014/main" id="{00000000-0008-0000-1C00-0000D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76" name="Text Box 8">
          <a:extLst>
            <a:ext uri="{FF2B5EF4-FFF2-40B4-BE49-F238E27FC236}">
              <a16:creationId xmlns:a16="http://schemas.microsoft.com/office/drawing/2014/main" id="{00000000-0008-0000-1C00-0000D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77" name="Text Box 9">
          <a:extLst>
            <a:ext uri="{FF2B5EF4-FFF2-40B4-BE49-F238E27FC236}">
              <a16:creationId xmlns:a16="http://schemas.microsoft.com/office/drawing/2014/main" id="{00000000-0008-0000-1C00-0000D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78" name="Text Box 10">
          <a:extLst>
            <a:ext uri="{FF2B5EF4-FFF2-40B4-BE49-F238E27FC236}">
              <a16:creationId xmlns:a16="http://schemas.microsoft.com/office/drawing/2014/main" id="{00000000-0008-0000-1C00-0000D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79" name="Text Box 1">
          <a:extLst>
            <a:ext uri="{FF2B5EF4-FFF2-40B4-BE49-F238E27FC236}">
              <a16:creationId xmlns:a16="http://schemas.microsoft.com/office/drawing/2014/main" id="{00000000-0008-0000-1C00-0000D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80" name="Text Box 2">
          <a:extLst>
            <a:ext uri="{FF2B5EF4-FFF2-40B4-BE49-F238E27FC236}">
              <a16:creationId xmlns:a16="http://schemas.microsoft.com/office/drawing/2014/main" id="{00000000-0008-0000-1C00-0000E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81" name="Text Box 8">
          <a:extLst>
            <a:ext uri="{FF2B5EF4-FFF2-40B4-BE49-F238E27FC236}">
              <a16:creationId xmlns:a16="http://schemas.microsoft.com/office/drawing/2014/main" id="{00000000-0008-0000-1C00-0000E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82" name="Text Box 1">
          <a:extLst>
            <a:ext uri="{FF2B5EF4-FFF2-40B4-BE49-F238E27FC236}">
              <a16:creationId xmlns:a16="http://schemas.microsoft.com/office/drawing/2014/main" id="{00000000-0008-0000-1C00-0000E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83" name="Text Box 2">
          <a:extLst>
            <a:ext uri="{FF2B5EF4-FFF2-40B4-BE49-F238E27FC236}">
              <a16:creationId xmlns:a16="http://schemas.microsoft.com/office/drawing/2014/main" id="{00000000-0008-0000-1C00-0000E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84" name="Text Box 3">
          <a:extLst>
            <a:ext uri="{FF2B5EF4-FFF2-40B4-BE49-F238E27FC236}">
              <a16:creationId xmlns:a16="http://schemas.microsoft.com/office/drawing/2014/main" id="{00000000-0008-0000-1C00-0000E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85" name="Text Box 4">
          <a:extLst>
            <a:ext uri="{FF2B5EF4-FFF2-40B4-BE49-F238E27FC236}">
              <a16:creationId xmlns:a16="http://schemas.microsoft.com/office/drawing/2014/main" id="{00000000-0008-0000-1C00-0000E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86" name="Text Box 5">
          <a:extLst>
            <a:ext uri="{FF2B5EF4-FFF2-40B4-BE49-F238E27FC236}">
              <a16:creationId xmlns:a16="http://schemas.microsoft.com/office/drawing/2014/main" id="{00000000-0008-0000-1C00-0000E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87" name="Text Box 6">
          <a:extLst>
            <a:ext uri="{FF2B5EF4-FFF2-40B4-BE49-F238E27FC236}">
              <a16:creationId xmlns:a16="http://schemas.microsoft.com/office/drawing/2014/main" id="{00000000-0008-0000-1C00-0000E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88" name="Text Box 8">
          <a:extLst>
            <a:ext uri="{FF2B5EF4-FFF2-40B4-BE49-F238E27FC236}">
              <a16:creationId xmlns:a16="http://schemas.microsoft.com/office/drawing/2014/main" id="{00000000-0008-0000-1C00-0000E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89" name="Text Box 9">
          <a:extLst>
            <a:ext uri="{FF2B5EF4-FFF2-40B4-BE49-F238E27FC236}">
              <a16:creationId xmlns:a16="http://schemas.microsoft.com/office/drawing/2014/main" id="{00000000-0008-0000-1C00-0000E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90" name="Text Box 10">
          <a:extLst>
            <a:ext uri="{FF2B5EF4-FFF2-40B4-BE49-F238E27FC236}">
              <a16:creationId xmlns:a16="http://schemas.microsoft.com/office/drawing/2014/main" id="{00000000-0008-0000-1C00-0000E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91" name="Text Box 1">
          <a:extLst>
            <a:ext uri="{FF2B5EF4-FFF2-40B4-BE49-F238E27FC236}">
              <a16:creationId xmlns:a16="http://schemas.microsoft.com/office/drawing/2014/main" id="{00000000-0008-0000-1C00-0000E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92" name="Text Box 2">
          <a:extLst>
            <a:ext uri="{FF2B5EF4-FFF2-40B4-BE49-F238E27FC236}">
              <a16:creationId xmlns:a16="http://schemas.microsoft.com/office/drawing/2014/main" id="{00000000-0008-0000-1C00-0000E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93" name="Text Box 8">
          <a:extLst>
            <a:ext uri="{FF2B5EF4-FFF2-40B4-BE49-F238E27FC236}">
              <a16:creationId xmlns:a16="http://schemas.microsoft.com/office/drawing/2014/main" id="{00000000-0008-0000-1C00-0000E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94" name="Text Box 8">
          <a:extLst>
            <a:ext uri="{FF2B5EF4-FFF2-40B4-BE49-F238E27FC236}">
              <a16:creationId xmlns:a16="http://schemas.microsoft.com/office/drawing/2014/main" id="{00000000-0008-0000-1C00-0000E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95" name="Text Box 1">
          <a:extLst>
            <a:ext uri="{FF2B5EF4-FFF2-40B4-BE49-F238E27FC236}">
              <a16:creationId xmlns:a16="http://schemas.microsoft.com/office/drawing/2014/main" id="{00000000-0008-0000-1C00-0000E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96" name="Text Box 2">
          <a:extLst>
            <a:ext uri="{FF2B5EF4-FFF2-40B4-BE49-F238E27FC236}">
              <a16:creationId xmlns:a16="http://schemas.microsoft.com/office/drawing/2014/main" id="{00000000-0008-0000-1C00-0000F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97" name="Text Box 3">
          <a:extLst>
            <a:ext uri="{FF2B5EF4-FFF2-40B4-BE49-F238E27FC236}">
              <a16:creationId xmlns:a16="http://schemas.microsoft.com/office/drawing/2014/main" id="{00000000-0008-0000-1C00-0000F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98" name="Text Box 4">
          <a:extLst>
            <a:ext uri="{FF2B5EF4-FFF2-40B4-BE49-F238E27FC236}">
              <a16:creationId xmlns:a16="http://schemas.microsoft.com/office/drawing/2014/main" id="{00000000-0008-0000-1C00-0000F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499" name="Text Box 5">
          <a:extLst>
            <a:ext uri="{FF2B5EF4-FFF2-40B4-BE49-F238E27FC236}">
              <a16:creationId xmlns:a16="http://schemas.microsoft.com/office/drawing/2014/main" id="{00000000-0008-0000-1C00-0000F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00" name="Text Box 6">
          <a:extLst>
            <a:ext uri="{FF2B5EF4-FFF2-40B4-BE49-F238E27FC236}">
              <a16:creationId xmlns:a16="http://schemas.microsoft.com/office/drawing/2014/main" id="{00000000-0008-0000-1C00-0000F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01" name="Text Box 8">
          <a:extLst>
            <a:ext uri="{FF2B5EF4-FFF2-40B4-BE49-F238E27FC236}">
              <a16:creationId xmlns:a16="http://schemas.microsoft.com/office/drawing/2014/main" id="{00000000-0008-0000-1C00-0000F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02" name="Text Box 9">
          <a:extLst>
            <a:ext uri="{FF2B5EF4-FFF2-40B4-BE49-F238E27FC236}">
              <a16:creationId xmlns:a16="http://schemas.microsoft.com/office/drawing/2014/main" id="{00000000-0008-0000-1C00-0000F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03" name="Text Box 10">
          <a:extLst>
            <a:ext uri="{FF2B5EF4-FFF2-40B4-BE49-F238E27FC236}">
              <a16:creationId xmlns:a16="http://schemas.microsoft.com/office/drawing/2014/main" id="{00000000-0008-0000-1C00-0000F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04" name="Text Box 1">
          <a:extLst>
            <a:ext uri="{FF2B5EF4-FFF2-40B4-BE49-F238E27FC236}">
              <a16:creationId xmlns:a16="http://schemas.microsoft.com/office/drawing/2014/main" id="{00000000-0008-0000-1C00-0000F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05" name="Text Box 2">
          <a:extLst>
            <a:ext uri="{FF2B5EF4-FFF2-40B4-BE49-F238E27FC236}">
              <a16:creationId xmlns:a16="http://schemas.microsoft.com/office/drawing/2014/main" id="{00000000-0008-0000-1C00-0000F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06" name="Text Box 8">
          <a:extLst>
            <a:ext uri="{FF2B5EF4-FFF2-40B4-BE49-F238E27FC236}">
              <a16:creationId xmlns:a16="http://schemas.microsoft.com/office/drawing/2014/main" id="{00000000-0008-0000-1C00-0000F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07" name="Text Box 1">
          <a:extLst>
            <a:ext uri="{FF2B5EF4-FFF2-40B4-BE49-F238E27FC236}">
              <a16:creationId xmlns:a16="http://schemas.microsoft.com/office/drawing/2014/main" id="{00000000-0008-0000-1C00-0000F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08" name="Text Box 2">
          <a:extLst>
            <a:ext uri="{FF2B5EF4-FFF2-40B4-BE49-F238E27FC236}">
              <a16:creationId xmlns:a16="http://schemas.microsoft.com/office/drawing/2014/main" id="{00000000-0008-0000-1C00-0000F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09" name="Text Box 3">
          <a:extLst>
            <a:ext uri="{FF2B5EF4-FFF2-40B4-BE49-F238E27FC236}">
              <a16:creationId xmlns:a16="http://schemas.microsoft.com/office/drawing/2014/main" id="{00000000-0008-0000-1C00-0000F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10" name="Text Box 4">
          <a:extLst>
            <a:ext uri="{FF2B5EF4-FFF2-40B4-BE49-F238E27FC236}">
              <a16:creationId xmlns:a16="http://schemas.microsoft.com/office/drawing/2014/main" id="{00000000-0008-0000-1C00-0000F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11" name="Text Box 5">
          <a:extLst>
            <a:ext uri="{FF2B5EF4-FFF2-40B4-BE49-F238E27FC236}">
              <a16:creationId xmlns:a16="http://schemas.microsoft.com/office/drawing/2014/main" id="{00000000-0008-0000-1C00-0000F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12" name="Text Box 6">
          <a:extLst>
            <a:ext uri="{FF2B5EF4-FFF2-40B4-BE49-F238E27FC236}">
              <a16:creationId xmlns:a16="http://schemas.microsoft.com/office/drawing/2014/main" id="{00000000-0008-0000-1C00-000000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13" name="Text Box 8">
          <a:extLst>
            <a:ext uri="{FF2B5EF4-FFF2-40B4-BE49-F238E27FC236}">
              <a16:creationId xmlns:a16="http://schemas.microsoft.com/office/drawing/2014/main" id="{00000000-0008-0000-1C00-000001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14" name="Text Box 9">
          <a:extLst>
            <a:ext uri="{FF2B5EF4-FFF2-40B4-BE49-F238E27FC236}">
              <a16:creationId xmlns:a16="http://schemas.microsoft.com/office/drawing/2014/main" id="{00000000-0008-0000-1C00-000002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15" name="Text Box 10">
          <a:extLst>
            <a:ext uri="{FF2B5EF4-FFF2-40B4-BE49-F238E27FC236}">
              <a16:creationId xmlns:a16="http://schemas.microsoft.com/office/drawing/2014/main" id="{00000000-0008-0000-1C00-000003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53</xdr:row>
      <xdr:rowOff>42333</xdr:rowOff>
    </xdr:from>
    <xdr:ext cx="114300" cy="285750"/>
    <xdr:sp macro="" textlink="">
      <xdr:nvSpPr>
        <xdr:cNvPr id="516" name="Text Box 1">
          <a:extLst>
            <a:ext uri="{FF2B5EF4-FFF2-40B4-BE49-F238E27FC236}">
              <a16:creationId xmlns:a16="http://schemas.microsoft.com/office/drawing/2014/main" id="{00000000-0008-0000-1C00-000004020000}"/>
            </a:ext>
          </a:extLst>
        </xdr:cNvPr>
        <xdr:cNvSpPr txBox="1">
          <a:spLocks noChangeArrowheads="1"/>
        </xdr:cNvSpPr>
      </xdr:nvSpPr>
      <xdr:spPr bwMode="auto">
        <a:xfrm>
          <a:off x="125306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17" name="Text Box 1">
          <a:extLst>
            <a:ext uri="{FF2B5EF4-FFF2-40B4-BE49-F238E27FC236}">
              <a16:creationId xmlns:a16="http://schemas.microsoft.com/office/drawing/2014/main" id="{00000000-0008-0000-1C00-00000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18" name="Text Box 2">
          <a:extLst>
            <a:ext uri="{FF2B5EF4-FFF2-40B4-BE49-F238E27FC236}">
              <a16:creationId xmlns:a16="http://schemas.microsoft.com/office/drawing/2014/main" id="{00000000-0008-0000-1C00-00000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19" name="Text Box 3">
          <a:extLst>
            <a:ext uri="{FF2B5EF4-FFF2-40B4-BE49-F238E27FC236}">
              <a16:creationId xmlns:a16="http://schemas.microsoft.com/office/drawing/2014/main" id="{00000000-0008-0000-1C00-00000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0" name="Text Box 4">
          <a:extLst>
            <a:ext uri="{FF2B5EF4-FFF2-40B4-BE49-F238E27FC236}">
              <a16:creationId xmlns:a16="http://schemas.microsoft.com/office/drawing/2014/main" id="{00000000-0008-0000-1C00-00000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1" name="Text Box 5">
          <a:extLst>
            <a:ext uri="{FF2B5EF4-FFF2-40B4-BE49-F238E27FC236}">
              <a16:creationId xmlns:a16="http://schemas.microsoft.com/office/drawing/2014/main" id="{00000000-0008-0000-1C00-00000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2" name="Text Box 6">
          <a:extLst>
            <a:ext uri="{FF2B5EF4-FFF2-40B4-BE49-F238E27FC236}">
              <a16:creationId xmlns:a16="http://schemas.microsoft.com/office/drawing/2014/main" id="{00000000-0008-0000-1C00-00000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3" name="Text Box 8">
          <a:extLst>
            <a:ext uri="{FF2B5EF4-FFF2-40B4-BE49-F238E27FC236}">
              <a16:creationId xmlns:a16="http://schemas.microsoft.com/office/drawing/2014/main" id="{00000000-0008-0000-1C00-00000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4" name="Text Box 9">
          <a:extLst>
            <a:ext uri="{FF2B5EF4-FFF2-40B4-BE49-F238E27FC236}">
              <a16:creationId xmlns:a16="http://schemas.microsoft.com/office/drawing/2014/main" id="{00000000-0008-0000-1C00-00000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5" name="Text Box 10">
          <a:extLst>
            <a:ext uri="{FF2B5EF4-FFF2-40B4-BE49-F238E27FC236}">
              <a16:creationId xmlns:a16="http://schemas.microsoft.com/office/drawing/2014/main" id="{00000000-0008-0000-1C00-00000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6" name="Text Box 1">
          <a:extLst>
            <a:ext uri="{FF2B5EF4-FFF2-40B4-BE49-F238E27FC236}">
              <a16:creationId xmlns:a16="http://schemas.microsoft.com/office/drawing/2014/main" id="{00000000-0008-0000-1C00-00000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7" name="Text Box 2">
          <a:extLst>
            <a:ext uri="{FF2B5EF4-FFF2-40B4-BE49-F238E27FC236}">
              <a16:creationId xmlns:a16="http://schemas.microsoft.com/office/drawing/2014/main" id="{00000000-0008-0000-1C00-00000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8" name="Text Box 1">
          <a:extLst>
            <a:ext uri="{FF2B5EF4-FFF2-40B4-BE49-F238E27FC236}">
              <a16:creationId xmlns:a16="http://schemas.microsoft.com/office/drawing/2014/main" id="{00000000-0008-0000-1C00-00001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9" name="Text Box 2">
          <a:extLst>
            <a:ext uri="{FF2B5EF4-FFF2-40B4-BE49-F238E27FC236}">
              <a16:creationId xmlns:a16="http://schemas.microsoft.com/office/drawing/2014/main" id="{00000000-0008-0000-1C00-00001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30" name="Text Box 3">
          <a:extLst>
            <a:ext uri="{FF2B5EF4-FFF2-40B4-BE49-F238E27FC236}">
              <a16:creationId xmlns:a16="http://schemas.microsoft.com/office/drawing/2014/main" id="{00000000-0008-0000-1C00-00001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31" name="Text Box 4">
          <a:extLst>
            <a:ext uri="{FF2B5EF4-FFF2-40B4-BE49-F238E27FC236}">
              <a16:creationId xmlns:a16="http://schemas.microsoft.com/office/drawing/2014/main" id="{00000000-0008-0000-1C00-00001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32" name="Text Box 5">
          <a:extLst>
            <a:ext uri="{FF2B5EF4-FFF2-40B4-BE49-F238E27FC236}">
              <a16:creationId xmlns:a16="http://schemas.microsoft.com/office/drawing/2014/main" id="{00000000-0008-0000-1C00-00001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33" name="Text Box 6">
          <a:extLst>
            <a:ext uri="{FF2B5EF4-FFF2-40B4-BE49-F238E27FC236}">
              <a16:creationId xmlns:a16="http://schemas.microsoft.com/office/drawing/2014/main" id="{00000000-0008-0000-1C00-00001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34" name="Text Box 8">
          <a:extLst>
            <a:ext uri="{FF2B5EF4-FFF2-40B4-BE49-F238E27FC236}">
              <a16:creationId xmlns:a16="http://schemas.microsoft.com/office/drawing/2014/main" id="{00000000-0008-0000-1C00-00001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35" name="Text Box 9">
          <a:extLst>
            <a:ext uri="{FF2B5EF4-FFF2-40B4-BE49-F238E27FC236}">
              <a16:creationId xmlns:a16="http://schemas.microsoft.com/office/drawing/2014/main" id="{00000000-0008-0000-1C00-00001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36" name="Text Box 10">
          <a:extLst>
            <a:ext uri="{FF2B5EF4-FFF2-40B4-BE49-F238E27FC236}">
              <a16:creationId xmlns:a16="http://schemas.microsoft.com/office/drawing/2014/main" id="{00000000-0008-0000-1C00-00001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37" name="Text Box 1">
          <a:extLst>
            <a:ext uri="{FF2B5EF4-FFF2-40B4-BE49-F238E27FC236}">
              <a16:creationId xmlns:a16="http://schemas.microsoft.com/office/drawing/2014/main" id="{00000000-0008-0000-1C00-00001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38" name="Text Box 2">
          <a:extLst>
            <a:ext uri="{FF2B5EF4-FFF2-40B4-BE49-F238E27FC236}">
              <a16:creationId xmlns:a16="http://schemas.microsoft.com/office/drawing/2014/main" id="{00000000-0008-0000-1C00-00001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9" name="Text Box 8">
          <a:extLst>
            <a:ext uri="{FF2B5EF4-FFF2-40B4-BE49-F238E27FC236}">
              <a16:creationId xmlns:a16="http://schemas.microsoft.com/office/drawing/2014/main" id="{00000000-0008-0000-1C00-00001B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0" name="Text Box 8">
          <a:extLst>
            <a:ext uri="{FF2B5EF4-FFF2-40B4-BE49-F238E27FC236}">
              <a16:creationId xmlns:a16="http://schemas.microsoft.com/office/drawing/2014/main" id="{00000000-0008-0000-1C00-00001C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41" name="Text Box 1">
          <a:extLst>
            <a:ext uri="{FF2B5EF4-FFF2-40B4-BE49-F238E27FC236}">
              <a16:creationId xmlns:a16="http://schemas.microsoft.com/office/drawing/2014/main" id="{00000000-0008-0000-1C00-00001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42" name="Text Box 2">
          <a:extLst>
            <a:ext uri="{FF2B5EF4-FFF2-40B4-BE49-F238E27FC236}">
              <a16:creationId xmlns:a16="http://schemas.microsoft.com/office/drawing/2014/main" id="{00000000-0008-0000-1C00-00001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43" name="Text Box 3">
          <a:extLst>
            <a:ext uri="{FF2B5EF4-FFF2-40B4-BE49-F238E27FC236}">
              <a16:creationId xmlns:a16="http://schemas.microsoft.com/office/drawing/2014/main" id="{00000000-0008-0000-1C00-00001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44" name="Text Box 4">
          <a:extLst>
            <a:ext uri="{FF2B5EF4-FFF2-40B4-BE49-F238E27FC236}">
              <a16:creationId xmlns:a16="http://schemas.microsoft.com/office/drawing/2014/main" id="{00000000-0008-0000-1C00-00002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45" name="Text Box 5">
          <a:extLst>
            <a:ext uri="{FF2B5EF4-FFF2-40B4-BE49-F238E27FC236}">
              <a16:creationId xmlns:a16="http://schemas.microsoft.com/office/drawing/2014/main" id="{00000000-0008-0000-1C00-00002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46" name="Text Box 6">
          <a:extLst>
            <a:ext uri="{FF2B5EF4-FFF2-40B4-BE49-F238E27FC236}">
              <a16:creationId xmlns:a16="http://schemas.microsoft.com/office/drawing/2014/main" id="{00000000-0008-0000-1C00-00002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47" name="Text Box 8">
          <a:extLst>
            <a:ext uri="{FF2B5EF4-FFF2-40B4-BE49-F238E27FC236}">
              <a16:creationId xmlns:a16="http://schemas.microsoft.com/office/drawing/2014/main" id="{00000000-0008-0000-1C00-00002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48" name="Text Box 9">
          <a:extLst>
            <a:ext uri="{FF2B5EF4-FFF2-40B4-BE49-F238E27FC236}">
              <a16:creationId xmlns:a16="http://schemas.microsoft.com/office/drawing/2014/main" id="{00000000-0008-0000-1C00-00002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49" name="Text Box 10">
          <a:extLst>
            <a:ext uri="{FF2B5EF4-FFF2-40B4-BE49-F238E27FC236}">
              <a16:creationId xmlns:a16="http://schemas.microsoft.com/office/drawing/2014/main" id="{00000000-0008-0000-1C00-00002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50" name="Text Box 1">
          <a:extLst>
            <a:ext uri="{FF2B5EF4-FFF2-40B4-BE49-F238E27FC236}">
              <a16:creationId xmlns:a16="http://schemas.microsoft.com/office/drawing/2014/main" id="{00000000-0008-0000-1C00-00002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51" name="Text Box 2">
          <a:extLst>
            <a:ext uri="{FF2B5EF4-FFF2-40B4-BE49-F238E27FC236}">
              <a16:creationId xmlns:a16="http://schemas.microsoft.com/office/drawing/2014/main" id="{00000000-0008-0000-1C00-00002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2" name="Text Box 8">
          <a:extLst>
            <a:ext uri="{FF2B5EF4-FFF2-40B4-BE49-F238E27FC236}">
              <a16:creationId xmlns:a16="http://schemas.microsoft.com/office/drawing/2014/main" id="{00000000-0008-0000-1C00-000028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53" name="Text Box 1">
          <a:extLst>
            <a:ext uri="{FF2B5EF4-FFF2-40B4-BE49-F238E27FC236}">
              <a16:creationId xmlns:a16="http://schemas.microsoft.com/office/drawing/2014/main" id="{00000000-0008-0000-1C00-00002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54" name="Text Box 2">
          <a:extLst>
            <a:ext uri="{FF2B5EF4-FFF2-40B4-BE49-F238E27FC236}">
              <a16:creationId xmlns:a16="http://schemas.microsoft.com/office/drawing/2014/main" id="{00000000-0008-0000-1C00-00002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55" name="Text Box 3">
          <a:extLst>
            <a:ext uri="{FF2B5EF4-FFF2-40B4-BE49-F238E27FC236}">
              <a16:creationId xmlns:a16="http://schemas.microsoft.com/office/drawing/2014/main" id="{00000000-0008-0000-1C00-00002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56" name="Text Box 4">
          <a:extLst>
            <a:ext uri="{FF2B5EF4-FFF2-40B4-BE49-F238E27FC236}">
              <a16:creationId xmlns:a16="http://schemas.microsoft.com/office/drawing/2014/main" id="{00000000-0008-0000-1C00-00002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57" name="Text Box 5">
          <a:extLst>
            <a:ext uri="{FF2B5EF4-FFF2-40B4-BE49-F238E27FC236}">
              <a16:creationId xmlns:a16="http://schemas.microsoft.com/office/drawing/2014/main" id="{00000000-0008-0000-1C00-00002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58" name="Text Box 6">
          <a:extLst>
            <a:ext uri="{FF2B5EF4-FFF2-40B4-BE49-F238E27FC236}">
              <a16:creationId xmlns:a16="http://schemas.microsoft.com/office/drawing/2014/main" id="{00000000-0008-0000-1C00-00002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59" name="Text Box 8">
          <a:extLst>
            <a:ext uri="{FF2B5EF4-FFF2-40B4-BE49-F238E27FC236}">
              <a16:creationId xmlns:a16="http://schemas.microsoft.com/office/drawing/2014/main" id="{00000000-0008-0000-1C00-00002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60" name="Text Box 9">
          <a:extLst>
            <a:ext uri="{FF2B5EF4-FFF2-40B4-BE49-F238E27FC236}">
              <a16:creationId xmlns:a16="http://schemas.microsoft.com/office/drawing/2014/main" id="{00000000-0008-0000-1C00-00003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61" name="Text Box 10">
          <a:extLst>
            <a:ext uri="{FF2B5EF4-FFF2-40B4-BE49-F238E27FC236}">
              <a16:creationId xmlns:a16="http://schemas.microsoft.com/office/drawing/2014/main" id="{00000000-0008-0000-1C00-00003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62" name="Text Box 1">
          <a:extLst>
            <a:ext uri="{FF2B5EF4-FFF2-40B4-BE49-F238E27FC236}">
              <a16:creationId xmlns:a16="http://schemas.microsoft.com/office/drawing/2014/main" id="{00000000-0008-0000-1C00-00003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63" name="Text Box 2">
          <a:extLst>
            <a:ext uri="{FF2B5EF4-FFF2-40B4-BE49-F238E27FC236}">
              <a16:creationId xmlns:a16="http://schemas.microsoft.com/office/drawing/2014/main" id="{00000000-0008-0000-1C00-00003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4" name="Text Box 8">
          <a:extLst>
            <a:ext uri="{FF2B5EF4-FFF2-40B4-BE49-F238E27FC236}">
              <a16:creationId xmlns:a16="http://schemas.microsoft.com/office/drawing/2014/main" id="{00000000-0008-0000-1C00-000034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5" name="Text Box 8">
          <a:extLst>
            <a:ext uri="{FF2B5EF4-FFF2-40B4-BE49-F238E27FC236}">
              <a16:creationId xmlns:a16="http://schemas.microsoft.com/office/drawing/2014/main" id="{00000000-0008-0000-1C00-000035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66" name="Text Box 1">
          <a:extLst>
            <a:ext uri="{FF2B5EF4-FFF2-40B4-BE49-F238E27FC236}">
              <a16:creationId xmlns:a16="http://schemas.microsoft.com/office/drawing/2014/main" id="{00000000-0008-0000-1C00-00003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67" name="Text Box 2">
          <a:extLst>
            <a:ext uri="{FF2B5EF4-FFF2-40B4-BE49-F238E27FC236}">
              <a16:creationId xmlns:a16="http://schemas.microsoft.com/office/drawing/2014/main" id="{00000000-0008-0000-1C00-00003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68" name="Text Box 3">
          <a:extLst>
            <a:ext uri="{FF2B5EF4-FFF2-40B4-BE49-F238E27FC236}">
              <a16:creationId xmlns:a16="http://schemas.microsoft.com/office/drawing/2014/main" id="{00000000-0008-0000-1C00-00003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69" name="Text Box 4">
          <a:extLst>
            <a:ext uri="{FF2B5EF4-FFF2-40B4-BE49-F238E27FC236}">
              <a16:creationId xmlns:a16="http://schemas.microsoft.com/office/drawing/2014/main" id="{00000000-0008-0000-1C00-00003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70" name="Text Box 5">
          <a:extLst>
            <a:ext uri="{FF2B5EF4-FFF2-40B4-BE49-F238E27FC236}">
              <a16:creationId xmlns:a16="http://schemas.microsoft.com/office/drawing/2014/main" id="{00000000-0008-0000-1C00-00003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71" name="Text Box 6">
          <a:extLst>
            <a:ext uri="{FF2B5EF4-FFF2-40B4-BE49-F238E27FC236}">
              <a16:creationId xmlns:a16="http://schemas.microsoft.com/office/drawing/2014/main" id="{00000000-0008-0000-1C00-00003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72" name="Text Box 8">
          <a:extLst>
            <a:ext uri="{FF2B5EF4-FFF2-40B4-BE49-F238E27FC236}">
              <a16:creationId xmlns:a16="http://schemas.microsoft.com/office/drawing/2014/main" id="{00000000-0008-0000-1C00-00003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73" name="Text Box 9">
          <a:extLst>
            <a:ext uri="{FF2B5EF4-FFF2-40B4-BE49-F238E27FC236}">
              <a16:creationId xmlns:a16="http://schemas.microsoft.com/office/drawing/2014/main" id="{00000000-0008-0000-1C00-00003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74" name="Text Box 10">
          <a:extLst>
            <a:ext uri="{FF2B5EF4-FFF2-40B4-BE49-F238E27FC236}">
              <a16:creationId xmlns:a16="http://schemas.microsoft.com/office/drawing/2014/main" id="{00000000-0008-0000-1C00-00003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75" name="Text Box 1">
          <a:extLst>
            <a:ext uri="{FF2B5EF4-FFF2-40B4-BE49-F238E27FC236}">
              <a16:creationId xmlns:a16="http://schemas.microsoft.com/office/drawing/2014/main" id="{00000000-0008-0000-1C00-00003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76" name="Text Box 2">
          <a:extLst>
            <a:ext uri="{FF2B5EF4-FFF2-40B4-BE49-F238E27FC236}">
              <a16:creationId xmlns:a16="http://schemas.microsoft.com/office/drawing/2014/main" id="{00000000-0008-0000-1C00-00004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7" name="Text Box 8">
          <a:extLst>
            <a:ext uri="{FF2B5EF4-FFF2-40B4-BE49-F238E27FC236}">
              <a16:creationId xmlns:a16="http://schemas.microsoft.com/office/drawing/2014/main" id="{00000000-0008-0000-1C00-000041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78" name="Text Box 1">
          <a:extLst>
            <a:ext uri="{FF2B5EF4-FFF2-40B4-BE49-F238E27FC236}">
              <a16:creationId xmlns:a16="http://schemas.microsoft.com/office/drawing/2014/main" id="{00000000-0008-0000-1C00-00004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79" name="Text Box 2">
          <a:extLst>
            <a:ext uri="{FF2B5EF4-FFF2-40B4-BE49-F238E27FC236}">
              <a16:creationId xmlns:a16="http://schemas.microsoft.com/office/drawing/2014/main" id="{00000000-0008-0000-1C00-00004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80" name="Text Box 3">
          <a:extLst>
            <a:ext uri="{FF2B5EF4-FFF2-40B4-BE49-F238E27FC236}">
              <a16:creationId xmlns:a16="http://schemas.microsoft.com/office/drawing/2014/main" id="{00000000-0008-0000-1C00-00004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81" name="Text Box 4">
          <a:extLst>
            <a:ext uri="{FF2B5EF4-FFF2-40B4-BE49-F238E27FC236}">
              <a16:creationId xmlns:a16="http://schemas.microsoft.com/office/drawing/2014/main" id="{00000000-0008-0000-1C00-00004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82" name="Text Box 5">
          <a:extLst>
            <a:ext uri="{FF2B5EF4-FFF2-40B4-BE49-F238E27FC236}">
              <a16:creationId xmlns:a16="http://schemas.microsoft.com/office/drawing/2014/main" id="{00000000-0008-0000-1C00-00004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83" name="Text Box 6">
          <a:extLst>
            <a:ext uri="{FF2B5EF4-FFF2-40B4-BE49-F238E27FC236}">
              <a16:creationId xmlns:a16="http://schemas.microsoft.com/office/drawing/2014/main" id="{00000000-0008-0000-1C00-00004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84" name="Text Box 8">
          <a:extLst>
            <a:ext uri="{FF2B5EF4-FFF2-40B4-BE49-F238E27FC236}">
              <a16:creationId xmlns:a16="http://schemas.microsoft.com/office/drawing/2014/main" id="{00000000-0008-0000-1C00-00004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38</xdr:row>
      <xdr:rowOff>114300</xdr:rowOff>
    </xdr:from>
    <xdr:ext cx="114300" cy="285750"/>
    <xdr:sp macro="" textlink="">
      <xdr:nvSpPr>
        <xdr:cNvPr id="585" name="Text Box 9">
          <a:extLst>
            <a:ext uri="{FF2B5EF4-FFF2-40B4-BE49-F238E27FC236}">
              <a16:creationId xmlns:a16="http://schemas.microsoft.com/office/drawing/2014/main" id="{00000000-0008-0000-1C00-000049020000}"/>
            </a:ext>
          </a:extLst>
        </xdr:cNvPr>
        <xdr:cNvSpPr txBox="1">
          <a:spLocks noChangeArrowheads="1"/>
        </xdr:cNvSpPr>
      </xdr:nvSpPr>
      <xdr:spPr bwMode="auto">
        <a:xfrm>
          <a:off x="1278255" y="77952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52918</xdr:rowOff>
    </xdr:from>
    <xdr:ext cx="114300" cy="285750"/>
    <xdr:sp macro="" textlink="">
      <xdr:nvSpPr>
        <xdr:cNvPr id="586" name="Text Box 10">
          <a:extLst>
            <a:ext uri="{FF2B5EF4-FFF2-40B4-BE49-F238E27FC236}">
              <a16:creationId xmlns:a16="http://schemas.microsoft.com/office/drawing/2014/main" id="{00000000-0008-0000-1C00-00004A02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42</xdr:row>
      <xdr:rowOff>107949</xdr:rowOff>
    </xdr:from>
    <xdr:ext cx="114300" cy="285750"/>
    <xdr:sp macro="" textlink="">
      <xdr:nvSpPr>
        <xdr:cNvPr id="587" name="Text Box 1">
          <a:extLst>
            <a:ext uri="{FF2B5EF4-FFF2-40B4-BE49-F238E27FC236}">
              <a16:creationId xmlns:a16="http://schemas.microsoft.com/office/drawing/2014/main" id="{00000000-0008-0000-1C00-00004B020000}"/>
            </a:ext>
          </a:extLst>
        </xdr:cNvPr>
        <xdr:cNvSpPr txBox="1">
          <a:spLocks noChangeArrowheads="1"/>
        </xdr:cNvSpPr>
      </xdr:nvSpPr>
      <xdr:spPr bwMode="auto">
        <a:xfrm>
          <a:off x="1323763" y="852042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8" name="Text Box 1">
          <a:extLst>
            <a:ext uri="{FF2B5EF4-FFF2-40B4-BE49-F238E27FC236}">
              <a16:creationId xmlns:a16="http://schemas.microsoft.com/office/drawing/2014/main" id="{00000000-0008-0000-1C00-00004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9" name="Text Box 2">
          <a:extLst>
            <a:ext uri="{FF2B5EF4-FFF2-40B4-BE49-F238E27FC236}">
              <a16:creationId xmlns:a16="http://schemas.microsoft.com/office/drawing/2014/main" id="{00000000-0008-0000-1C00-00004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90" name="Text Box 3">
          <a:extLst>
            <a:ext uri="{FF2B5EF4-FFF2-40B4-BE49-F238E27FC236}">
              <a16:creationId xmlns:a16="http://schemas.microsoft.com/office/drawing/2014/main" id="{00000000-0008-0000-1C00-00004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91" name="Text Box 4">
          <a:extLst>
            <a:ext uri="{FF2B5EF4-FFF2-40B4-BE49-F238E27FC236}">
              <a16:creationId xmlns:a16="http://schemas.microsoft.com/office/drawing/2014/main" id="{00000000-0008-0000-1C00-00004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92" name="Text Box 5">
          <a:extLst>
            <a:ext uri="{FF2B5EF4-FFF2-40B4-BE49-F238E27FC236}">
              <a16:creationId xmlns:a16="http://schemas.microsoft.com/office/drawing/2014/main" id="{00000000-0008-0000-1C00-00005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93" name="Text Box 6">
          <a:extLst>
            <a:ext uri="{FF2B5EF4-FFF2-40B4-BE49-F238E27FC236}">
              <a16:creationId xmlns:a16="http://schemas.microsoft.com/office/drawing/2014/main" id="{00000000-0008-0000-1C00-00005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94" name="Text Box 8">
          <a:extLst>
            <a:ext uri="{FF2B5EF4-FFF2-40B4-BE49-F238E27FC236}">
              <a16:creationId xmlns:a16="http://schemas.microsoft.com/office/drawing/2014/main" id="{00000000-0008-0000-1C00-00005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95" name="Text Box 9">
          <a:extLst>
            <a:ext uri="{FF2B5EF4-FFF2-40B4-BE49-F238E27FC236}">
              <a16:creationId xmlns:a16="http://schemas.microsoft.com/office/drawing/2014/main" id="{00000000-0008-0000-1C00-00005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96" name="Text Box 10">
          <a:extLst>
            <a:ext uri="{FF2B5EF4-FFF2-40B4-BE49-F238E27FC236}">
              <a16:creationId xmlns:a16="http://schemas.microsoft.com/office/drawing/2014/main" id="{00000000-0008-0000-1C00-00005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97" name="Text Box 1">
          <a:extLst>
            <a:ext uri="{FF2B5EF4-FFF2-40B4-BE49-F238E27FC236}">
              <a16:creationId xmlns:a16="http://schemas.microsoft.com/office/drawing/2014/main" id="{00000000-0008-0000-1C00-00005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98" name="Text Box 2">
          <a:extLst>
            <a:ext uri="{FF2B5EF4-FFF2-40B4-BE49-F238E27FC236}">
              <a16:creationId xmlns:a16="http://schemas.microsoft.com/office/drawing/2014/main" id="{00000000-0008-0000-1C00-00005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99" name="Text Box 1">
          <a:extLst>
            <a:ext uri="{FF2B5EF4-FFF2-40B4-BE49-F238E27FC236}">
              <a16:creationId xmlns:a16="http://schemas.microsoft.com/office/drawing/2014/main" id="{00000000-0008-0000-1C00-00005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00" name="Text Box 2">
          <a:extLst>
            <a:ext uri="{FF2B5EF4-FFF2-40B4-BE49-F238E27FC236}">
              <a16:creationId xmlns:a16="http://schemas.microsoft.com/office/drawing/2014/main" id="{00000000-0008-0000-1C00-00005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01" name="Text Box 3">
          <a:extLst>
            <a:ext uri="{FF2B5EF4-FFF2-40B4-BE49-F238E27FC236}">
              <a16:creationId xmlns:a16="http://schemas.microsoft.com/office/drawing/2014/main" id="{00000000-0008-0000-1C00-00005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02" name="Text Box 4">
          <a:extLst>
            <a:ext uri="{FF2B5EF4-FFF2-40B4-BE49-F238E27FC236}">
              <a16:creationId xmlns:a16="http://schemas.microsoft.com/office/drawing/2014/main" id="{00000000-0008-0000-1C00-00005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03" name="Text Box 5">
          <a:extLst>
            <a:ext uri="{FF2B5EF4-FFF2-40B4-BE49-F238E27FC236}">
              <a16:creationId xmlns:a16="http://schemas.microsoft.com/office/drawing/2014/main" id="{00000000-0008-0000-1C00-00005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04" name="Text Box 6">
          <a:extLst>
            <a:ext uri="{FF2B5EF4-FFF2-40B4-BE49-F238E27FC236}">
              <a16:creationId xmlns:a16="http://schemas.microsoft.com/office/drawing/2014/main" id="{00000000-0008-0000-1C00-00005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05" name="Text Box 8">
          <a:extLst>
            <a:ext uri="{FF2B5EF4-FFF2-40B4-BE49-F238E27FC236}">
              <a16:creationId xmlns:a16="http://schemas.microsoft.com/office/drawing/2014/main" id="{00000000-0008-0000-1C00-00005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06" name="Text Box 9">
          <a:extLst>
            <a:ext uri="{FF2B5EF4-FFF2-40B4-BE49-F238E27FC236}">
              <a16:creationId xmlns:a16="http://schemas.microsoft.com/office/drawing/2014/main" id="{00000000-0008-0000-1C00-00005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07" name="Text Box 10">
          <a:extLst>
            <a:ext uri="{FF2B5EF4-FFF2-40B4-BE49-F238E27FC236}">
              <a16:creationId xmlns:a16="http://schemas.microsoft.com/office/drawing/2014/main" id="{00000000-0008-0000-1C00-00005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08" name="Text Box 1">
          <a:extLst>
            <a:ext uri="{FF2B5EF4-FFF2-40B4-BE49-F238E27FC236}">
              <a16:creationId xmlns:a16="http://schemas.microsoft.com/office/drawing/2014/main" id="{00000000-0008-0000-1C00-00006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09" name="Text Box 2">
          <a:extLst>
            <a:ext uri="{FF2B5EF4-FFF2-40B4-BE49-F238E27FC236}">
              <a16:creationId xmlns:a16="http://schemas.microsoft.com/office/drawing/2014/main" id="{00000000-0008-0000-1C00-00006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0" name="Text Box 8">
          <a:extLst>
            <a:ext uri="{FF2B5EF4-FFF2-40B4-BE49-F238E27FC236}">
              <a16:creationId xmlns:a16="http://schemas.microsoft.com/office/drawing/2014/main" id="{00000000-0008-0000-1C00-000062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1" name="Text Box 8">
          <a:extLst>
            <a:ext uri="{FF2B5EF4-FFF2-40B4-BE49-F238E27FC236}">
              <a16:creationId xmlns:a16="http://schemas.microsoft.com/office/drawing/2014/main" id="{00000000-0008-0000-1C00-000063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12" name="Text Box 1">
          <a:extLst>
            <a:ext uri="{FF2B5EF4-FFF2-40B4-BE49-F238E27FC236}">
              <a16:creationId xmlns:a16="http://schemas.microsoft.com/office/drawing/2014/main" id="{00000000-0008-0000-1C00-00006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13" name="Text Box 2">
          <a:extLst>
            <a:ext uri="{FF2B5EF4-FFF2-40B4-BE49-F238E27FC236}">
              <a16:creationId xmlns:a16="http://schemas.microsoft.com/office/drawing/2014/main" id="{00000000-0008-0000-1C00-00006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14" name="Text Box 3">
          <a:extLst>
            <a:ext uri="{FF2B5EF4-FFF2-40B4-BE49-F238E27FC236}">
              <a16:creationId xmlns:a16="http://schemas.microsoft.com/office/drawing/2014/main" id="{00000000-0008-0000-1C00-00006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15" name="Text Box 4">
          <a:extLst>
            <a:ext uri="{FF2B5EF4-FFF2-40B4-BE49-F238E27FC236}">
              <a16:creationId xmlns:a16="http://schemas.microsoft.com/office/drawing/2014/main" id="{00000000-0008-0000-1C00-00006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16" name="Text Box 5">
          <a:extLst>
            <a:ext uri="{FF2B5EF4-FFF2-40B4-BE49-F238E27FC236}">
              <a16:creationId xmlns:a16="http://schemas.microsoft.com/office/drawing/2014/main" id="{00000000-0008-0000-1C00-00006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17" name="Text Box 6">
          <a:extLst>
            <a:ext uri="{FF2B5EF4-FFF2-40B4-BE49-F238E27FC236}">
              <a16:creationId xmlns:a16="http://schemas.microsoft.com/office/drawing/2014/main" id="{00000000-0008-0000-1C00-00006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18" name="Text Box 8">
          <a:extLst>
            <a:ext uri="{FF2B5EF4-FFF2-40B4-BE49-F238E27FC236}">
              <a16:creationId xmlns:a16="http://schemas.microsoft.com/office/drawing/2014/main" id="{00000000-0008-0000-1C00-00006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19" name="Text Box 9">
          <a:extLst>
            <a:ext uri="{FF2B5EF4-FFF2-40B4-BE49-F238E27FC236}">
              <a16:creationId xmlns:a16="http://schemas.microsoft.com/office/drawing/2014/main" id="{00000000-0008-0000-1C00-00006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20" name="Text Box 10">
          <a:extLst>
            <a:ext uri="{FF2B5EF4-FFF2-40B4-BE49-F238E27FC236}">
              <a16:creationId xmlns:a16="http://schemas.microsoft.com/office/drawing/2014/main" id="{00000000-0008-0000-1C00-00006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21" name="Text Box 1">
          <a:extLst>
            <a:ext uri="{FF2B5EF4-FFF2-40B4-BE49-F238E27FC236}">
              <a16:creationId xmlns:a16="http://schemas.microsoft.com/office/drawing/2014/main" id="{00000000-0008-0000-1C00-00006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22" name="Text Box 2">
          <a:extLst>
            <a:ext uri="{FF2B5EF4-FFF2-40B4-BE49-F238E27FC236}">
              <a16:creationId xmlns:a16="http://schemas.microsoft.com/office/drawing/2014/main" id="{00000000-0008-0000-1C00-00006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3" name="Text Box 8">
          <a:extLst>
            <a:ext uri="{FF2B5EF4-FFF2-40B4-BE49-F238E27FC236}">
              <a16:creationId xmlns:a16="http://schemas.microsoft.com/office/drawing/2014/main" id="{00000000-0008-0000-1C00-00006F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24" name="Text Box 1">
          <a:extLst>
            <a:ext uri="{FF2B5EF4-FFF2-40B4-BE49-F238E27FC236}">
              <a16:creationId xmlns:a16="http://schemas.microsoft.com/office/drawing/2014/main" id="{00000000-0008-0000-1C00-00007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25" name="Text Box 2">
          <a:extLst>
            <a:ext uri="{FF2B5EF4-FFF2-40B4-BE49-F238E27FC236}">
              <a16:creationId xmlns:a16="http://schemas.microsoft.com/office/drawing/2014/main" id="{00000000-0008-0000-1C00-00007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26" name="Text Box 3">
          <a:extLst>
            <a:ext uri="{FF2B5EF4-FFF2-40B4-BE49-F238E27FC236}">
              <a16:creationId xmlns:a16="http://schemas.microsoft.com/office/drawing/2014/main" id="{00000000-0008-0000-1C00-00007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27" name="Text Box 4">
          <a:extLst>
            <a:ext uri="{FF2B5EF4-FFF2-40B4-BE49-F238E27FC236}">
              <a16:creationId xmlns:a16="http://schemas.microsoft.com/office/drawing/2014/main" id="{00000000-0008-0000-1C00-00007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28" name="Text Box 5">
          <a:extLst>
            <a:ext uri="{FF2B5EF4-FFF2-40B4-BE49-F238E27FC236}">
              <a16:creationId xmlns:a16="http://schemas.microsoft.com/office/drawing/2014/main" id="{00000000-0008-0000-1C00-00007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29" name="Text Box 6">
          <a:extLst>
            <a:ext uri="{FF2B5EF4-FFF2-40B4-BE49-F238E27FC236}">
              <a16:creationId xmlns:a16="http://schemas.microsoft.com/office/drawing/2014/main" id="{00000000-0008-0000-1C00-00007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30" name="Text Box 8">
          <a:extLst>
            <a:ext uri="{FF2B5EF4-FFF2-40B4-BE49-F238E27FC236}">
              <a16:creationId xmlns:a16="http://schemas.microsoft.com/office/drawing/2014/main" id="{00000000-0008-0000-1C00-00007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31" name="Text Box 9">
          <a:extLst>
            <a:ext uri="{FF2B5EF4-FFF2-40B4-BE49-F238E27FC236}">
              <a16:creationId xmlns:a16="http://schemas.microsoft.com/office/drawing/2014/main" id="{00000000-0008-0000-1C00-00007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32" name="Text Box 10">
          <a:extLst>
            <a:ext uri="{FF2B5EF4-FFF2-40B4-BE49-F238E27FC236}">
              <a16:creationId xmlns:a16="http://schemas.microsoft.com/office/drawing/2014/main" id="{00000000-0008-0000-1C00-00007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33" name="Text Box 1">
          <a:extLst>
            <a:ext uri="{FF2B5EF4-FFF2-40B4-BE49-F238E27FC236}">
              <a16:creationId xmlns:a16="http://schemas.microsoft.com/office/drawing/2014/main" id="{00000000-0008-0000-1C00-00007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34" name="Text Box 2">
          <a:extLst>
            <a:ext uri="{FF2B5EF4-FFF2-40B4-BE49-F238E27FC236}">
              <a16:creationId xmlns:a16="http://schemas.microsoft.com/office/drawing/2014/main" id="{00000000-0008-0000-1C00-00007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5" name="Text Box 8">
          <a:extLst>
            <a:ext uri="{FF2B5EF4-FFF2-40B4-BE49-F238E27FC236}">
              <a16:creationId xmlns:a16="http://schemas.microsoft.com/office/drawing/2014/main" id="{00000000-0008-0000-1C00-00007B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6" name="Text Box 8">
          <a:extLst>
            <a:ext uri="{FF2B5EF4-FFF2-40B4-BE49-F238E27FC236}">
              <a16:creationId xmlns:a16="http://schemas.microsoft.com/office/drawing/2014/main" id="{00000000-0008-0000-1C00-00007C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37" name="Text Box 1">
          <a:extLst>
            <a:ext uri="{FF2B5EF4-FFF2-40B4-BE49-F238E27FC236}">
              <a16:creationId xmlns:a16="http://schemas.microsoft.com/office/drawing/2014/main" id="{00000000-0008-0000-1C00-00007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38" name="Text Box 2">
          <a:extLst>
            <a:ext uri="{FF2B5EF4-FFF2-40B4-BE49-F238E27FC236}">
              <a16:creationId xmlns:a16="http://schemas.microsoft.com/office/drawing/2014/main" id="{00000000-0008-0000-1C00-00007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39" name="Text Box 3">
          <a:extLst>
            <a:ext uri="{FF2B5EF4-FFF2-40B4-BE49-F238E27FC236}">
              <a16:creationId xmlns:a16="http://schemas.microsoft.com/office/drawing/2014/main" id="{00000000-0008-0000-1C00-00007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40" name="Text Box 4">
          <a:extLst>
            <a:ext uri="{FF2B5EF4-FFF2-40B4-BE49-F238E27FC236}">
              <a16:creationId xmlns:a16="http://schemas.microsoft.com/office/drawing/2014/main" id="{00000000-0008-0000-1C00-00008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41" name="Text Box 5">
          <a:extLst>
            <a:ext uri="{FF2B5EF4-FFF2-40B4-BE49-F238E27FC236}">
              <a16:creationId xmlns:a16="http://schemas.microsoft.com/office/drawing/2014/main" id="{00000000-0008-0000-1C00-00008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42" name="Text Box 6">
          <a:extLst>
            <a:ext uri="{FF2B5EF4-FFF2-40B4-BE49-F238E27FC236}">
              <a16:creationId xmlns:a16="http://schemas.microsoft.com/office/drawing/2014/main" id="{00000000-0008-0000-1C00-00008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43" name="Text Box 8">
          <a:extLst>
            <a:ext uri="{FF2B5EF4-FFF2-40B4-BE49-F238E27FC236}">
              <a16:creationId xmlns:a16="http://schemas.microsoft.com/office/drawing/2014/main" id="{00000000-0008-0000-1C00-00008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44" name="Text Box 9">
          <a:extLst>
            <a:ext uri="{FF2B5EF4-FFF2-40B4-BE49-F238E27FC236}">
              <a16:creationId xmlns:a16="http://schemas.microsoft.com/office/drawing/2014/main" id="{00000000-0008-0000-1C00-00008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45" name="Text Box 10">
          <a:extLst>
            <a:ext uri="{FF2B5EF4-FFF2-40B4-BE49-F238E27FC236}">
              <a16:creationId xmlns:a16="http://schemas.microsoft.com/office/drawing/2014/main" id="{00000000-0008-0000-1C00-00008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46" name="Text Box 1">
          <a:extLst>
            <a:ext uri="{FF2B5EF4-FFF2-40B4-BE49-F238E27FC236}">
              <a16:creationId xmlns:a16="http://schemas.microsoft.com/office/drawing/2014/main" id="{00000000-0008-0000-1C00-00008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47" name="Text Box 2">
          <a:extLst>
            <a:ext uri="{FF2B5EF4-FFF2-40B4-BE49-F238E27FC236}">
              <a16:creationId xmlns:a16="http://schemas.microsoft.com/office/drawing/2014/main" id="{00000000-0008-0000-1C00-00008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8" name="Text Box 8">
          <a:extLst>
            <a:ext uri="{FF2B5EF4-FFF2-40B4-BE49-F238E27FC236}">
              <a16:creationId xmlns:a16="http://schemas.microsoft.com/office/drawing/2014/main" id="{00000000-0008-0000-1C00-000088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49" name="Text Box 1">
          <a:extLst>
            <a:ext uri="{FF2B5EF4-FFF2-40B4-BE49-F238E27FC236}">
              <a16:creationId xmlns:a16="http://schemas.microsoft.com/office/drawing/2014/main" id="{00000000-0008-0000-1C00-00008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50" name="Text Box 2">
          <a:extLst>
            <a:ext uri="{FF2B5EF4-FFF2-40B4-BE49-F238E27FC236}">
              <a16:creationId xmlns:a16="http://schemas.microsoft.com/office/drawing/2014/main" id="{00000000-0008-0000-1C00-00008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51" name="Text Box 3">
          <a:extLst>
            <a:ext uri="{FF2B5EF4-FFF2-40B4-BE49-F238E27FC236}">
              <a16:creationId xmlns:a16="http://schemas.microsoft.com/office/drawing/2014/main" id="{00000000-0008-0000-1C00-00008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52" name="Text Box 4">
          <a:extLst>
            <a:ext uri="{FF2B5EF4-FFF2-40B4-BE49-F238E27FC236}">
              <a16:creationId xmlns:a16="http://schemas.microsoft.com/office/drawing/2014/main" id="{00000000-0008-0000-1C00-00008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53" name="Text Box 5">
          <a:extLst>
            <a:ext uri="{FF2B5EF4-FFF2-40B4-BE49-F238E27FC236}">
              <a16:creationId xmlns:a16="http://schemas.microsoft.com/office/drawing/2014/main" id="{00000000-0008-0000-1C00-00008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54" name="Text Box 6">
          <a:extLst>
            <a:ext uri="{FF2B5EF4-FFF2-40B4-BE49-F238E27FC236}">
              <a16:creationId xmlns:a16="http://schemas.microsoft.com/office/drawing/2014/main" id="{00000000-0008-0000-1C00-00008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55" name="Text Box 8">
          <a:extLst>
            <a:ext uri="{FF2B5EF4-FFF2-40B4-BE49-F238E27FC236}">
              <a16:creationId xmlns:a16="http://schemas.microsoft.com/office/drawing/2014/main" id="{00000000-0008-0000-1C00-00008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656" name="Text Box 9">
          <a:extLst>
            <a:ext uri="{FF2B5EF4-FFF2-40B4-BE49-F238E27FC236}">
              <a16:creationId xmlns:a16="http://schemas.microsoft.com/office/drawing/2014/main" id="{00000000-0008-0000-1C00-00009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32</xdr:row>
      <xdr:rowOff>171450</xdr:rowOff>
    </xdr:from>
    <xdr:ext cx="114300" cy="285750"/>
    <xdr:sp macro="" textlink="">
      <xdr:nvSpPr>
        <xdr:cNvPr id="657" name="Text Box 10">
          <a:extLst>
            <a:ext uri="{FF2B5EF4-FFF2-40B4-BE49-F238E27FC236}">
              <a16:creationId xmlns:a16="http://schemas.microsoft.com/office/drawing/2014/main" id="{00000000-0008-0000-1C00-000091020000}"/>
            </a:ext>
          </a:extLst>
        </xdr:cNvPr>
        <xdr:cNvSpPr txBox="1">
          <a:spLocks noChangeArrowheads="1"/>
        </xdr:cNvSpPr>
      </xdr:nvSpPr>
      <xdr:spPr bwMode="auto">
        <a:xfrm>
          <a:off x="189357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117475</xdr:colOff>
      <xdr:row>45</xdr:row>
      <xdr:rowOff>97367</xdr:rowOff>
    </xdr:from>
    <xdr:ext cx="114300" cy="285750"/>
    <xdr:sp macro="" textlink="">
      <xdr:nvSpPr>
        <xdr:cNvPr id="658" name="Text Box 1">
          <a:extLst>
            <a:ext uri="{FF2B5EF4-FFF2-40B4-BE49-F238E27FC236}">
              <a16:creationId xmlns:a16="http://schemas.microsoft.com/office/drawing/2014/main" id="{00000000-0008-0000-1C00-000092020000}"/>
            </a:ext>
          </a:extLst>
        </xdr:cNvPr>
        <xdr:cNvSpPr txBox="1">
          <a:spLocks noChangeArrowheads="1"/>
        </xdr:cNvSpPr>
      </xdr:nvSpPr>
      <xdr:spPr bwMode="auto">
        <a:xfrm>
          <a:off x="1367155" y="905848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9" name="Text Box 1">
          <a:extLst>
            <a:ext uri="{FF2B5EF4-FFF2-40B4-BE49-F238E27FC236}">
              <a16:creationId xmlns:a16="http://schemas.microsoft.com/office/drawing/2014/main" id="{00000000-0008-0000-1C00-00009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60" name="Text Box 2">
          <a:extLst>
            <a:ext uri="{FF2B5EF4-FFF2-40B4-BE49-F238E27FC236}">
              <a16:creationId xmlns:a16="http://schemas.microsoft.com/office/drawing/2014/main" id="{00000000-0008-0000-1C00-00009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61" name="Text Box 3">
          <a:extLst>
            <a:ext uri="{FF2B5EF4-FFF2-40B4-BE49-F238E27FC236}">
              <a16:creationId xmlns:a16="http://schemas.microsoft.com/office/drawing/2014/main" id="{00000000-0008-0000-1C00-00009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62" name="Text Box 4">
          <a:extLst>
            <a:ext uri="{FF2B5EF4-FFF2-40B4-BE49-F238E27FC236}">
              <a16:creationId xmlns:a16="http://schemas.microsoft.com/office/drawing/2014/main" id="{00000000-0008-0000-1C00-00009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63" name="Text Box 5">
          <a:extLst>
            <a:ext uri="{FF2B5EF4-FFF2-40B4-BE49-F238E27FC236}">
              <a16:creationId xmlns:a16="http://schemas.microsoft.com/office/drawing/2014/main" id="{00000000-0008-0000-1C00-00009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64" name="Text Box 6">
          <a:extLst>
            <a:ext uri="{FF2B5EF4-FFF2-40B4-BE49-F238E27FC236}">
              <a16:creationId xmlns:a16="http://schemas.microsoft.com/office/drawing/2014/main" id="{00000000-0008-0000-1C00-00009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65" name="Text Box 8">
          <a:extLst>
            <a:ext uri="{FF2B5EF4-FFF2-40B4-BE49-F238E27FC236}">
              <a16:creationId xmlns:a16="http://schemas.microsoft.com/office/drawing/2014/main" id="{00000000-0008-0000-1C00-00009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66" name="Text Box 9">
          <a:extLst>
            <a:ext uri="{FF2B5EF4-FFF2-40B4-BE49-F238E27FC236}">
              <a16:creationId xmlns:a16="http://schemas.microsoft.com/office/drawing/2014/main" id="{00000000-0008-0000-1C00-00009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67" name="Text Box 10">
          <a:extLst>
            <a:ext uri="{FF2B5EF4-FFF2-40B4-BE49-F238E27FC236}">
              <a16:creationId xmlns:a16="http://schemas.microsoft.com/office/drawing/2014/main" id="{00000000-0008-0000-1C00-00009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68" name="Text Box 1">
          <a:extLst>
            <a:ext uri="{FF2B5EF4-FFF2-40B4-BE49-F238E27FC236}">
              <a16:creationId xmlns:a16="http://schemas.microsoft.com/office/drawing/2014/main" id="{00000000-0008-0000-1C00-00009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69" name="Text Box 2">
          <a:extLst>
            <a:ext uri="{FF2B5EF4-FFF2-40B4-BE49-F238E27FC236}">
              <a16:creationId xmlns:a16="http://schemas.microsoft.com/office/drawing/2014/main" id="{00000000-0008-0000-1C00-00009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70" name="Text Box 1">
          <a:extLst>
            <a:ext uri="{FF2B5EF4-FFF2-40B4-BE49-F238E27FC236}">
              <a16:creationId xmlns:a16="http://schemas.microsoft.com/office/drawing/2014/main" id="{00000000-0008-0000-1C00-00009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71" name="Text Box 2">
          <a:extLst>
            <a:ext uri="{FF2B5EF4-FFF2-40B4-BE49-F238E27FC236}">
              <a16:creationId xmlns:a16="http://schemas.microsoft.com/office/drawing/2014/main" id="{00000000-0008-0000-1C00-00009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72" name="Text Box 3">
          <a:extLst>
            <a:ext uri="{FF2B5EF4-FFF2-40B4-BE49-F238E27FC236}">
              <a16:creationId xmlns:a16="http://schemas.microsoft.com/office/drawing/2014/main" id="{00000000-0008-0000-1C00-0000A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73" name="Text Box 4">
          <a:extLst>
            <a:ext uri="{FF2B5EF4-FFF2-40B4-BE49-F238E27FC236}">
              <a16:creationId xmlns:a16="http://schemas.microsoft.com/office/drawing/2014/main" id="{00000000-0008-0000-1C00-0000A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74" name="Text Box 5">
          <a:extLst>
            <a:ext uri="{FF2B5EF4-FFF2-40B4-BE49-F238E27FC236}">
              <a16:creationId xmlns:a16="http://schemas.microsoft.com/office/drawing/2014/main" id="{00000000-0008-0000-1C00-0000A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75" name="Text Box 6">
          <a:extLst>
            <a:ext uri="{FF2B5EF4-FFF2-40B4-BE49-F238E27FC236}">
              <a16:creationId xmlns:a16="http://schemas.microsoft.com/office/drawing/2014/main" id="{00000000-0008-0000-1C00-0000A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76" name="Text Box 8">
          <a:extLst>
            <a:ext uri="{FF2B5EF4-FFF2-40B4-BE49-F238E27FC236}">
              <a16:creationId xmlns:a16="http://schemas.microsoft.com/office/drawing/2014/main" id="{00000000-0008-0000-1C00-0000A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77" name="Text Box 9">
          <a:extLst>
            <a:ext uri="{FF2B5EF4-FFF2-40B4-BE49-F238E27FC236}">
              <a16:creationId xmlns:a16="http://schemas.microsoft.com/office/drawing/2014/main" id="{00000000-0008-0000-1C00-0000A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78" name="Text Box 10">
          <a:extLst>
            <a:ext uri="{FF2B5EF4-FFF2-40B4-BE49-F238E27FC236}">
              <a16:creationId xmlns:a16="http://schemas.microsoft.com/office/drawing/2014/main" id="{00000000-0008-0000-1C00-0000A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79" name="Text Box 1">
          <a:extLst>
            <a:ext uri="{FF2B5EF4-FFF2-40B4-BE49-F238E27FC236}">
              <a16:creationId xmlns:a16="http://schemas.microsoft.com/office/drawing/2014/main" id="{00000000-0008-0000-1C00-0000A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80" name="Text Box 2">
          <a:extLst>
            <a:ext uri="{FF2B5EF4-FFF2-40B4-BE49-F238E27FC236}">
              <a16:creationId xmlns:a16="http://schemas.microsoft.com/office/drawing/2014/main" id="{00000000-0008-0000-1C00-0000A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81" name="Text Box 1">
          <a:extLst>
            <a:ext uri="{FF2B5EF4-FFF2-40B4-BE49-F238E27FC236}">
              <a16:creationId xmlns:a16="http://schemas.microsoft.com/office/drawing/2014/main" id="{00000000-0008-0000-1C00-0000A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82" name="Text Box 2">
          <a:extLst>
            <a:ext uri="{FF2B5EF4-FFF2-40B4-BE49-F238E27FC236}">
              <a16:creationId xmlns:a16="http://schemas.microsoft.com/office/drawing/2014/main" id="{00000000-0008-0000-1C00-0000A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83" name="Text Box 3">
          <a:extLst>
            <a:ext uri="{FF2B5EF4-FFF2-40B4-BE49-F238E27FC236}">
              <a16:creationId xmlns:a16="http://schemas.microsoft.com/office/drawing/2014/main" id="{00000000-0008-0000-1C00-0000A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84" name="Text Box 4">
          <a:extLst>
            <a:ext uri="{FF2B5EF4-FFF2-40B4-BE49-F238E27FC236}">
              <a16:creationId xmlns:a16="http://schemas.microsoft.com/office/drawing/2014/main" id="{00000000-0008-0000-1C00-0000A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85" name="Text Box 5">
          <a:extLst>
            <a:ext uri="{FF2B5EF4-FFF2-40B4-BE49-F238E27FC236}">
              <a16:creationId xmlns:a16="http://schemas.microsoft.com/office/drawing/2014/main" id="{00000000-0008-0000-1C00-0000A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86" name="Text Box 6">
          <a:extLst>
            <a:ext uri="{FF2B5EF4-FFF2-40B4-BE49-F238E27FC236}">
              <a16:creationId xmlns:a16="http://schemas.microsoft.com/office/drawing/2014/main" id="{00000000-0008-0000-1C00-0000A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87" name="Text Box 8">
          <a:extLst>
            <a:ext uri="{FF2B5EF4-FFF2-40B4-BE49-F238E27FC236}">
              <a16:creationId xmlns:a16="http://schemas.microsoft.com/office/drawing/2014/main" id="{00000000-0008-0000-1C00-0000A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88" name="Text Box 9">
          <a:extLst>
            <a:ext uri="{FF2B5EF4-FFF2-40B4-BE49-F238E27FC236}">
              <a16:creationId xmlns:a16="http://schemas.microsoft.com/office/drawing/2014/main" id="{00000000-0008-0000-1C00-0000B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89" name="Text Box 10">
          <a:extLst>
            <a:ext uri="{FF2B5EF4-FFF2-40B4-BE49-F238E27FC236}">
              <a16:creationId xmlns:a16="http://schemas.microsoft.com/office/drawing/2014/main" id="{00000000-0008-0000-1C00-0000B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90" name="Text Box 1">
          <a:extLst>
            <a:ext uri="{FF2B5EF4-FFF2-40B4-BE49-F238E27FC236}">
              <a16:creationId xmlns:a16="http://schemas.microsoft.com/office/drawing/2014/main" id="{00000000-0008-0000-1C00-0000B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91" name="Text Box 2">
          <a:extLst>
            <a:ext uri="{FF2B5EF4-FFF2-40B4-BE49-F238E27FC236}">
              <a16:creationId xmlns:a16="http://schemas.microsoft.com/office/drawing/2014/main" id="{00000000-0008-0000-1C00-0000B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92" name="Text Box 1">
          <a:extLst>
            <a:ext uri="{FF2B5EF4-FFF2-40B4-BE49-F238E27FC236}">
              <a16:creationId xmlns:a16="http://schemas.microsoft.com/office/drawing/2014/main" id="{00000000-0008-0000-1C00-0000B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93" name="Text Box 2">
          <a:extLst>
            <a:ext uri="{FF2B5EF4-FFF2-40B4-BE49-F238E27FC236}">
              <a16:creationId xmlns:a16="http://schemas.microsoft.com/office/drawing/2014/main" id="{00000000-0008-0000-1C00-0000B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94" name="Text Box 3">
          <a:extLst>
            <a:ext uri="{FF2B5EF4-FFF2-40B4-BE49-F238E27FC236}">
              <a16:creationId xmlns:a16="http://schemas.microsoft.com/office/drawing/2014/main" id="{00000000-0008-0000-1C00-0000B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95" name="Text Box 4">
          <a:extLst>
            <a:ext uri="{FF2B5EF4-FFF2-40B4-BE49-F238E27FC236}">
              <a16:creationId xmlns:a16="http://schemas.microsoft.com/office/drawing/2014/main" id="{00000000-0008-0000-1C00-0000B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96" name="Text Box 5">
          <a:extLst>
            <a:ext uri="{FF2B5EF4-FFF2-40B4-BE49-F238E27FC236}">
              <a16:creationId xmlns:a16="http://schemas.microsoft.com/office/drawing/2014/main" id="{00000000-0008-0000-1C00-0000B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97" name="Text Box 6">
          <a:extLst>
            <a:ext uri="{FF2B5EF4-FFF2-40B4-BE49-F238E27FC236}">
              <a16:creationId xmlns:a16="http://schemas.microsoft.com/office/drawing/2014/main" id="{00000000-0008-0000-1C00-0000B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98" name="Text Box 8">
          <a:extLst>
            <a:ext uri="{FF2B5EF4-FFF2-40B4-BE49-F238E27FC236}">
              <a16:creationId xmlns:a16="http://schemas.microsoft.com/office/drawing/2014/main" id="{00000000-0008-0000-1C00-0000B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99" name="Text Box 9">
          <a:extLst>
            <a:ext uri="{FF2B5EF4-FFF2-40B4-BE49-F238E27FC236}">
              <a16:creationId xmlns:a16="http://schemas.microsoft.com/office/drawing/2014/main" id="{00000000-0008-0000-1C00-0000B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00" name="Text Box 10">
          <a:extLst>
            <a:ext uri="{FF2B5EF4-FFF2-40B4-BE49-F238E27FC236}">
              <a16:creationId xmlns:a16="http://schemas.microsoft.com/office/drawing/2014/main" id="{00000000-0008-0000-1C00-0000B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01" name="Text Box 1">
          <a:extLst>
            <a:ext uri="{FF2B5EF4-FFF2-40B4-BE49-F238E27FC236}">
              <a16:creationId xmlns:a16="http://schemas.microsoft.com/office/drawing/2014/main" id="{00000000-0008-0000-1C00-0000B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02" name="Text Box 2">
          <a:extLst>
            <a:ext uri="{FF2B5EF4-FFF2-40B4-BE49-F238E27FC236}">
              <a16:creationId xmlns:a16="http://schemas.microsoft.com/office/drawing/2014/main" id="{00000000-0008-0000-1C00-0000B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03" name="Text Box 1">
          <a:extLst>
            <a:ext uri="{FF2B5EF4-FFF2-40B4-BE49-F238E27FC236}">
              <a16:creationId xmlns:a16="http://schemas.microsoft.com/office/drawing/2014/main" id="{00000000-0008-0000-1C00-0000B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04" name="Text Box 2">
          <a:extLst>
            <a:ext uri="{FF2B5EF4-FFF2-40B4-BE49-F238E27FC236}">
              <a16:creationId xmlns:a16="http://schemas.microsoft.com/office/drawing/2014/main" id="{00000000-0008-0000-1C00-0000C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05" name="Text Box 3">
          <a:extLst>
            <a:ext uri="{FF2B5EF4-FFF2-40B4-BE49-F238E27FC236}">
              <a16:creationId xmlns:a16="http://schemas.microsoft.com/office/drawing/2014/main" id="{00000000-0008-0000-1C00-0000C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06" name="Text Box 4">
          <a:extLst>
            <a:ext uri="{FF2B5EF4-FFF2-40B4-BE49-F238E27FC236}">
              <a16:creationId xmlns:a16="http://schemas.microsoft.com/office/drawing/2014/main" id="{00000000-0008-0000-1C00-0000C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07" name="Text Box 5">
          <a:extLst>
            <a:ext uri="{FF2B5EF4-FFF2-40B4-BE49-F238E27FC236}">
              <a16:creationId xmlns:a16="http://schemas.microsoft.com/office/drawing/2014/main" id="{00000000-0008-0000-1C00-0000C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08" name="Text Box 6">
          <a:extLst>
            <a:ext uri="{FF2B5EF4-FFF2-40B4-BE49-F238E27FC236}">
              <a16:creationId xmlns:a16="http://schemas.microsoft.com/office/drawing/2014/main" id="{00000000-0008-0000-1C00-0000C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09" name="Text Box 8">
          <a:extLst>
            <a:ext uri="{FF2B5EF4-FFF2-40B4-BE49-F238E27FC236}">
              <a16:creationId xmlns:a16="http://schemas.microsoft.com/office/drawing/2014/main" id="{00000000-0008-0000-1C00-0000C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10" name="Text Box 9">
          <a:extLst>
            <a:ext uri="{FF2B5EF4-FFF2-40B4-BE49-F238E27FC236}">
              <a16:creationId xmlns:a16="http://schemas.microsoft.com/office/drawing/2014/main" id="{00000000-0008-0000-1C00-0000C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11" name="Text Box 10">
          <a:extLst>
            <a:ext uri="{FF2B5EF4-FFF2-40B4-BE49-F238E27FC236}">
              <a16:creationId xmlns:a16="http://schemas.microsoft.com/office/drawing/2014/main" id="{00000000-0008-0000-1C00-0000C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12" name="Text Box 1">
          <a:extLst>
            <a:ext uri="{FF2B5EF4-FFF2-40B4-BE49-F238E27FC236}">
              <a16:creationId xmlns:a16="http://schemas.microsoft.com/office/drawing/2014/main" id="{00000000-0008-0000-1C00-0000C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13" name="Text Box 2">
          <a:extLst>
            <a:ext uri="{FF2B5EF4-FFF2-40B4-BE49-F238E27FC236}">
              <a16:creationId xmlns:a16="http://schemas.microsoft.com/office/drawing/2014/main" id="{00000000-0008-0000-1C00-0000C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14" name="Text Box 1">
          <a:extLst>
            <a:ext uri="{FF2B5EF4-FFF2-40B4-BE49-F238E27FC236}">
              <a16:creationId xmlns:a16="http://schemas.microsoft.com/office/drawing/2014/main" id="{00000000-0008-0000-1C00-0000C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15" name="Text Box 2">
          <a:extLst>
            <a:ext uri="{FF2B5EF4-FFF2-40B4-BE49-F238E27FC236}">
              <a16:creationId xmlns:a16="http://schemas.microsoft.com/office/drawing/2014/main" id="{00000000-0008-0000-1C00-0000C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16" name="Text Box 3">
          <a:extLst>
            <a:ext uri="{FF2B5EF4-FFF2-40B4-BE49-F238E27FC236}">
              <a16:creationId xmlns:a16="http://schemas.microsoft.com/office/drawing/2014/main" id="{00000000-0008-0000-1C00-0000C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17" name="Text Box 4">
          <a:extLst>
            <a:ext uri="{FF2B5EF4-FFF2-40B4-BE49-F238E27FC236}">
              <a16:creationId xmlns:a16="http://schemas.microsoft.com/office/drawing/2014/main" id="{00000000-0008-0000-1C00-0000C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18" name="Text Box 5">
          <a:extLst>
            <a:ext uri="{FF2B5EF4-FFF2-40B4-BE49-F238E27FC236}">
              <a16:creationId xmlns:a16="http://schemas.microsoft.com/office/drawing/2014/main" id="{00000000-0008-0000-1C00-0000C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19" name="Text Box 6">
          <a:extLst>
            <a:ext uri="{FF2B5EF4-FFF2-40B4-BE49-F238E27FC236}">
              <a16:creationId xmlns:a16="http://schemas.microsoft.com/office/drawing/2014/main" id="{00000000-0008-0000-1C00-0000C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20" name="Text Box 8">
          <a:extLst>
            <a:ext uri="{FF2B5EF4-FFF2-40B4-BE49-F238E27FC236}">
              <a16:creationId xmlns:a16="http://schemas.microsoft.com/office/drawing/2014/main" id="{00000000-0008-0000-1C00-0000D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21" name="Text Box 9">
          <a:extLst>
            <a:ext uri="{FF2B5EF4-FFF2-40B4-BE49-F238E27FC236}">
              <a16:creationId xmlns:a16="http://schemas.microsoft.com/office/drawing/2014/main" id="{00000000-0008-0000-1C00-0000D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22" name="Text Box 10">
          <a:extLst>
            <a:ext uri="{FF2B5EF4-FFF2-40B4-BE49-F238E27FC236}">
              <a16:creationId xmlns:a16="http://schemas.microsoft.com/office/drawing/2014/main" id="{00000000-0008-0000-1C00-0000D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43</xdr:row>
      <xdr:rowOff>42333</xdr:rowOff>
    </xdr:from>
    <xdr:ext cx="114300" cy="285750"/>
    <xdr:sp macro="" textlink="">
      <xdr:nvSpPr>
        <xdr:cNvPr id="723" name="Text Box 1">
          <a:extLst>
            <a:ext uri="{FF2B5EF4-FFF2-40B4-BE49-F238E27FC236}">
              <a16:creationId xmlns:a16="http://schemas.microsoft.com/office/drawing/2014/main" id="{00000000-0008-0000-1C00-0000D3020000}"/>
            </a:ext>
          </a:extLst>
        </xdr:cNvPr>
        <xdr:cNvSpPr txBox="1">
          <a:spLocks noChangeArrowheads="1"/>
        </xdr:cNvSpPr>
      </xdr:nvSpPr>
      <xdr:spPr bwMode="auto">
        <a:xfrm>
          <a:off x="126026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4" name="Text Box 8">
          <a:extLst>
            <a:ext uri="{FF2B5EF4-FFF2-40B4-BE49-F238E27FC236}">
              <a16:creationId xmlns:a16="http://schemas.microsoft.com/office/drawing/2014/main" id="{00000000-0008-0000-1C00-0000D4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5" name="Text Box 8">
          <a:extLst>
            <a:ext uri="{FF2B5EF4-FFF2-40B4-BE49-F238E27FC236}">
              <a16:creationId xmlns:a16="http://schemas.microsoft.com/office/drawing/2014/main" id="{00000000-0008-0000-1C00-0000D5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26" name="Text Box 1">
          <a:extLst>
            <a:ext uri="{FF2B5EF4-FFF2-40B4-BE49-F238E27FC236}">
              <a16:creationId xmlns:a16="http://schemas.microsoft.com/office/drawing/2014/main" id="{00000000-0008-0000-1C00-0000D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27" name="Text Box 2">
          <a:extLst>
            <a:ext uri="{FF2B5EF4-FFF2-40B4-BE49-F238E27FC236}">
              <a16:creationId xmlns:a16="http://schemas.microsoft.com/office/drawing/2014/main" id="{00000000-0008-0000-1C00-0000D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28" name="Text Box 3">
          <a:extLst>
            <a:ext uri="{FF2B5EF4-FFF2-40B4-BE49-F238E27FC236}">
              <a16:creationId xmlns:a16="http://schemas.microsoft.com/office/drawing/2014/main" id="{00000000-0008-0000-1C00-0000D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29" name="Text Box 4">
          <a:extLst>
            <a:ext uri="{FF2B5EF4-FFF2-40B4-BE49-F238E27FC236}">
              <a16:creationId xmlns:a16="http://schemas.microsoft.com/office/drawing/2014/main" id="{00000000-0008-0000-1C00-0000D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30" name="Text Box 5">
          <a:extLst>
            <a:ext uri="{FF2B5EF4-FFF2-40B4-BE49-F238E27FC236}">
              <a16:creationId xmlns:a16="http://schemas.microsoft.com/office/drawing/2014/main" id="{00000000-0008-0000-1C00-0000D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31" name="Text Box 6">
          <a:extLst>
            <a:ext uri="{FF2B5EF4-FFF2-40B4-BE49-F238E27FC236}">
              <a16:creationId xmlns:a16="http://schemas.microsoft.com/office/drawing/2014/main" id="{00000000-0008-0000-1C00-0000D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32" name="Text Box 8">
          <a:extLst>
            <a:ext uri="{FF2B5EF4-FFF2-40B4-BE49-F238E27FC236}">
              <a16:creationId xmlns:a16="http://schemas.microsoft.com/office/drawing/2014/main" id="{00000000-0008-0000-1C00-0000D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33" name="Text Box 9">
          <a:extLst>
            <a:ext uri="{FF2B5EF4-FFF2-40B4-BE49-F238E27FC236}">
              <a16:creationId xmlns:a16="http://schemas.microsoft.com/office/drawing/2014/main" id="{00000000-0008-0000-1C00-0000D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34" name="Text Box 10">
          <a:extLst>
            <a:ext uri="{FF2B5EF4-FFF2-40B4-BE49-F238E27FC236}">
              <a16:creationId xmlns:a16="http://schemas.microsoft.com/office/drawing/2014/main" id="{00000000-0008-0000-1C00-0000D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35" name="Text Box 1">
          <a:extLst>
            <a:ext uri="{FF2B5EF4-FFF2-40B4-BE49-F238E27FC236}">
              <a16:creationId xmlns:a16="http://schemas.microsoft.com/office/drawing/2014/main" id="{00000000-0008-0000-1C00-0000D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36" name="Text Box 2">
          <a:extLst>
            <a:ext uri="{FF2B5EF4-FFF2-40B4-BE49-F238E27FC236}">
              <a16:creationId xmlns:a16="http://schemas.microsoft.com/office/drawing/2014/main" id="{00000000-0008-0000-1C00-0000E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7" name="Text Box 8">
          <a:extLst>
            <a:ext uri="{FF2B5EF4-FFF2-40B4-BE49-F238E27FC236}">
              <a16:creationId xmlns:a16="http://schemas.microsoft.com/office/drawing/2014/main" id="{00000000-0008-0000-1C00-0000E1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38" name="Text Box 1">
          <a:extLst>
            <a:ext uri="{FF2B5EF4-FFF2-40B4-BE49-F238E27FC236}">
              <a16:creationId xmlns:a16="http://schemas.microsoft.com/office/drawing/2014/main" id="{00000000-0008-0000-1C00-0000E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39" name="Text Box 2">
          <a:extLst>
            <a:ext uri="{FF2B5EF4-FFF2-40B4-BE49-F238E27FC236}">
              <a16:creationId xmlns:a16="http://schemas.microsoft.com/office/drawing/2014/main" id="{00000000-0008-0000-1C00-0000E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40" name="Text Box 3">
          <a:extLst>
            <a:ext uri="{FF2B5EF4-FFF2-40B4-BE49-F238E27FC236}">
              <a16:creationId xmlns:a16="http://schemas.microsoft.com/office/drawing/2014/main" id="{00000000-0008-0000-1C00-0000E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41" name="Text Box 4">
          <a:extLst>
            <a:ext uri="{FF2B5EF4-FFF2-40B4-BE49-F238E27FC236}">
              <a16:creationId xmlns:a16="http://schemas.microsoft.com/office/drawing/2014/main" id="{00000000-0008-0000-1C00-0000E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42" name="Text Box 5">
          <a:extLst>
            <a:ext uri="{FF2B5EF4-FFF2-40B4-BE49-F238E27FC236}">
              <a16:creationId xmlns:a16="http://schemas.microsoft.com/office/drawing/2014/main" id="{00000000-0008-0000-1C00-0000E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43" name="Text Box 6">
          <a:extLst>
            <a:ext uri="{FF2B5EF4-FFF2-40B4-BE49-F238E27FC236}">
              <a16:creationId xmlns:a16="http://schemas.microsoft.com/office/drawing/2014/main" id="{00000000-0008-0000-1C00-0000E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44" name="Text Box 8">
          <a:extLst>
            <a:ext uri="{FF2B5EF4-FFF2-40B4-BE49-F238E27FC236}">
              <a16:creationId xmlns:a16="http://schemas.microsoft.com/office/drawing/2014/main" id="{00000000-0008-0000-1C00-0000E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45" name="Text Box 9">
          <a:extLst>
            <a:ext uri="{FF2B5EF4-FFF2-40B4-BE49-F238E27FC236}">
              <a16:creationId xmlns:a16="http://schemas.microsoft.com/office/drawing/2014/main" id="{00000000-0008-0000-1C00-0000E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46" name="Text Box 10">
          <a:extLst>
            <a:ext uri="{FF2B5EF4-FFF2-40B4-BE49-F238E27FC236}">
              <a16:creationId xmlns:a16="http://schemas.microsoft.com/office/drawing/2014/main" id="{00000000-0008-0000-1C00-0000E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47" name="Text Box 1">
          <a:extLst>
            <a:ext uri="{FF2B5EF4-FFF2-40B4-BE49-F238E27FC236}">
              <a16:creationId xmlns:a16="http://schemas.microsoft.com/office/drawing/2014/main" id="{00000000-0008-0000-1C00-0000E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48" name="Text Box 2">
          <a:extLst>
            <a:ext uri="{FF2B5EF4-FFF2-40B4-BE49-F238E27FC236}">
              <a16:creationId xmlns:a16="http://schemas.microsoft.com/office/drawing/2014/main" id="{00000000-0008-0000-1C00-0000E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9" name="Text Box 8">
          <a:extLst>
            <a:ext uri="{FF2B5EF4-FFF2-40B4-BE49-F238E27FC236}">
              <a16:creationId xmlns:a16="http://schemas.microsoft.com/office/drawing/2014/main" id="{00000000-0008-0000-1C00-0000ED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0" name="Text Box 8">
          <a:extLst>
            <a:ext uri="{FF2B5EF4-FFF2-40B4-BE49-F238E27FC236}">
              <a16:creationId xmlns:a16="http://schemas.microsoft.com/office/drawing/2014/main" id="{00000000-0008-0000-1C00-0000EE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51" name="Text Box 1">
          <a:extLst>
            <a:ext uri="{FF2B5EF4-FFF2-40B4-BE49-F238E27FC236}">
              <a16:creationId xmlns:a16="http://schemas.microsoft.com/office/drawing/2014/main" id="{00000000-0008-0000-1C00-0000E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52" name="Text Box 2">
          <a:extLst>
            <a:ext uri="{FF2B5EF4-FFF2-40B4-BE49-F238E27FC236}">
              <a16:creationId xmlns:a16="http://schemas.microsoft.com/office/drawing/2014/main" id="{00000000-0008-0000-1C00-0000F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53" name="Text Box 3">
          <a:extLst>
            <a:ext uri="{FF2B5EF4-FFF2-40B4-BE49-F238E27FC236}">
              <a16:creationId xmlns:a16="http://schemas.microsoft.com/office/drawing/2014/main" id="{00000000-0008-0000-1C00-0000F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54" name="Text Box 4">
          <a:extLst>
            <a:ext uri="{FF2B5EF4-FFF2-40B4-BE49-F238E27FC236}">
              <a16:creationId xmlns:a16="http://schemas.microsoft.com/office/drawing/2014/main" id="{00000000-0008-0000-1C00-0000F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55" name="Text Box 5">
          <a:extLst>
            <a:ext uri="{FF2B5EF4-FFF2-40B4-BE49-F238E27FC236}">
              <a16:creationId xmlns:a16="http://schemas.microsoft.com/office/drawing/2014/main" id="{00000000-0008-0000-1C00-0000F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56" name="Text Box 6">
          <a:extLst>
            <a:ext uri="{FF2B5EF4-FFF2-40B4-BE49-F238E27FC236}">
              <a16:creationId xmlns:a16="http://schemas.microsoft.com/office/drawing/2014/main" id="{00000000-0008-0000-1C00-0000F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57" name="Text Box 8">
          <a:extLst>
            <a:ext uri="{FF2B5EF4-FFF2-40B4-BE49-F238E27FC236}">
              <a16:creationId xmlns:a16="http://schemas.microsoft.com/office/drawing/2014/main" id="{00000000-0008-0000-1C00-0000F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58" name="Text Box 9">
          <a:extLst>
            <a:ext uri="{FF2B5EF4-FFF2-40B4-BE49-F238E27FC236}">
              <a16:creationId xmlns:a16="http://schemas.microsoft.com/office/drawing/2014/main" id="{00000000-0008-0000-1C00-0000F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59" name="Text Box 10">
          <a:extLst>
            <a:ext uri="{FF2B5EF4-FFF2-40B4-BE49-F238E27FC236}">
              <a16:creationId xmlns:a16="http://schemas.microsoft.com/office/drawing/2014/main" id="{00000000-0008-0000-1C00-0000F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60" name="Text Box 1">
          <a:extLst>
            <a:ext uri="{FF2B5EF4-FFF2-40B4-BE49-F238E27FC236}">
              <a16:creationId xmlns:a16="http://schemas.microsoft.com/office/drawing/2014/main" id="{00000000-0008-0000-1C00-0000F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61" name="Text Box 2">
          <a:extLst>
            <a:ext uri="{FF2B5EF4-FFF2-40B4-BE49-F238E27FC236}">
              <a16:creationId xmlns:a16="http://schemas.microsoft.com/office/drawing/2014/main" id="{00000000-0008-0000-1C00-0000F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2" name="Text Box 8">
          <a:extLst>
            <a:ext uri="{FF2B5EF4-FFF2-40B4-BE49-F238E27FC236}">
              <a16:creationId xmlns:a16="http://schemas.microsoft.com/office/drawing/2014/main" id="{00000000-0008-0000-1C00-0000FA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63" name="Text Box 1">
          <a:extLst>
            <a:ext uri="{FF2B5EF4-FFF2-40B4-BE49-F238E27FC236}">
              <a16:creationId xmlns:a16="http://schemas.microsoft.com/office/drawing/2014/main" id="{00000000-0008-0000-1C00-0000F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64" name="Text Box 2">
          <a:extLst>
            <a:ext uri="{FF2B5EF4-FFF2-40B4-BE49-F238E27FC236}">
              <a16:creationId xmlns:a16="http://schemas.microsoft.com/office/drawing/2014/main" id="{00000000-0008-0000-1C00-0000F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65" name="Text Box 3">
          <a:extLst>
            <a:ext uri="{FF2B5EF4-FFF2-40B4-BE49-F238E27FC236}">
              <a16:creationId xmlns:a16="http://schemas.microsoft.com/office/drawing/2014/main" id="{00000000-0008-0000-1C00-0000F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66" name="Text Box 4">
          <a:extLst>
            <a:ext uri="{FF2B5EF4-FFF2-40B4-BE49-F238E27FC236}">
              <a16:creationId xmlns:a16="http://schemas.microsoft.com/office/drawing/2014/main" id="{00000000-0008-0000-1C00-0000F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67" name="Text Box 5">
          <a:extLst>
            <a:ext uri="{FF2B5EF4-FFF2-40B4-BE49-F238E27FC236}">
              <a16:creationId xmlns:a16="http://schemas.microsoft.com/office/drawing/2014/main" id="{00000000-0008-0000-1C00-0000F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68" name="Text Box 6">
          <a:extLst>
            <a:ext uri="{FF2B5EF4-FFF2-40B4-BE49-F238E27FC236}">
              <a16:creationId xmlns:a16="http://schemas.microsoft.com/office/drawing/2014/main" id="{00000000-0008-0000-1C00-000000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69" name="Text Box 8">
          <a:extLst>
            <a:ext uri="{FF2B5EF4-FFF2-40B4-BE49-F238E27FC236}">
              <a16:creationId xmlns:a16="http://schemas.microsoft.com/office/drawing/2014/main" id="{00000000-0008-0000-1C00-000001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70" name="Text Box 9">
          <a:extLst>
            <a:ext uri="{FF2B5EF4-FFF2-40B4-BE49-F238E27FC236}">
              <a16:creationId xmlns:a16="http://schemas.microsoft.com/office/drawing/2014/main" id="{00000000-0008-0000-1C00-000002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771" name="Text Box 10">
          <a:extLst>
            <a:ext uri="{FF2B5EF4-FFF2-40B4-BE49-F238E27FC236}">
              <a16:creationId xmlns:a16="http://schemas.microsoft.com/office/drawing/2014/main" id="{00000000-0008-0000-1C00-000003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20108</xdr:colOff>
      <xdr:row>32</xdr:row>
      <xdr:rowOff>61383</xdr:rowOff>
    </xdr:from>
    <xdr:ext cx="114300" cy="285750"/>
    <xdr:sp macro="" textlink="">
      <xdr:nvSpPr>
        <xdr:cNvPr id="772" name="Text Box 1">
          <a:extLst>
            <a:ext uri="{FF2B5EF4-FFF2-40B4-BE49-F238E27FC236}">
              <a16:creationId xmlns:a16="http://schemas.microsoft.com/office/drawing/2014/main" id="{00000000-0008-0000-1C00-000004030000}"/>
            </a:ext>
          </a:extLst>
        </xdr:cNvPr>
        <xdr:cNvSpPr txBox="1">
          <a:spLocks noChangeArrowheads="1"/>
        </xdr:cNvSpPr>
      </xdr:nvSpPr>
      <xdr:spPr bwMode="auto">
        <a:xfrm>
          <a:off x="126978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73" name="Text Box 1">
          <a:extLst>
            <a:ext uri="{FF2B5EF4-FFF2-40B4-BE49-F238E27FC236}">
              <a16:creationId xmlns:a16="http://schemas.microsoft.com/office/drawing/2014/main" id="{00000000-0008-0000-1C00-00000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74" name="Text Box 2">
          <a:extLst>
            <a:ext uri="{FF2B5EF4-FFF2-40B4-BE49-F238E27FC236}">
              <a16:creationId xmlns:a16="http://schemas.microsoft.com/office/drawing/2014/main" id="{00000000-0008-0000-1C00-00000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75" name="Text Box 3">
          <a:extLst>
            <a:ext uri="{FF2B5EF4-FFF2-40B4-BE49-F238E27FC236}">
              <a16:creationId xmlns:a16="http://schemas.microsoft.com/office/drawing/2014/main" id="{00000000-0008-0000-1C00-00000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76" name="Text Box 4">
          <a:extLst>
            <a:ext uri="{FF2B5EF4-FFF2-40B4-BE49-F238E27FC236}">
              <a16:creationId xmlns:a16="http://schemas.microsoft.com/office/drawing/2014/main" id="{00000000-0008-0000-1C00-00000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77" name="Text Box 5">
          <a:extLst>
            <a:ext uri="{FF2B5EF4-FFF2-40B4-BE49-F238E27FC236}">
              <a16:creationId xmlns:a16="http://schemas.microsoft.com/office/drawing/2014/main" id="{00000000-0008-0000-1C00-00000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78" name="Text Box 6">
          <a:extLst>
            <a:ext uri="{FF2B5EF4-FFF2-40B4-BE49-F238E27FC236}">
              <a16:creationId xmlns:a16="http://schemas.microsoft.com/office/drawing/2014/main" id="{00000000-0008-0000-1C00-00000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79" name="Text Box 8">
          <a:extLst>
            <a:ext uri="{FF2B5EF4-FFF2-40B4-BE49-F238E27FC236}">
              <a16:creationId xmlns:a16="http://schemas.microsoft.com/office/drawing/2014/main" id="{00000000-0008-0000-1C00-00000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80" name="Text Box 9">
          <a:extLst>
            <a:ext uri="{FF2B5EF4-FFF2-40B4-BE49-F238E27FC236}">
              <a16:creationId xmlns:a16="http://schemas.microsoft.com/office/drawing/2014/main" id="{00000000-0008-0000-1C00-00000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81" name="Text Box 10">
          <a:extLst>
            <a:ext uri="{FF2B5EF4-FFF2-40B4-BE49-F238E27FC236}">
              <a16:creationId xmlns:a16="http://schemas.microsoft.com/office/drawing/2014/main" id="{00000000-0008-0000-1C00-00000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82" name="Text Box 1">
          <a:extLst>
            <a:ext uri="{FF2B5EF4-FFF2-40B4-BE49-F238E27FC236}">
              <a16:creationId xmlns:a16="http://schemas.microsoft.com/office/drawing/2014/main" id="{00000000-0008-0000-1C00-00000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83" name="Text Box 2">
          <a:extLst>
            <a:ext uri="{FF2B5EF4-FFF2-40B4-BE49-F238E27FC236}">
              <a16:creationId xmlns:a16="http://schemas.microsoft.com/office/drawing/2014/main" id="{00000000-0008-0000-1C00-00000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84" name="Text Box 1">
          <a:extLst>
            <a:ext uri="{FF2B5EF4-FFF2-40B4-BE49-F238E27FC236}">
              <a16:creationId xmlns:a16="http://schemas.microsoft.com/office/drawing/2014/main" id="{00000000-0008-0000-1C00-00001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85" name="Text Box 2">
          <a:extLst>
            <a:ext uri="{FF2B5EF4-FFF2-40B4-BE49-F238E27FC236}">
              <a16:creationId xmlns:a16="http://schemas.microsoft.com/office/drawing/2014/main" id="{00000000-0008-0000-1C00-00001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86" name="Text Box 3">
          <a:extLst>
            <a:ext uri="{FF2B5EF4-FFF2-40B4-BE49-F238E27FC236}">
              <a16:creationId xmlns:a16="http://schemas.microsoft.com/office/drawing/2014/main" id="{00000000-0008-0000-1C00-00001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87" name="Text Box 4">
          <a:extLst>
            <a:ext uri="{FF2B5EF4-FFF2-40B4-BE49-F238E27FC236}">
              <a16:creationId xmlns:a16="http://schemas.microsoft.com/office/drawing/2014/main" id="{00000000-0008-0000-1C00-00001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88" name="Text Box 5">
          <a:extLst>
            <a:ext uri="{FF2B5EF4-FFF2-40B4-BE49-F238E27FC236}">
              <a16:creationId xmlns:a16="http://schemas.microsoft.com/office/drawing/2014/main" id="{00000000-0008-0000-1C00-00001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89" name="Text Box 6">
          <a:extLst>
            <a:ext uri="{FF2B5EF4-FFF2-40B4-BE49-F238E27FC236}">
              <a16:creationId xmlns:a16="http://schemas.microsoft.com/office/drawing/2014/main" id="{00000000-0008-0000-1C00-00001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90" name="Text Box 8">
          <a:extLst>
            <a:ext uri="{FF2B5EF4-FFF2-40B4-BE49-F238E27FC236}">
              <a16:creationId xmlns:a16="http://schemas.microsoft.com/office/drawing/2014/main" id="{00000000-0008-0000-1C00-00001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91" name="Text Box 9">
          <a:extLst>
            <a:ext uri="{FF2B5EF4-FFF2-40B4-BE49-F238E27FC236}">
              <a16:creationId xmlns:a16="http://schemas.microsoft.com/office/drawing/2014/main" id="{00000000-0008-0000-1C00-00001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92" name="Text Box 10">
          <a:extLst>
            <a:ext uri="{FF2B5EF4-FFF2-40B4-BE49-F238E27FC236}">
              <a16:creationId xmlns:a16="http://schemas.microsoft.com/office/drawing/2014/main" id="{00000000-0008-0000-1C00-00001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93" name="Text Box 1">
          <a:extLst>
            <a:ext uri="{FF2B5EF4-FFF2-40B4-BE49-F238E27FC236}">
              <a16:creationId xmlns:a16="http://schemas.microsoft.com/office/drawing/2014/main" id="{00000000-0008-0000-1C00-00001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94" name="Text Box 2">
          <a:extLst>
            <a:ext uri="{FF2B5EF4-FFF2-40B4-BE49-F238E27FC236}">
              <a16:creationId xmlns:a16="http://schemas.microsoft.com/office/drawing/2014/main" id="{00000000-0008-0000-1C00-00001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95" name="Text Box 1">
          <a:extLst>
            <a:ext uri="{FF2B5EF4-FFF2-40B4-BE49-F238E27FC236}">
              <a16:creationId xmlns:a16="http://schemas.microsoft.com/office/drawing/2014/main" id="{00000000-0008-0000-1C00-00001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96" name="Text Box 2">
          <a:extLst>
            <a:ext uri="{FF2B5EF4-FFF2-40B4-BE49-F238E27FC236}">
              <a16:creationId xmlns:a16="http://schemas.microsoft.com/office/drawing/2014/main" id="{00000000-0008-0000-1C00-00001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97" name="Text Box 3">
          <a:extLst>
            <a:ext uri="{FF2B5EF4-FFF2-40B4-BE49-F238E27FC236}">
              <a16:creationId xmlns:a16="http://schemas.microsoft.com/office/drawing/2014/main" id="{00000000-0008-0000-1C00-00001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98" name="Text Box 4">
          <a:extLst>
            <a:ext uri="{FF2B5EF4-FFF2-40B4-BE49-F238E27FC236}">
              <a16:creationId xmlns:a16="http://schemas.microsoft.com/office/drawing/2014/main" id="{00000000-0008-0000-1C00-00001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99" name="Text Box 5">
          <a:extLst>
            <a:ext uri="{FF2B5EF4-FFF2-40B4-BE49-F238E27FC236}">
              <a16:creationId xmlns:a16="http://schemas.microsoft.com/office/drawing/2014/main" id="{00000000-0008-0000-1C00-00001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00" name="Text Box 6">
          <a:extLst>
            <a:ext uri="{FF2B5EF4-FFF2-40B4-BE49-F238E27FC236}">
              <a16:creationId xmlns:a16="http://schemas.microsoft.com/office/drawing/2014/main" id="{00000000-0008-0000-1C00-00002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01" name="Text Box 8">
          <a:extLst>
            <a:ext uri="{FF2B5EF4-FFF2-40B4-BE49-F238E27FC236}">
              <a16:creationId xmlns:a16="http://schemas.microsoft.com/office/drawing/2014/main" id="{00000000-0008-0000-1C00-00002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02" name="Text Box 9">
          <a:extLst>
            <a:ext uri="{FF2B5EF4-FFF2-40B4-BE49-F238E27FC236}">
              <a16:creationId xmlns:a16="http://schemas.microsoft.com/office/drawing/2014/main" id="{00000000-0008-0000-1C00-00002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03" name="Text Box 10">
          <a:extLst>
            <a:ext uri="{FF2B5EF4-FFF2-40B4-BE49-F238E27FC236}">
              <a16:creationId xmlns:a16="http://schemas.microsoft.com/office/drawing/2014/main" id="{00000000-0008-0000-1C00-00002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04" name="Text Box 1">
          <a:extLst>
            <a:ext uri="{FF2B5EF4-FFF2-40B4-BE49-F238E27FC236}">
              <a16:creationId xmlns:a16="http://schemas.microsoft.com/office/drawing/2014/main" id="{00000000-0008-0000-1C00-00002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05" name="Text Box 2">
          <a:extLst>
            <a:ext uri="{FF2B5EF4-FFF2-40B4-BE49-F238E27FC236}">
              <a16:creationId xmlns:a16="http://schemas.microsoft.com/office/drawing/2014/main" id="{00000000-0008-0000-1C00-00002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06" name="Text Box 1">
          <a:extLst>
            <a:ext uri="{FF2B5EF4-FFF2-40B4-BE49-F238E27FC236}">
              <a16:creationId xmlns:a16="http://schemas.microsoft.com/office/drawing/2014/main" id="{00000000-0008-0000-1C00-00002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07" name="Text Box 2">
          <a:extLst>
            <a:ext uri="{FF2B5EF4-FFF2-40B4-BE49-F238E27FC236}">
              <a16:creationId xmlns:a16="http://schemas.microsoft.com/office/drawing/2014/main" id="{00000000-0008-0000-1C00-00002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08" name="Text Box 3">
          <a:extLst>
            <a:ext uri="{FF2B5EF4-FFF2-40B4-BE49-F238E27FC236}">
              <a16:creationId xmlns:a16="http://schemas.microsoft.com/office/drawing/2014/main" id="{00000000-0008-0000-1C00-00002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09" name="Text Box 4">
          <a:extLst>
            <a:ext uri="{FF2B5EF4-FFF2-40B4-BE49-F238E27FC236}">
              <a16:creationId xmlns:a16="http://schemas.microsoft.com/office/drawing/2014/main" id="{00000000-0008-0000-1C00-00002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10" name="Text Box 5">
          <a:extLst>
            <a:ext uri="{FF2B5EF4-FFF2-40B4-BE49-F238E27FC236}">
              <a16:creationId xmlns:a16="http://schemas.microsoft.com/office/drawing/2014/main" id="{00000000-0008-0000-1C00-00002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11" name="Text Box 6">
          <a:extLst>
            <a:ext uri="{FF2B5EF4-FFF2-40B4-BE49-F238E27FC236}">
              <a16:creationId xmlns:a16="http://schemas.microsoft.com/office/drawing/2014/main" id="{00000000-0008-0000-1C00-00002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12" name="Text Box 8">
          <a:extLst>
            <a:ext uri="{FF2B5EF4-FFF2-40B4-BE49-F238E27FC236}">
              <a16:creationId xmlns:a16="http://schemas.microsoft.com/office/drawing/2014/main" id="{00000000-0008-0000-1C00-00002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13" name="Text Box 9">
          <a:extLst>
            <a:ext uri="{FF2B5EF4-FFF2-40B4-BE49-F238E27FC236}">
              <a16:creationId xmlns:a16="http://schemas.microsoft.com/office/drawing/2014/main" id="{00000000-0008-0000-1C00-00002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14" name="Text Box 10">
          <a:extLst>
            <a:ext uri="{FF2B5EF4-FFF2-40B4-BE49-F238E27FC236}">
              <a16:creationId xmlns:a16="http://schemas.microsoft.com/office/drawing/2014/main" id="{00000000-0008-0000-1C00-00002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15" name="Text Box 1">
          <a:extLst>
            <a:ext uri="{FF2B5EF4-FFF2-40B4-BE49-F238E27FC236}">
              <a16:creationId xmlns:a16="http://schemas.microsoft.com/office/drawing/2014/main" id="{00000000-0008-0000-1C00-00002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16" name="Text Box 2">
          <a:extLst>
            <a:ext uri="{FF2B5EF4-FFF2-40B4-BE49-F238E27FC236}">
              <a16:creationId xmlns:a16="http://schemas.microsoft.com/office/drawing/2014/main" id="{00000000-0008-0000-1C00-00003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17" name="Text Box 1">
          <a:extLst>
            <a:ext uri="{FF2B5EF4-FFF2-40B4-BE49-F238E27FC236}">
              <a16:creationId xmlns:a16="http://schemas.microsoft.com/office/drawing/2014/main" id="{00000000-0008-0000-1C00-00003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18" name="Text Box 2">
          <a:extLst>
            <a:ext uri="{FF2B5EF4-FFF2-40B4-BE49-F238E27FC236}">
              <a16:creationId xmlns:a16="http://schemas.microsoft.com/office/drawing/2014/main" id="{00000000-0008-0000-1C00-00003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19" name="Text Box 3">
          <a:extLst>
            <a:ext uri="{FF2B5EF4-FFF2-40B4-BE49-F238E27FC236}">
              <a16:creationId xmlns:a16="http://schemas.microsoft.com/office/drawing/2014/main" id="{00000000-0008-0000-1C00-00003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20" name="Text Box 4">
          <a:extLst>
            <a:ext uri="{FF2B5EF4-FFF2-40B4-BE49-F238E27FC236}">
              <a16:creationId xmlns:a16="http://schemas.microsoft.com/office/drawing/2014/main" id="{00000000-0008-0000-1C00-00003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21" name="Text Box 5">
          <a:extLst>
            <a:ext uri="{FF2B5EF4-FFF2-40B4-BE49-F238E27FC236}">
              <a16:creationId xmlns:a16="http://schemas.microsoft.com/office/drawing/2014/main" id="{00000000-0008-0000-1C00-00003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22" name="Text Box 6">
          <a:extLst>
            <a:ext uri="{FF2B5EF4-FFF2-40B4-BE49-F238E27FC236}">
              <a16:creationId xmlns:a16="http://schemas.microsoft.com/office/drawing/2014/main" id="{00000000-0008-0000-1C00-00003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23" name="Text Box 8">
          <a:extLst>
            <a:ext uri="{FF2B5EF4-FFF2-40B4-BE49-F238E27FC236}">
              <a16:creationId xmlns:a16="http://schemas.microsoft.com/office/drawing/2014/main" id="{00000000-0008-0000-1C00-00003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24" name="Text Box 9">
          <a:extLst>
            <a:ext uri="{FF2B5EF4-FFF2-40B4-BE49-F238E27FC236}">
              <a16:creationId xmlns:a16="http://schemas.microsoft.com/office/drawing/2014/main" id="{00000000-0008-0000-1C00-00003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25" name="Text Box 10">
          <a:extLst>
            <a:ext uri="{FF2B5EF4-FFF2-40B4-BE49-F238E27FC236}">
              <a16:creationId xmlns:a16="http://schemas.microsoft.com/office/drawing/2014/main" id="{00000000-0008-0000-1C00-00003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26" name="Text Box 1">
          <a:extLst>
            <a:ext uri="{FF2B5EF4-FFF2-40B4-BE49-F238E27FC236}">
              <a16:creationId xmlns:a16="http://schemas.microsoft.com/office/drawing/2014/main" id="{00000000-0008-0000-1C00-00003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27" name="Text Box 2">
          <a:extLst>
            <a:ext uri="{FF2B5EF4-FFF2-40B4-BE49-F238E27FC236}">
              <a16:creationId xmlns:a16="http://schemas.microsoft.com/office/drawing/2014/main" id="{00000000-0008-0000-1C00-00003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28" name="Text Box 1">
          <a:extLst>
            <a:ext uri="{FF2B5EF4-FFF2-40B4-BE49-F238E27FC236}">
              <a16:creationId xmlns:a16="http://schemas.microsoft.com/office/drawing/2014/main" id="{00000000-0008-0000-1C00-00003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29" name="Text Box 2">
          <a:extLst>
            <a:ext uri="{FF2B5EF4-FFF2-40B4-BE49-F238E27FC236}">
              <a16:creationId xmlns:a16="http://schemas.microsoft.com/office/drawing/2014/main" id="{00000000-0008-0000-1C00-00003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30" name="Text Box 3">
          <a:extLst>
            <a:ext uri="{FF2B5EF4-FFF2-40B4-BE49-F238E27FC236}">
              <a16:creationId xmlns:a16="http://schemas.microsoft.com/office/drawing/2014/main" id="{00000000-0008-0000-1C00-00003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31" name="Text Box 4">
          <a:extLst>
            <a:ext uri="{FF2B5EF4-FFF2-40B4-BE49-F238E27FC236}">
              <a16:creationId xmlns:a16="http://schemas.microsoft.com/office/drawing/2014/main" id="{00000000-0008-0000-1C00-00003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32" name="Text Box 5">
          <a:extLst>
            <a:ext uri="{FF2B5EF4-FFF2-40B4-BE49-F238E27FC236}">
              <a16:creationId xmlns:a16="http://schemas.microsoft.com/office/drawing/2014/main" id="{00000000-0008-0000-1C00-00004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33" name="Text Box 6">
          <a:extLst>
            <a:ext uri="{FF2B5EF4-FFF2-40B4-BE49-F238E27FC236}">
              <a16:creationId xmlns:a16="http://schemas.microsoft.com/office/drawing/2014/main" id="{00000000-0008-0000-1C00-00004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34" name="Text Box 8">
          <a:extLst>
            <a:ext uri="{FF2B5EF4-FFF2-40B4-BE49-F238E27FC236}">
              <a16:creationId xmlns:a16="http://schemas.microsoft.com/office/drawing/2014/main" id="{00000000-0008-0000-1C00-00004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35" name="Text Box 9">
          <a:extLst>
            <a:ext uri="{FF2B5EF4-FFF2-40B4-BE49-F238E27FC236}">
              <a16:creationId xmlns:a16="http://schemas.microsoft.com/office/drawing/2014/main" id="{00000000-0008-0000-1C00-00004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836" name="Text Box 10">
          <a:extLst>
            <a:ext uri="{FF2B5EF4-FFF2-40B4-BE49-F238E27FC236}">
              <a16:creationId xmlns:a16="http://schemas.microsoft.com/office/drawing/2014/main" id="{00000000-0008-0000-1C00-00004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37" name="Text Box 8">
          <a:extLst>
            <a:ext uri="{FF2B5EF4-FFF2-40B4-BE49-F238E27FC236}">
              <a16:creationId xmlns:a16="http://schemas.microsoft.com/office/drawing/2014/main" id="{00000000-0008-0000-1C00-00004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38" name="Text Box 1">
          <a:extLst>
            <a:ext uri="{FF2B5EF4-FFF2-40B4-BE49-F238E27FC236}">
              <a16:creationId xmlns:a16="http://schemas.microsoft.com/office/drawing/2014/main" id="{00000000-0008-0000-1C00-00004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39" name="Text Box 2">
          <a:extLst>
            <a:ext uri="{FF2B5EF4-FFF2-40B4-BE49-F238E27FC236}">
              <a16:creationId xmlns:a16="http://schemas.microsoft.com/office/drawing/2014/main" id="{00000000-0008-0000-1C00-00004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40" name="Text Box 3">
          <a:extLst>
            <a:ext uri="{FF2B5EF4-FFF2-40B4-BE49-F238E27FC236}">
              <a16:creationId xmlns:a16="http://schemas.microsoft.com/office/drawing/2014/main" id="{00000000-0008-0000-1C00-00004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41" name="Text Box 4">
          <a:extLst>
            <a:ext uri="{FF2B5EF4-FFF2-40B4-BE49-F238E27FC236}">
              <a16:creationId xmlns:a16="http://schemas.microsoft.com/office/drawing/2014/main" id="{00000000-0008-0000-1C00-00004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42" name="Text Box 5">
          <a:extLst>
            <a:ext uri="{FF2B5EF4-FFF2-40B4-BE49-F238E27FC236}">
              <a16:creationId xmlns:a16="http://schemas.microsoft.com/office/drawing/2014/main" id="{00000000-0008-0000-1C00-00004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43" name="Text Box 6">
          <a:extLst>
            <a:ext uri="{FF2B5EF4-FFF2-40B4-BE49-F238E27FC236}">
              <a16:creationId xmlns:a16="http://schemas.microsoft.com/office/drawing/2014/main" id="{00000000-0008-0000-1C00-00004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44" name="Text Box 8">
          <a:extLst>
            <a:ext uri="{FF2B5EF4-FFF2-40B4-BE49-F238E27FC236}">
              <a16:creationId xmlns:a16="http://schemas.microsoft.com/office/drawing/2014/main" id="{00000000-0008-0000-1C00-00004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45" name="Text Box 9">
          <a:extLst>
            <a:ext uri="{FF2B5EF4-FFF2-40B4-BE49-F238E27FC236}">
              <a16:creationId xmlns:a16="http://schemas.microsoft.com/office/drawing/2014/main" id="{00000000-0008-0000-1C00-00004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46" name="Text Box 10">
          <a:extLst>
            <a:ext uri="{FF2B5EF4-FFF2-40B4-BE49-F238E27FC236}">
              <a16:creationId xmlns:a16="http://schemas.microsoft.com/office/drawing/2014/main" id="{00000000-0008-0000-1C00-00004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47" name="Text Box 1">
          <a:extLst>
            <a:ext uri="{FF2B5EF4-FFF2-40B4-BE49-F238E27FC236}">
              <a16:creationId xmlns:a16="http://schemas.microsoft.com/office/drawing/2014/main" id="{00000000-0008-0000-1C00-00004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48" name="Text Box 2">
          <a:extLst>
            <a:ext uri="{FF2B5EF4-FFF2-40B4-BE49-F238E27FC236}">
              <a16:creationId xmlns:a16="http://schemas.microsoft.com/office/drawing/2014/main" id="{00000000-0008-0000-1C00-00005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49" name="Text Box 8">
          <a:extLst>
            <a:ext uri="{FF2B5EF4-FFF2-40B4-BE49-F238E27FC236}">
              <a16:creationId xmlns:a16="http://schemas.microsoft.com/office/drawing/2014/main" id="{00000000-0008-0000-1C00-00005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50" name="Text Box 8">
          <a:extLst>
            <a:ext uri="{FF2B5EF4-FFF2-40B4-BE49-F238E27FC236}">
              <a16:creationId xmlns:a16="http://schemas.microsoft.com/office/drawing/2014/main" id="{00000000-0008-0000-1C00-00005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51" name="Text Box 8">
          <a:extLst>
            <a:ext uri="{FF2B5EF4-FFF2-40B4-BE49-F238E27FC236}">
              <a16:creationId xmlns:a16="http://schemas.microsoft.com/office/drawing/2014/main" id="{00000000-0008-0000-1C00-00005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52" name="Text Box 8">
          <a:extLst>
            <a:ext uri="{FF2B5EF4-FFF2-40B4-BE49-F238E27FC236}">
              <a16:creationId xmlns:a16="http://schemas.microsoft.com/office/drawing/2014/main" id="{00000000-0008-0000-1C00-00005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53" name="Text Box 8">
          <a:extLst>
            <a:ext uri="{FF2B5EF4-FFF2-40B4-BE49-F238E27FC236}">
              <a16:creationId xmlns:a16="http://schemas.microsoft.com/office/drawing/2014/main" id="{00000000-0008-0000-1C00-00005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54" name="Text Box 1">
          <a:extLst>
            <a:ext uri="{FF2B5EF4-FFF2-40B4-BE49-F238E27FC236}">
              <a16:creationId xmlns:a16="http://schemas.microsoft.com/office/drawing/2014/main" id="{00000000-0008-0000-1C00-00005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55" name="Text Box 2">
          <a:extLst>
            <a:ext uri="{FF2B5EF4-FFF2-40B4-BE49-F238E27FC236}">
              <a16:creationId xmlns:a16="http://schemas.microsoft.com/office/drawing/2014/main" id="{00000000-0008-0000-1C00-00005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56" name="Text Box 3">
          <a:extLst>
            <a:ext uri="{FF2B5EF4-FFF2-40B4-BE49-F238E27FC236}">
              <a16:creationId xmlns:a16="http://schemas.microsoft.com/office/drawing/2014/main" id="{00000000-0008-0000-1C00-00005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57" name="Text Box 4">
          <a:extLst>
            <a:ext uri="{FF2B5EF4-FFF2-40B4-BE49-F238E27FC236}">
              <a16:creationId xmlns:a16="http://schemas.microsoft.com/office/drawing/2014/main" id="{00000000-0008-0000-1C00-00005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58" name="Text Box 5">
          <a:extLst>
            <a:ext uri="{FF2B5EF4-FFF2-40B4-BE49-F238E27FC236}">
              <a16:creationId xmlns:a16="http://schemas.microsoft.com/office/drawing/2014/main" id="{00000000-0008-0000-1C00-00005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59" name="Text Box 6">
          <a:extLst>
            <a:ext uri="{FF2B5EF4-FFF2-40B4-BE49-F238E27FC236}">
              <a16:creationId xmlns:a16="http://schemas.microsoft.com/office/drawing/2014/main" id="{00000000-0008-0000-1C00-00005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60" name="Text Box 8">
          <a:extLst>
            <a:ext uri="{FF2B5EF4-FFF2-40B4-BE49-F238E27FC236}">
              <a16:creationId xmlns:a16="http://schemas.microsoft.com/office/drawing/2014/main" id="{00000000-0008-0000-1C00-00005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61" name="Text Box 9">
          <a:extLst>
            <a:ext uri="{FF2B5EF4-FFF2-40B4-BE49-F238E27FC236}">
              <a16:creationId xmlns:a16="http://schemas.microsoft.com/office/drawing/2014/main" id="{00000000-0008-0000-1C00-00005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62" name="Text Box 10">
          <a:extLst>
            <a:ext uri="{FF2B5EF4-FFF2-40B4-BE49-F238E27FC236}">
              <a16:creationId xmlns:a16="http://schemas.microsoft.com/office/drawing/2014/main" id="{00000000-0008-0000-1C00-00005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63" name="Text Box 1">
          <a:extLst>
            <a:ext uri="{FF2B5EF4-FFF2-40B4-BE49-F238E27FC236}">
              <a16:creationId xmlns:a16="http://schemas.microsoft.com/office/drawing/2014/main" id="{00000000-0008-0000-1C00-00005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64" name="Text Box 2">
          <a:extLst>
            <a:ext uri="{FF2B5EF4-FFF2-40B4-BE49-F238E27FC236}">
              <a16:creationId xmlns:a16="http://schemas.microsoft.com/office/drawing/2014/main" id="{00000000-0008-0000-1C00-00006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33</xdr:row>
      <xdr:rowOff>0</xdr:rowOff>
    </xdr:from>
    <xdr:ext cx="114300" cy="285750"/>
    <xdr:sp macro="" textlink="">
      <xdr:nvSpPr>
        <xdr:cNvPr id="865" name="Text Box 8">
          <a:extLst>
            <a:ext uri="{FF2B5EF4-FFF2-40B4-BE49-F238E27FC236}">
              <a16:creationId xmlns:a16="http://schemas.microsoft.com/office/drawing/2014/main" id="{00000000-0008-0000-1C00-000061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66" name="Text Box 8">
          <a:extLst>
            <a:ext uri="{FF2B5EF4-FFF2-40B4-BE49-F238E27FC236}">
              <a16:creationId xmlns:a16="http://schemas.microsoft.com/office/drawing/2014/main" id="{00000000-0008-0000-1C00-00006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67" name="Text Box 8">
          <a:extLst>
            <a:ext uri="{FF2B5EF4-FFF2-40B4-BE49-F238E27FC236}">
              <a16:creationId xmlns:a16="http://schemas.microsoft.com/office/drawing/2014/main" id="{00000000-0008-0000-1C00-00006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68" name="Text Box 1">
          <a:extLst>
            <a:ext uri="{FF2B5EF4-FFF2-40B4-BE49-F238E27FC236}">
              <a16:creationId xmlns:a16="http://schemas.microsoft.com/office/drawing/2014/main" id="{00000000-0008-0000-1C00-00006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69" name="Text Box 2">
          <a:extLst>
            <a:ext uri="{FF2B5EF4-FFF2-40B4-BE49-F238E27FC236}">
              <a16:creationId xmlns:a16="http://schemas.microsoft.com/office/drawing/2014/main" id="{00000000-0008-0000-1C00-00006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70" name="Text Box 3">
          <a:extLst>
            <a:ext uri="{FF2B5EF4-FFF2-40B4-BE49-F238E27FC236}">
              <a16:creationId xmlns:a16="http://schemas.microsoft.com/office/drawing/2014/main" id="{00000000-0008-0000-1C00-00006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71" name="Text Box 4">
          <a:extLst>
            <a:ext uri="{FF2B5EF4-FFF2-40B4-BE49-F238E27FC236}">
              <a16:creationId xmlns:a16="http://schemas.microsoft.com/office/drawing/2014/main" id="{00000000-0008-0000-1C00-00006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72" name="Text Box 5">
          <a:extLst>
            <a:ext uri="{FF2B5EF4-FFF2-40B4-BE49-F238E27FC236}">
              <a16:creationId xmlns:a16="http://schemas.microsoft.com/office/drawing/2014/main" id="{00000000-0008-0000-1C00-00006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73" name="Text Box 6">
          <a:extLst>
            <a:ext uri="{FF2B5EF4-FFF2-40B4-BE49-F238E27FC236}">
              <a16:creationId xmlns:a16="http://schemas.microsoft.com/office/drawing/2014/main" id="{00000000-0008-0000-1C00-00006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74" name="Text Box 8">
          <a:extLst>
            <a:ext uri="{FF2B5EF4-FFF2-40B4-BE49-F238E27FC236}">
              <a16:creationId xmlns:a16="http://schemas.microsoft.com/office/drawing/2014/main" id="{00000000-0008-0000-1C00-00006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75" name="Text Box 9">
          <a:extLst>
            <a:ext uri="{FF2B5EF4-FFF2-40B4-BE49-F238E27FC236}">
              <a16:creationId xmlns:a16="http://schemas.microsoft.com/office/drawing/2014/main" id="{00000000-0008-0000-1C00-00006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76" name="Text Box 10">
          <a:extLst>
            <a:ext uri="{FF2B5EF4-FFF2-40B4-BE49-F238E27FC236}">
              <a16:creationId xmlns:a16="http://schemas.microsoft.com/office/drawing/2014/main" id="{00000000-0008-0000-1C00-00006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77" name="Text Box 1">
          <a:extLst>
            <a:ext uri="{FF2B5EF4-FFF2-40B4-BE49-F238E27FC236}">
              <a16:creationId xmlns:a16="http://schemas.microsoft.com/office/drawing/2014/main" id="{00000000-0008-0000-1C00-00006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78" name="Text Box 2">
          <a:extLst>
            <a:ext uri="{FF2B5EF4-FFF2-40B4-BE49-F238E27FC236}">
              <a16:creationId xmlns:a16="http://schemas.microsoft.com/office/drawing/2014/main" id="{00000000-0008-0000-1C00-00006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79" name="Text Box 8">
          <a:extLst>
            <a:ext uri="{FF2B5EF4-FFF2-40B4-BE49-F238E27FC236}">
              <a16:creationId xmlns:a16="http://schemas.microsoft.com/office/drawing/2014/main" id="{00000000-0008-0000-1C00-00006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80" name="Text Box 8">
          <a:extLst>
            <a:ext uri="{FF2B5EF4-FFF2-40B4-BE49-F238E27FC236}">
              <a16:creationId xmlns:a16="http://schemas.microsoft.com/office/drawing/2014/main" id="{00000000-0008-0000-1C00-00007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81" name="Text Box 8">
          <a:extLst>
            <a:ext uri="{FF2B5EF4-FFF2-40B4-BE49-F238E27FC236}">
              <a16:creationId xmlns:a16="http://schemas.microsoft.com/office/drawing/2014/main" id="{00000000-0008-0000-1C00-00007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82" name="Text Box 8">
          <a:extLst>
            <a:ext uri="{FF2B5EF4-FFF2-40B4-BE49-F238E27FC236}">
              <a16:creationId xmlns:a16="http://schemas.microsoft.com/office/drawing/2014/main" id="{00000000-0008-0000-1C00-00007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83" name="Text Box 8">
          <a:extLst>
            <a:ext uri="{FF2B5EF4-FFF2-40B4-BE49-F238E27FC236}">
              <a16:creationId xmlns:a16="http://schemas.microsoft.com/office/drawing/2014/main" id="{00000000-0008-0000-1C00-00007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84" name="Text Box 1">
          <a:extLst>
            <a:ext uri="{FF2B5EF4-FFF2-40B4-BE49-F238E27FC236}">
              <a16:creationId xmlns:a16="http://schemas.microsoft.com/office/drawing/2014/main" id="{00000000-0008-0000-1C00-00007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85" name="Text Box 2">
          <a:extLst>
            <a:ext uri="{FF2B5EF4-FFF2-40B4-BE49-F238E27FC236}">
              <a16:creationId xmlns:a16="http://schemas.microsoft.com/office/drawing/2014/main" id="{00000000-0008-0000-1C00-00007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86" name="Text Box 3">
          <a:extLst>
            <a:ext uri="{FF2B5EF4-FFF2-40B4-BE49-F238E27FC236}">
              <a16:creationId xmlns:a16="http://schemas.microsoft.com/office/drawing/2014/main" id="{00000000-0008-0000-1C00-00007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87" name="Text Box 4">
          <a:extLst>
            <a:ext uri="{FF2B5EF4-FFF2-40B4-BE49-F238E27FC236}">
              <a16:creationId xmlns:a16="http://schemas.microsoft.com/office/drawing/2014/main" id="{00000000-0008-0000-1C00-00007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88" name="Text Box 5">
          <a:extLst>
            <a:ext uri="{FF2B5EF4-FFF2-40B4-BE49-F238E27FC236}">
              <a16:creationId xmlns:a16="http://schemas.microsoft.com/office/drawing/2014/main" id="{00000000-0008-0000-1C00-00007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89" name="Text Box 6">
          <a:extLst>
            <a:ext uri="{FF2B5EF4-FFF2-40B4-BE49-F238E27FC236}">
              <a16:creationId xmlns:a16="http://schemas.microsoft.com/office/drawing/2014/main" id="{00000000-0008-0000-1C00-00007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90" name="Text Box 8">
          <a:extLst>
            <a:ext uri="{FF2B5EF4-FFF2-40B4-BE49-F238E27FC236}">
              <a16:creationId xmlns:a16="http://schemas.microsoft.com/office/drawing/2014/main" id="{00000000-0008-0000-1C00-00007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91" name="Text Box 9">
          <a:extLst>
            <a:ext uri="{FF2B5EF4-FFF2-40B4-BE49-F238E27FC236}">
              <a16:creationId xmlns:a16="http://schemas.microsoft.com/office/drawing/2014/main" id="{00000000-0008-0000-1C00-00007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92" name="Text Box 10">
          <a:extLst>
            <a:ext uri="{FF2B5EF4-FFF2-40B4-BE49-F238E27FC236}">
              <a16:creationId xmlns:a16="http://schemas.microsoft.com/office/drawing/2014/main" id="{00000000-0008-0000-1C00-00007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93" name="Text Box 1">
          <a:extLst>
            <a:ext uri="{FF2B5EF4-FFF2-40B4-BE49-F238E27FC236}">
              <a16:creationId xmlns:a16="http://schemas.microsoft.com/office/drawing/2014/main" id="{00000000-0008-0000-1C00-00007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94" name="Text Box 2">
          <a:extLst>
            <a:ext uri="{FF2B5EF4-FFF2-40B4-BE49-F238E27FC236}">
              <a16:creationId xmlns:a16="http://schemas.microsoft.com/office/drawing/2014/main" id="{00000000-0008-0000-1C00-00007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33</xdr:row>
      <xdr:rowOff>0</xdr:rowOff>
    </xdr:from>
    <xdr:ext cx="114300" cy="285750"/>
    <xdr:sp macro="" textlink="">
      <xdr:nvSpPr>
        <xdr:cNvPr id="895" name="Text Box 8">
          <a:extLst>
            <a:ext uri="{FF2B5EF4-FFF2-40B4-BE49-F238E27FC236}">
              <a16:creationId xmlns:a16="http://schemas.microsoft.com/office/drawing/2014/main" id="{00000000-0008-0000-1C00-00007F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896" name="Text Box 8">
          <a:extLst>
            <a:ext uri="{FF2B5EF4-FFF2-40B4-BE49-F238E27FC236}">
              <a16:creationId xmlns:a16="http://schemas.microsoft.com/office/drawing/2014/main" id="{00000000-0008-0000-1C00-00008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897" name="Text Box 8">
          <a:extLst>
            <a:ext uri="{FF2B5EF4-FFF2-40B4-BE49-F238E27FC236}">
              <a16:creationId xmlns:a16="http://schemas.microsoft.com/office/drawing/2014/main" id="{00000000-0008-0000-1C00-000081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898" name="Text Box 8">
          <a:extLst>
            <a:ext uri="{FF2B5EF4-FFF2-40B4-BE49-F238E27FC236}">
              <a16:creationId xmlns:a16="http://schemas.microsoft.com/office/drawing/2014/main" id="{00000000-0008-0000-1C00-000082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899" name="Text Box 8">
          <a:extLst>
            <a:ext uri="{FF2B5EF4-FFF2-40B4-BE49-F238E27FC236}">
              <a16:creationId xmlns:a16="http://schemas.microsoft.com/office/drawing/2014/main" id="{00000000-0008-0000-1C00-000083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33</xdr:row>
      <xdr:rowOff>0</xdr:rowOff>
    </xdr:from>
    <xdr:ext cx="114300" cy="285750"/>
    <xdr:sp macro="" textlink="">
      <xdr:nvSpPr>
        <xdr:cNvPr id="900" name="Text Box 8">
          <a:extLst>
            <a:ext uri="{FF2B5EF4-FFF2-40B4-BE49-F238E27FC236}">
              <a16:creationId xmlns:a16="http://schemas.microsoft.com/office/drawing/2014/main" id="{00000000-0008-0000-1C00-000084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901" name="Text Box 8">
          <a:extLst>
            <a:ext uri="{FF2B5EF4-FFF2-40B4-BE49-F238E27FC236}">
              <a16:creationId xmlns:a16="http://schemas.microsoft.com/office/drawing/2014/main" id="{00000000-0008-0000-1C00-000085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902" name="Text Box 8">
          <a:extLst>
            <a:ext uri="{FF2B5EF4-FFF2-40B4-BE49-F238E27FC236}">
              <a16:creationId xmlns:a16="http://schemas.microsoft.com/office/drawing/2014/main" id="{00000000-0008-0000-1C00-000086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903" name="Text Box 8">
          <a:extLst>
            <a:ext uri="{FF2B5EF4-FFF2-40B4-BE49-F238E27FC236}">
              <a16:creationId xmlns:a16="http://schemas.microsoft.com/office/drawing/2014/main" id="{00000000-0008-0000-1C00-000087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904" name="Text Box 8">
          <a:extLst>
            <a:ext uri="{FF2B5EF4-FFF2-40B4-BE49-F238E27FC236}">
              <a16:creationId xmlns:a16="http://schemas.microsoft.com/office/drawing/2014/main" id="{00000000-0008-0000-1C00-000088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05" name="Text Box 1">
          <a:extLst>
            <a:ext uri="{FF2B5EF4-FFF2-40B4-BE49-F238E27FC236}">
              <a16:creationId xmlns:a16="http://schemas.microsoft.com/office/drawing/2014/main" id="{00000000-0008-0000-1C00-00008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06" name="Text Box 2">
          <a:extLst>
            <a:ext uri="{FF2B5EF4-FFF2-40B4-BE49-F238E27FC236}">
              <a16:creationId xmlns:a16="http://schemas.microsoft.com/office/drawing/2014/main" id="{00000000-0008-0000-1C00-00008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07" name="Text Box 3">
          <a:extLst>
            <a:ext uri="{FF2B5EF4-FFF2-40B4-BE49-F238E27FC236}">
              <a16:creationId xmlns:a16="http://schemas.microsoft.com/office/drawing/2014/main" id="{00000000-0008-0000-1C00-00008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08" name="Text Box 4">
          <a:extLst>
            <a:ext uri="{FF2B5EF4-FFF2-40B4-BE49-F238E27FC236}">
              <a16:creationId xmlns:a16="http://schemas.microsoft.com/office/drawing/2014/main" id="{00000000-0008-0000-1C00-00008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09" name="Text Box 5">
          <a:extLst>
            <a:ext uri="{FF2B5EF4-FFF2-40B4-BE49-F238E27FC236}">
              <a16:creationId xmlns:a16="http://schemas.microsoft.com/office/drawing/2014/main" id="{00000000-0008-0000-1C00-00008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10" name="Text Box 6">
          <a:extLst>
            <a:ext uri="{FF2B5EF4-FFF2-40B4-BE49-F238E27FC236}">
              <a16:creationId xmlns:a16="http://schemas.microsoft.com/office/drawing/2014/main" id="{00000000-0008-0000-1C00-00008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11" name="Text Box 8">
          <a:extLst>
            <a:ext uri="{FF2B5EF4-FFF2-40B4-BE49-F238E27FC236}">
              <a16:creationId xmlns:a16="http://schemas.microsoft.com/office/drawing/2014/main" id="{00000000-0008-0000-1C00-00008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12" name="Text Box 9">
          <a:extLst>
            <a:ext uri="{FF2B5EF4-FFF2-40B4-BE49-F238E27FC236}">
              <a16:creationId xmlns:a16="http://schemas.microsoft.com/office/drawing/2014/main" id="{00000000-0008-0000-1C00-00009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13" name="Text Box 10">
          <a:extLst>
            <a:ext uri="{FF2B5EF4-FFF2-40B4-BE49-F238E27FC236}">
              <a16:creationId xmlns:a16="http://schemas.microsoft.com/office/drawing/2014/main" id="{00000000-0008-0000-1C00-00009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14" name="Text Box 1">
          <a:extLst>
            <a:ext uri="{FF2B5EF4-FFF2-40B4-BE49-F238E27FC236}">
              <a16:creationId xmlns:a16="http://schemas.microsoft.com/office/drawing/2014/main" id="{00000000-0008-0000-1C00-00009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15" name="Text Box 2">
          <a:extLst>
            <a:ext uri="{FF2B5EF4-FFF2-40B4-BE49-F238E27FC236}">
              <a16:creationId xmlns:a16="http://schemas.microsoft.com/office/drawing/2014/main" id="{00000000-0008-0000-1C00-00009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16" name="Text Box 8">
          <a:extLst>
            <a:ext uri="{FF2B5EF4-FFF2-40B4-BE49-F238E27FC236}">
              <a16:creationId xmlns:a16="http://schemas.microsoft.com/office/drawing/2014/main" id="{00000000-0008-0000-1C00-00009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17" name="Text Box 8">
          <a:extLst>
            <a:ext uri="{FF2B5EF4-FFF2-40B4-BE49-F238E27FC236}">
              <a16:creationId xmlns:a16="http://schemas.microsoft.com/office/drawing/2014/main" id="{00000000-0008-0000-1C00-00009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18" name="Text Box 8">
          <a:extLst>
            <a:ext uri="{FF2B5EF4-FFF2-40B4-BE49-F238E27FC236}">
              <a16:creationId xmlns:a16="http://schemas.microsoft.com/office/drawing/2014/main" id="{00000000-0008-0000-1C00-00009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19" name="Text Box 8">
          <a:extLst>
            <a:ext uri="{FF2B5EF4-FFF2-40B4-BE49-F238E27FC236}">
              <a16:creationId xmlns:a16="http://schemas.microsoft.com/office/drawing/2014/main" id="{00000000-0008-0000-1C00-00009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20" name="Text Box 1">
          <a:extLst>
            <a:ext uri="{FF2B5EF4-FFF2-40B4-BE49-F238E27FC236}">
              <a16:creationId xmlns:a16="http://schemas.microsoft.com/office/drawing/2014/main" id="{00000000-0008-0000-1C00-00009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21" name="Text Box 2">
          <a:extLst>
            <a:ext uri="{FF2B5EF4-FFF2-40B4-BE49-F238E27FC236}">
              <a16:creationId xmlns:a16="http://schemas.microsoft.com/office/drawing/2014/main" id="{00000000-0008-0000-1C00-00009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22" name="Text Box 3">
          <a:extLst>
            <a:ext uri="{FF2B5EF4-FFF2-40B4-BE49-F238E27FC236}">
              <a16:creationId xmlns:a16="http://schemas.microsoft.com/office/drawing/2014/main" id="{00000000-0008-0000-1C00-00009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23" name="Text Box 4">
          <a:extLst>
            <a:ext uri="{FF2B5EF4-FFF2-40B4-BE49-F238E27FC236}">
              <a16:creationId xmlns:a16="http://schemas.microsoft.com/office/drawing/2014/main" id="{00000000-0008-0000-1C00-00009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24" name="Text Box 5">
          <a:extLst>
            <a:ext uri="{FF2B5EF4-FFF2-40B4-BE49-F238E27FC236}">
              <a16:creationId xmlns:a16="http://schemas.microsoft.com/office/drawing/2014/main" id="{00000000-0008-0000-1C00-00009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25" name="Text Box 6">
          <a:extLst>
            <a:ext uri="{FF2B5EF4-FFF2-40B4-BE49-F238E27FC236}">
              <a16:creationId xmlns:a16="http://schemas.microsoft.com/office/drawing/2014/main" id="{00000000-0008-0000-1C00-00009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26" name="Text Box 8">
          <a:extLst>
            <a:ext uri="{FF2B5EF4-FFF2-40B4-BE49-F238E27FC236}">
              <a16:creationId xmlns:a16="http://schemas.microsoft.com/office/drawing/2014/main" id="{00000000-0008-0000-1C00-00009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27" name="Text Box 9">
          <a:extLst>
            <a:ext uri="{FF2B5EF4-FFF2-40B4-BE49-F238E27FC236}">
              <a16:creationId xmlns:a16="http://schemas.microsoft.com/office/drawing/2014/main" id="{00000000-0008-0000-1C00-00009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28" name="Text Box 10">
          <a:extLst>
            <a:ext uri="{FF2B5EF4-FFF2-40B4-BE49-F238E27FC236}">
              <a16:creationId xmlns:a16="http://schemas.microsoft.com/office/drawing/2014/main" id="{00000000-0008-0000-1C00-0000A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29" name="Text Box 1">
          <a:extLst>
            <a:ext uri="{FF2B5EF4-FFF2-40B4-BE49-F238E27FC236}">
              <a16:creationId xmlns:a16="http://schemas.microsoft.com/office/drawing/2014/main" id="{00000000-0008-0000-1C00-0000A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930" name="Text Box 2">
          <a:extLst>
            <a:ext uri="{FF2B5EF4-FFF2-40B4-BE49-F238E27FC236}">
              <a16:creationId xmlns:a16="http://schemas.microsoft.com/office/drawing/2014/main" id="{00000000-0008-0000-1C00-0000A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33</xdr:row>
      <xdr:rowOff>0</xdr:rowOff>
    </xdr:from>
    <xdr:ext cx="114300" cy="285750"/>
    <xdr:sp macro="" textlink="">
      <xdr:nvSpPr>
        <xdr:cNvPr id="931" name="Text Box 8">
          <a:extLst>
            <a:ext uri="{FF2B5EF4-FFF2-40B4-BE49-F238E27FC236}">
              <a16:creationId xmlns:a16="http://schemas.microsoft.com/office/drawing/2014/main" id="{00000000-0008-0000-1C00-0000A3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33</xdr:row>
      <xdr:rowOff>31750</xdr:rowOff>
    </xdr:from>
    <xdr:ext cx="114300" cy="285750"/>
    <xdr:sp macro="" textlink="">
      <xdr:nvSpPr>
        <xdr:cNvPr id="932" name="Text Box 8">
          <a:extLst>
            <a:ext uri="{FF2B5EF4-FFF2-40B4-BE49-F238E27FC236}">
              <a16:creationId xmlns:a16="http://schemas.microsoft.com/office/drawing/2014/main" id="{00000000-0008-0000-1C00-0000A4030000}"/>
            </a:ext>
          </a:extLst>
        </xdr:cNvPr>
        <xdr:cNvSpPr txBox="1">
          <a:spLocks noChangeArrowheads="1"/>
        </xdr:cNvSpPr>
      </xdr:nvSpPr>
      <xdr:spPr bwMode="auto">
        <a:xfrm>
          <a:off x="188510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33" name="Text Box 8">
          <a:extLst>
            <a:ext uri="{FF2B5EF4-FFF2-40B4-BE49-F238E27FC236}">
              <a16:creationId xmlns:a16="http://schemas.microsoft.com/office/drawing/2014/main" id="{00000000-0008-0000-1C00-0000A5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34" name="Text Box 8">
          <a:extLst>
            <a:ext uri="{FF2B5EF4-FFF2-40B4-BE49-F238E27FC236}">
              <a16:creationId xmlns:a16="http://schemas.microsoft.com/office/drawing/2014/main" id="{00000000-0008-0000-1C00-0000A6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35" name="Text Box 8">
          <a:extLst>
            <a:ext uri="{FF2B5EF4-FFF2-40B4-BE49-F238E27FC236}">
              <a16:creationId xmlns:a16="http://schemas.microsoft.com/office/drawing/2014/main" id="{00000000-0008-0000-1C00-0000A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36" name="Text Box 1">
          <a:extLst>
            <a:ext uri="{FF2B5EF4-FFF2-40B4-BE49-F238E27FC236}">
              <a16:creationId xmlns:a16="http://schemas.microsoft.com/office/drawing/2014/main" id="{00000000-0008-0000-1C00-0000A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37" name="Text Box 2">
          <a:extLst>
            <a:ext uri="{FF2B5EF4-FFF2-40B4-BE49-F238E27FC236}">
              <a16:creationId xmlns:a16="http://schemas.microsoft.com/office/drawing/2014/main" id="{00000000-0008-0000-1C00-0000A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38" name="Text Box 3">
          <a:extLst>
            <a:ext uri="{FF2B5EF4-FFF2-40B4-BE49-F238E27FC236}">
              <a16:creationId xmlns:a16="http://schemas.microsoft.com/office/drawing/2014/main" id="{00000000-0008-0000-1C00-0000A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39" name="Text Box 4">
          <a:extLst>
            <a:ext uri="{FF2B5EF4-FFF2-40B4-BE49-F238E27FC236}">
              <a16:creationId xmlns:a16="http://schemas.microsoft.com/office/drawing/2014/main" id="{00000000-0008-0000-1C00-0000A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40" name="Text Box 5">
          <a:extLst>
            <a:ext uri="{FF2B5EF4-FFF2-40B4-BE49-F238E27FC236}">
              <a16:creationId xmlns:a16="http://schemas.microsoft.com/office/drawing/2014/main" id="{00000000-0008-0000-1C00-0000A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41" name="Text Box 6">
          <a:extLst>
            <a:ext uri="{FF2B5EF4-FFF2-40B4-BE49-F238E27FC236}">
              <a16:creationId xmlns:a16="http://schemas.microsoft.com/office/drawing/2014/main" id="{00000000-0008-0000-1C00-0000A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42" name="Text Box 8">
          <a:extLst>
            <a:ext uri="{FF2B5EF4-FFF2-40B4-BE49-F238E27FC236}">
              <a16:creationId xmlns:a16="http://schemas.microsoft.com/office/drawing/2014/main" id="{00000000-0008-0000-1C00-0000A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43" name="Text Box 9">
          <a:extLst>
            <a:ext uri="{FF2B5EF4-FFF2-40B4-BE49-F238E27FC236}">
              <a16:creationId xmlns:a16="http://schemas.microsoft.com/office/drawing/2014/main" id="{00000000-0008-0000-1C00-0000A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44" name="Text Box 10">
          <a:extLst>
            <a:ext uri="{FF2B5EF4-FFF2-40B4-BE49-F238E27FC236}">
              <a16:creationId xmlns:a16="http://schemas.microsoft.com/office/drawing/2014/main" id="{00000000-0008-0000-1C00-0000B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45" name="Text Box 1">
          <a:extLst>
            <a:ext uri="{FF2B5EF4-FFF2-40B4-BE49-F238E27FC236}">
              <a16:creationId xmlns:a16="http://schemas.microsoft.com/office/drawing/2014/main" id="{00000000-0008-0000-1C00-0000B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46" name="Text Box 2">
          <a:extLst>
            <a:ext uri="{FF2B5EF4-FFF2-40B4-BE49-F238E27FC236}">
              <a16:creationId xmlns:a16="http://schemas.microsoft.com/office/drawing/2014/main" id="{00000000-0008-0000-1C00-0000B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47" name="Text Box 8">
          <a:extLst>
            <a:ext uri="{FF2B5EF4-FFF2-40B4-BE49-F238E27FC236}">
              <a16:creationId xmlns:a16="http://schemas.microsoft.com/office/drawing/2014/main" id="{00000000-0008-0000-1C00-0000B3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48" name="Text Box 8">
          <a:extLst>
            <a:ext uri="{FF2B5EF4-FFF2-40B4-BE49-F238E27FC236}">
              <a16:creationId xmlns:a16="http://schemas.microsoft.com/office/drawing/2014/main" id="{00000000-0008-0000-1C00-0000B4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49" name="Text Box 8">
          <a:extLst>
            <a:ext uri="{FF2B5EF4-FFF2-40B4-BE49-F238E27FC236}">
              <a16:creationId xmlns:a16="http://schemas.microsoft.com/office/drawing/2014/main" id="{00000000-0008-0000-1C00-0000B5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50" name="Text Box 8">
          <a:extLst>
            <a:ext uri="{FF2B5EF4-FFF2-40B4-BE49-F238E27FC236}">
              <a16:creationId xmlns:a16="http://schemas.microsoft.com/office/drawing/2014/main" id="{00000000-0008-0000-1C00-0000B6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51" name="Text Box 8">
          <a:extLst>
            <a:ext uri="{FF2B5EF4-FFF2-40B4-BE49-F238E27FC236}">
              <a16:creationId xmlns:a16="http://schemas.microsoft.com/office/drawing/2014/main" id="{00000000-0008-0000-1C00-0000B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52" name="Text Box 1">
          <a:extLst>
            <a:ext uri="{FF2B5EF4-FFF2-40B4-BE49-F238E27FC236}">
              <a16:creationId xmlns:a16="http://schemas.microsoft.com/office/drawing/2014/main" id="{00000000-0008-0000-1C00-0000B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53" name="Text Box 2">
          <a:extLst>
            <a:ext uri="{FF2B5EF4-FFF2-40B4-BE49-F238E27FC236}">
              <a16:creationId xmlns:a16="http://schemas.microsoft.com/office/drawing/2014/main" id="{00000000-0008-0000-1C00-0000B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54" name="Text Box 3">
          <a:extLst>
            <a:ext uri="{FF2B5EF4-FFF2-40B4-BE49-F238E27FC236}">
              <a16:creationId xmlns:a16="http://schemas.microsoft.com/office/drawing/2014/main" id="{00000000-0008-0000-1C00-0000B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55" name="Text Box 4">
          <a:extLst>
            <a:ext uri="{FF2B5EF4-FFF2-40B4-BE49-F238E27FC236}">
              <a16:creationId xmlns:a16="http://schemas.microsoft.com/office/drawing/2014/main" id="{00000000-0008-0000-1C00-0000B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56" name="Text Box 5">
          <a:extLst>
            <a:ext uri="{FF2B5EF4-FFF2-40B4-BE49-F238E27FC236}">
              <a16:creationId xmlns:a16="http://schemas.microsoft.com/office/drawing/2014/main" id="{00000000-0008-0000-1C00-0000B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57" name="Text Box 6">
          <a:extLst>
            <a:ext uri="{FF2B5EF4-FFF2-40B4-BE49-F238E27FC236}">
              <a16:creationId xmlns:a16="http://schemas.microsoft.com/office/drawing/2014/main" id="{00000000-0008-0000-1C00-0000B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58" name="Text Box 8">
          <a:extLst>
            <a:ext uri="{FF2B5EF4-FFF2-40B4-BE49-F238E27FC236}">
              <a16:creationId xmlns:a16="http://schemas.microsoft.com/office/drawing/2014/main" id="{00000000-0008-0000-1C00-0000B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59" name="Text Box 9">
          <a:extLst>
            <a:ext uri="{FF2B5EF4-FFF2-40B4-BE49-F238E27FC236}">
              <a16:creationId xmlns:a16="http://schemas.microsoft.com/office/drawing/2014/main" id="{00000000-0008-0000-1C00-0000B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60" name="Text Box 10">
          <a:extLst>
            <a:ext uri="{FF2B5EF4-FFF2-40B4-BE49-F238E27FC236}">
              <a16:creationId xmlns:a16="http://schemas.microsoft.com/office/drawing/2014/main" id="{00000000-0008-0000-1C00-0000C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61" name="Text Box 1">
          <a:extLst>
            <a:ext uri="{FF2B5EF4-FFF2-40B4-BE49-F238E27FC236}">
              <a16:creationId xmlns:a16="http://schemas.microsoft.com/office/drawing/2014/main" id="{00000000-0008-0000-1C00-0000C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62" name="Text Box 2">
          <a:extLst>
            <a:ext uri="{FF2B5EF4-FFF2-40B4-BE49-F238E27FC236}">
              <a16:creationId xmlns:a16="http://schemas.microsoft.com/office/drawing/2014/main" id="{00000000-0008-0000-1C00-0000C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35</xdr:row>
      <xdr:rowOff>63500</xdr:rowOff>
    </xdr:from>
    <xdr:ext cx="114300" cy="285750"/>
    <xdr:sp macro="" textlink="">
      <xdr:nvSpPr>
        <xdr:cNvPr id="963" name="Text Box 8">
          <a:extLst>
            <a:ext uri="{FF2B5EF4-FFF2-40B4-BE49-F238E27FC236}">
              <a16:creationId xmlns:a16="http://schemas.microsoft.com/office/drawing/2014/main" id="{00000000-0008-0000-1C00-0000C3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964" name="Text Box 8">
          <a:extLst>
            <a:ext uri="{FF2B5EF4-FFF2-40B4-BE49-F238E27FC236}">
              <a16:creationId xmlns:a16="http://schemas.microsoft.com/office/drawing/2014/main" id="{00000000-0008-0000-1C00-0000C4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965" name="Text Box 8">
          <a:extLst>
            <a:ext uri="{FF2B5EF4-FFF2-40B4-BE49-F238E27FC236}">
              <a16:creationId xmlns:a16="http://schemas.microsoft.com/office/drawing/2014/main" id="{00000000-0008-0000-1C00-0000C5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66" name="Text Box 8">
          <a:extLst>
            <a:ext uri="{FF2B5EF4-FFF2-40B4-BE49-F238E27FC236}">
              <a16:creationId xmlns:a16="http://schemas.microsoft.com/office/drawing/2014/main" id="{00000000-0008-0000-1C00-0000C6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67" name="Text Box 8">
          <a:extLst>
            <a:ext uri="{FF2B5EF4-FFF2-40B4-BE49-F238E27FC236}">
              <a16:creationId xmlns:a16="http://schemas.microsoft.com/office/drawing/2014/main" id="{00000000-0008-0000-1C00-0000C7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968" name="Text Box 8">
          <a:extLst>
            <a:ext uri="{FF2B5EF4-FFF2-40B4-BE49-F238E27FC236}">
              <a16:creationId xmlns:a16="http://schemas.microsoft.com/office/drawing/2014/main" id="{00000000-0008-0000-1C00-0000C8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969" name="Text Box 8">
          <a:extLst>
            <a:ext uri="{FF2B5EF4-FFF2-40B4-BE49-F238E27FC236}">
              <a16:creationId xmlns:a16="http://schemas.microsoft.com/office/drawing/2014/main" id="{00000000-0008-0000-1C00-0000C9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970" name="Text Box 8">
          <a:extLst>
            <a:ext uri="{FF2B5EF4-FFF2-40B4-BE49-F238E27FC236}">
              <a16:creationId xmlns:a16="http://schemas.microsoft.com/office/drawing/2014/main" id="{00000000-0008-0000-1C00-0000CA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971" name="Text Box 8">
          <a:extLst>
            <a:ext uri="{FF2B5EF4-FFF2-40B4-BE49-F238E27FC236}">
              <a16:creationId xmlns:a16="http://schemas.microsoft.com/office/drawing/2014/main" id="{00000000-0008-0000-1C00-0000CB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44</xdr:row>
      <xdr:rowOff>43392</xdr:rowOff>
    </xdr:from>
    <xdr:ext cx="114300" cy="285750"/>
    <xdr:sp macro="" textlink="">
      <xdr:nvSpPr>
        <xdr:cNvPr id="972" name="Text Box 2">
          <a:extLst>
            <a:ext uri="{FF2B5EF4-FFF2-40B4-BE49-F238E27FC236}">
              <a16:creationId xmlns:a16="http://schemas.microsoft.com/office/drawing/2014/main" id="{00000000-0008-0000-1C00-0000CC03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104775</xdr:colOff>
      <xdr:row>51</xdr:row>
      <xdr:rowOff>9525</xdr:rowOff>
    </xdr:from>
    <xdr:ext cx="114300" cy="285750"/>
    <xdr:sp macro="" textlink="">
      <xdr:nvSpPr>
        <xdr:cNvPr id="973" name="Text Box 8">
          <a:extLst>
            <a:ext uri="{FF2B5EF4-FFF2-40B4-BE49-F238E27FC236}">
              <a16:creationId xmlns:a16="http://schemas.microsoft.com/office/drawing/2014/main" id="{00000000-0008-0000-1C00-0000CD030000}"/>
            </a:ext>
          </a:extLst>
        </xdr:cNvPr>
        <xdr:cNvSpPr txBox="1">
          <a:spLocks noChangeArrowheads="1"/>
        </xdr:cNvSpPr>
      </xdr:nvSpPr>
      <xdr:spPr bwMode="auto">
        <a:xfrm>
          <a:off x="2604135" y="714184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974" name="Text Box 8">
          <a:extLst>
            <a:ext uri="{FF2B5EF4-FFF2-40B4-BE49-F238E27FC236}">
              <a16:creationId xmlns:a16="http://schemas.microsoft.com/office/drawing/2014/main" id="{00000000-0008-0000-1C00-0000CE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975" name="Text Box 8">
          <a:extLst>
            <a:ext uri="{FF2B5EF4-FFF2-40B4-BE49-F238E27FC236}">
              <a16:creationId xmlns:a16="http://schemas.microsoft.com/office/drawing/2014/main" id="{00000000-0008-0000-1C00-0000CF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37</xdr:row>
      <xdr:rowOff>14817</xdr:rowOff>
    </xdr:from>
    <xdr:ext cx="114300" cy="285750"/>
    <xdr:sp macro="" textlink="">
      <xdr:nvSpPr>
        <xdr:cNvPr id="976" name="Text Box 8">
          <a:extLst>
            <a:ext uri="{FF2B5EF4-FFF2-40B4-BE49-F238E27FC236}">
              <a16:creationId xmlns:a16="http://schemas.microsoft.com/office/drawing/2014/main" id="{00000000-0008-0000-1C00-0000D0030000}"/>
            </a:ext>
          </a:extLst>
        </xdr:cNvPr>
        <xdr:cNvSpPr txBox="1">
          <a:spLocks noChangeArrowheads="1"/>
        </xdr:cNvSpPr>
      </xdr:nvSpPr>
      <xdr:spPr bwMode="auto">
        <a:xfrm>
          <a:off x="1247775" y="75128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50</xdr:row>
      <xdr:rowOff>152400</xdr:rowOff>
    </xdr:from>
    <xdr:ext cx="114300" cy="285750"/>
    <xdr:sp macro="" textlink="">
      <xdr:nvSpPr>
        <xdr:cNvPr id="977" name="Text Box 8">
          <a:extLst>
            <a:ext uri="{FF2B5EF4-FFF2-40B4-BE49-F238E27FC236}">
              <a16:creationId xmlns:a16="http://schemas.microsoft.com/office/drawing/2014/main" id="{00000000-0008-0000-1C00-0000D1030000}"/>
            </a:ext>
          </a:extLst>
        </xdr:cNvPr>
        <xdr:cNvSpPr txBox="1">
          <a:spLocks noChangeArrowheads="1"/>
        </xdr:cNvSpPr>
      </xdr:nvSpPr>
      <xdr:spPr bwMode="auto">
        <a:xfrm>
          <a:off x="437388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38</xdr:row>
      <xdr:rowOff>0</xdr:rowOff>
    </xdr:from>
    <xdr:ext cx="114300" cy="285750"/>
    <xdr:sp macro="" textlink="">
      <xdr:nvSpPr>
        <xdr:cNvPr id="978" name="Text Box 8">
          <a:extLst>
            <a:ext uri="{FF2B5EF4-FFF2-40B4-BE49-F238E27FC236}">
              <a16:creationId xmlns:a16="http://schemas.microsoft.com/office/drawing/2014/main" id="{00000000-0008-0000-1C00-0000D203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1948391</xdr:colOff>
      <xdr:row>53</xdr:row>
      <xdr:rowOff>42333</xdr:rowOff>
    </xdr:from>
    <xdr:ext cx="114300" cy="285750"/>
    <xdr:sp macro="" textlink="">
      <xdr:nvSpPr>
        <xdr:cNvPr id="979" name="Text Box 1">
          <a:extLst>
            <a:ext uri="{FF2B5EF4-FFF2-40B4-BE49-F238E27FC236}">
              <a16:creationId xmlns:a16="http://schemas.microsoft.com/office/drawing/2014/main" id="{00000000-0008-0000-1C00-0000D3030000}"/>
            </a:ext>
          </a:extLst>
        </xdr:cNvPr>
        <xdr:cNvSpPr txBox="1">
          <a:spLocks noChangeArrowheads="1"/>
        </xdr:cNvSpPr>
      </xdr:nvSpPr>
      <xdr:spPr bwMode="auto">
        <a:xfrm>
          <a:off x="124735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33</xdr:row>
      <xdr:rowOff>0</xdr:rowOff>
    </xdr:from>
    <xdr:ext cx="114300" cy="285750"/>
    <xdr:sp macro="" textlink="">
      <xdr:nvSpPr>
        <xdr:cNvPr id="980" name="Text Box 8">
          <a:extLst>
            <a:ext uri="{FF2B5EF4-FFF2-40B4-BE49-F238E27FC236}">
              <a16:creationId xmlns:a16="http://schemas.microsoft.com/office/drawing/2014/main" id="{00000000-0008-0000-1C00-0000D4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33</xdr:row>
      <xdr:rowOff>0</xdr:rowOff>
    </xdr:from>
    <xdr:ext cx="114300" cy="285750"/>
    <xdr:sp macro="" textlink="">
      <xdr:nvSpPr>
        <xdr:cNvPr id="981" name="Text Box 8">
          <a:extLst>
            <a:ext uri="{FF2B5EF4-FFF2-40B4-BE49-F238E27FC236}">
              <a16:creationId xmlns:a16="http://schemas.microsoft.com/office/drawing/2014/main" id="{00000000-0008-0000-1C00-0000D5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33</xdr:row>
      <xdr:rowOff>0</xdr:rowOff>
    </xdr:from>
    <xdr:ext cx="114300" cy="285750"/>
    <xdr:sp macro="" textlink="">
      <xdr:nvSpPr>
        <xdr:cNvPr id="982" name="Text Box 8">
          <a:extLst>
            <a:ext uri="{FF2B5EF4-FFF2-40B4-BE49-F238E27FC236}">
              <a16:creationId xmlns:a16="http://schemas.microsoft.com/office/drawing/2014/main" id="{00000000-0008-0000-1C00-0000D6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35</xdr:row>
      <xdr:rowOff>63500</xdr:rowOff>
    </xdr:from>
    <xdr:ext cx="114300" cy="285750"/>
    <xdr:sp macro="" textlink="">
      <xdr:nvSpPr>
        <xdr:cNvPr id="983" name="Text Box 8">
          <a:extLst>
            <a:ext uri="{FF2B5EF4-FFF2-40B4-BE49-F238E27FC236}">
              <a16:creationId xmlns:a16="http://schemas.microsoft.com/office/drawing/2014/main" id="{00000000-0008-0000-1C00-0000D7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84" name="Text Box 11">
          <a:extLst>
            <a:ext uri="{FF2B5EF4-FFF2-40B4-BE49-F238E27FC236}">
              <a16:creationId xmlns:a16="http://schemas.microsoft.com/office/drawing/2014/main" id="{00000000-0008-0000-1C00-0000D8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85" name="Text Box 12">
          <a:extLst>
            <a:ext uri="{FF2B5EF4-FFF2-40B4-BE49-F238E27FC236}">
              <a16:creationId xmlns:a16="http://schemas.microsoft.com/office/drawing/2014/main" id="{00000000-0008-0000-1C00-0000D9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6" name="Text Box 11">
          <a:extLst>
            <a:ext uri="{FF2B5EF4-FFF2-40B4-BE49-F238E27FC236}">
              <a16:creationId xmlns:a16="http://schemas.microsoft.com/office/drawing/2014/main" id="{00000000-0008-0000-1C00-0000DA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7" name="Text Box 12">
          <a:extLst>
            <a:ext uri="{FF2B5EF4-FFF2-40B4-BE49-F238E27FC236}">
              <a16:creationId xmlns:a16="http://schemas.microsoft.com/office/drawing/2014/main" id="{00000000-0008-0000-1C00-0000DB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8" name="Text Box 11">
          <a:extLst>
            <a:ext uri="{FF2B5EF4-FFF2-40B4-BE49-F238E27FC236}">
              <a16:creationId xmlns:a16="http://schemas.microsoft.com/office/drawing/2014/main" id="{00000000-0008-0000-1C00-0000DC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9" name="Text Box 12">
          <a:extLst>
            <a:ext uri="{FF2B5EF4-FFF2-40B4-BE49-F238E27FC236}">
              <a16:creationId xmlns:a16="http://schemas.microsoft.com/office/drawing/2014/main" id="{00000000-0008-0000-1C00-0000DD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0" name="Text Box 13">
          <a:extLst>
            <a:ext uri="{FF2B5EF4-FFF2-40B4-BE49-F238E27FC236}">
              <a16:creationId xmlns:a16="http://schemas.microsoft.com/office/drawing/2014/main" id="{00000000-0008-0000-1C00-0000DE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1" name="Text Box 14">
          <a:extLst>
            <a:ext uri="{FF2B5EF4-FFF2-40B4-BE49-F238E27FC236}">
              <a16:creationId xmlns:a16="http://schemas.microsoft.com/office/drawing/2014/main" id="{00000000-0008-0000-1C00-0000DF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2" name="Text Box 11">
          <a:extLst>
            <a:ext uri="{FF2B5EF4-FFF2-40B4-BE49-F238E27FC236}">
              <a16:creationId xmlns:a16="http://schemas.microsoft.com/office/drawing/2014/main" id="{00000000-0008-0000-1C00-0000E0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3" name="Text Box 12">
          <a:extLst>
            <a:ext uri="{FF2B5EF4-FFF2-40B4-BE49-F238E27FC236}">
              <a16:creationId xmlns:a16="http://schemas.microsoft.com/office/drawing/2014/main" id="{00000000-0008-0000-1C00-0000E1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4" name="Text Box 11">
          <a:extLst>
            <a:ext uri="{FF2B5EF4-FFF2-40B4-BE49-F238E27FC236}">
              <a16:creationId xmlns:a16="http://schemas.microsoft.com/office/drawing/2014/main" id="{00000000-0008-0000-1C00-0000E2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5" name="Text Box 12">
          <a:extLst>
            <a:ext uri="{FF2B5EF4-FFF2-40B4-BE49-F238E27FC236}">
              <a16:creationId xmlns:a16="http://schemas.microsoft.com/office/drawing/2014/main" id="{00000000-0008-0000-1C00-0000E3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6" name="Text Box 11">
          <a:extLst>
            <a:ext uri="{FF2B5EF4-FFF2-40B4-BE49-F238E27FC236}">
              <a16:creationId xmlns:a16="http://schemas.microsoft.com/office/drawing/2014/main" id="{00000000-0008-0000-1C00-0000E4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7" name="Text Box 12">
          <a:extLst>
            <a:ext uri="{FF2B5EF4-FFF2-40B4-BE49-F238E27FC236}">
              <a16:creationId xmlns:a16="http://schemas.microsoft.com/office/drawing/2014/main" id="{00000000-0008-0000-1C00-0000E5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72</xdr:row>
      <xdr:rowOff>0</xdr:rowOff>
    </xdr:from>
    <xdr:ext cx="114300" cy="285750"/>
    <xdr:sp macro="" textlink="">
      <xdr:nvSpPr>
        <xdr:cNvPr id="998" name="Text Box 13">
          <a:extLst>
            <a:ext uri="{FF2B5EF4-FFF2-40B4-BE49-F238E27FC236}">
              <a16:creationId xmlns:a16="http://schemas.microsoft.com/office/drawing/2014/main" id="{00000000-0008-0000-1C00-0000E603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999" name="Text Box 11">
          <a:extLst>
            <a:ext uri="{FF2B5EF4-FFF2-40B4-BE49-F238E27FC236}">
              <a16:creationId xmlns:a16="http://schemas.microsoft.com/office/drawing/2014/main" id="{00000000-0008-0000-1C00-0000E7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0" name="Text Box 12">
          <a:extLst>
            <a:ext uri="{FF2B5EF4-FFF2-40B4-BE49-F238E27FC236}">
              <a16:creationId xmlns:a16="http://schemas.microsoft.com/office/drawing/2014/main" id="{00000000-0008-0000-1C00-0000E8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1" name="Text Box 11">
          <a:extLst>
            <a:ext uri="{FF2B5EF4-FFF2-40B4-BE49-F238E27FC236}">
              <a16:creationId xmlns:a16="http://schemas.microsoft.com/office/drawing/2014/main" id="{00000000-0008-0000-1C00-0000E9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2" name="Text Box 12">
          <a:extLst>
            <a:ext uri="{FF2B5EF4-FFF2-40B4-BE49-F238E27FC236}">
              <a16:creationId xmlns:a16="http://schemas.microsoft.com/office/drawing/2014/main" id="{00000000-0008-0000-1C00-0000EA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3" name="Text Box 11">
          <a:extLst>
            <a:ext uri="{FF2B5EF4-FFF2-40B4-BE49-F238E27FC236}">
              <a16:creationId xmlns:a16="http://schemas.microsoft.com/office/drawing/2014/main" id="{00000000-0008-0000-1C00-0000EB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4" name="Text Box 12">
          <a:extLst>
            <a:ext uri="{FF2B5EF4-FFF2-40B4-BE49-F238E27FC236}">
              <a16:creationId xmlns:a16="http://schemas.microsoft.com/office/drawing/2014/main" id="{00000000-0008-0000-1C00-0000EC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5" name="Text Box 13">
          <a:extLst>
            <a:ext uri="{FF2B5EF4-FFF2-40B4-BE49-F238E27FC236}">
              <a16:creationId xmlns:a16="http://schemas.microsoft.com/office/drawing/2014/main" id="{00000000-0008-0000-1C00-0000ED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6" name="Text Box 14">
          <a:extLst>
            <a:ext uri="{FF2B5EF4-FFF2-40B4-BE49-F238E27FC236}">
              <a16:creationId xmlns:a16="http://schemas.microsoft.com/office/drawing/2014/main" id="{00000000-0008-0000-1C00-0000EE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7" name="Text Box 11">
          <a:extLst>
            <a:ext uri="{FF2B5EF4-FFF2-40B4-BE49-F238E27FC236}">
              <a16:creationId xmlns:a16="http://schemas.microsoft.com/office/drawing/2014/main" id="{00000000-0008-0000-1C00-0000EF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8" name="Text Box 12">
          <a:extLst>
            <a:ext uri="{FF2B5EF4-FFF2-40B4-BE49-F238E27FC236}">
              <a16:creationId xmlns:a16="http://schemas.microsoft.com/office/drawing/2014/main" id="{00000000-0008-0000-1C00-0000F0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9" name="Text Box 11">
          <a:extLst>
            <a:ext uri="{FF2B5EF4-FFF2-40B4-BE49-F238E27FC236}">
              <a16:creationId xmlns:a16="http://schemas.microsoft.com/office/drawing/2014/main" id="{00000000-0008-0000-1C00-0000F1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0" name="Text Box 12">
          <a:extLst>
            <a:ext uri="{FF2B5EF4-FFF2-40B4-BE49-F238E27FC236}">
              <a16:creationId xmlns:a16="http://schemas.microsoft.com/office/drawing/2014/main" id="{00000000-0008-0000-1C00-0000F2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1" name="Text Box 11">
          <a:extLst>
            <a:ext uri="{FF2B5EF4-FFF2-40B4-BE49-F238E27FC236}">
              <a16:creationId xmlns:a16="http://schemas.microsoft.com/office/drawing/2014/main" id="{00000000-0008-0000-1C00-0000F3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2" name="Text Box 12">
          <a:extLst>
            <a:ext uri="{FF2B5EF4-FFF2-40B4-BE49-F238E27FC236}">
              <a16:creationId xmlns:a16="http://schemas.microsoft.com/office/drawing/2014/main" id="{00000000-0008-0000-1C00-0000F4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72</xdr:row>
      <xdr:rowOff>0</xdr:rowOff>
    </xdr:from>
    <xdr:ext cx="114300" cy="285750"/>
    <xdr:sp macro="" textlink="">
      <xdr:nvSpPr>
        <xdr:cNvPr id="1013" name="Text Box 13">
          <a:extLst>
            <a:ext uri="{FF2B5EF4-FFF2-40B4-BE49-F238E27FC236}">
              <a16:creationId xmlns:a16="http://schemas.microsoft.com/office/drawing/2014/main" id="{00000000-0008-0000-1C00-0000F503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14" name="Text Box 13">
          <a:extLst>
            <a:ext uri="{FF2B5EF4-FFF2-40B4-BE49-F238E27FC236}">
              <a16:creationId xmlns:a16="http://schemas.microsoft.com/office/drawing/2014/main" id="{00000000-0008-0000-1C00-0000F6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15" name="Text Box 14">
          <a:extLst>
            <a:ext uri="{FF2B5EF4-FFF2-40B4-BE49-F238E27FC236}">
              <a16:creationId xmlns:a16="http://schemas.microsoft.com/office/drawing/2014/main" id="{00000000-0008-0000-1C00-0000F7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6" name="Text Box 13">
          <a:extLst>
            <a:ext uri="{FF2B5EF4-FFF2-40B4-BE49-F238E27FC236}">
              <a16:creationId xmlns:a16="http://schemas.microsoft.com/office/drawing/2014/main" id="{00000000-0008-0000-1C00-0000F8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7" name="Text Box 14">
          <a:extLst>
            <a:ext uri="{FF2B5EF4-FFF2-40B4-BE49-F238E27FC236}">
              <a16:creationId xmlns:a16="http://schemas.microsoft.com/office/drawing/2014/main" id="{00000000-0008-0000-1C00-0000F9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8" name="Text Box 13">
          <a:extLst>
            <a:ext uri="{FF2B5EF4-FFF2-40B4-BE49-F238E27FC236}">
              <a16:creationId xmlns:a16="http://schemas.microsoft.com/office/drawing/2014/main" id="{00000000-0008-0000-1C00-0000FA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9" name="Text Box 14">
          <a:extLst>
            <a:ext uri="{FF2B5EF4-FFF2-40B4-BE49-F238E27FC236}">
              <a16:creationId xmlns:a16="http://schemas.microsoft.com/office/drawing/2014/main" id="{00000000-0008-0000-1C00-0000FB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20" name="Text Box 13">
          <a:extLst>
            <a:ext uri="{FF2B5EF4-FFF2-40B4-BE49-F238E27FC236}">
              <a16:creationId xmlns:a16="http://schemas.microsoft.com/office/drawing/2014/main" id="{00000000-0008-0000-1C00-0000FC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21" name="Text Box 14">
          <a:extLst>
            <a:ext uri="{FF2B5EF4-FFF2-40B4-BE49-F238E27FC236}">
              <a16:creationId xmlns:a16="http://schemas.microsoft.com/office/drawing/2014/main" id="{00000000-0008-0000-1C00-0000FD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2" name="Text Box 13">
          <a:extLst>
            <a:ext uri="{FF2B5EF4-FFF2-40B4-BE49-F238E27FC236}">
              <a16:creationId xmlns:a16="http://schemas.microsoft.com/office/drawing/2014/main" id="{00000000-0008-0000-1C00-0000FE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3" name="Text Box 14">
          <a:extLst>
            <a:ext uri="{FF2B5EF4-FFF2-40B4-BE49-F238E27FC236}">
              <a16:creationId xmlns:a16="http://schemas.microsoft.com/office/drawing/2014/main" id="{00000000-0008-0000-1C00-0000FF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4" name="Text Box 13">
          <a:extLst>
            <a:ext uri="{FF2B5EF4-FFF2-40B4-BE49-F238E27FC236}">
              <a16:creationId xmlns:a16="http://schemas.microsoft.com/office/drawing/2014/main" id="{00000000-0008-0000-1C00-00000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5" name="Text Box 14">
          <a:extLst>
            <a:ext uri="{FF2B5EF4-FFF2-40B4-BE49-F238E27FC236}">
              <a16:creationId xmlns:a16="http://schemas.microsoft.com/office/drawing/2014/main" id="{00000000-0008-0000-1C00-00000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6" name="Text Box 13">
          <a:extLst>
            <a:ext uri="{FF2B5EF4-FFF2-40B4-BE49-F238E27FC236}">
              <a16:creationId xmlns:a16="http://schemas.microsoft.com/office/drawing/2014/main" id="{00000000-0008-0000-1C00-00000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7" name="Text Box 14">
          <a:extLst>
            <a:ext uri="{FF2B5EF4-FFF2-40B4-BE49-F238E27FC236}">
              <a16:creationId xmlns:a16="http://schemas.microsoft.com/office/drawing/2014/main" id="{00000000-0008-0000-1C00-000003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72</xdr:row>
      <xdr:rowOff>0</xdr:rowOff>
    </xdr:from>
    <xdr:ext cx="114300" cy="285750"/>
    <xdr:sp macro="" textlink="">
      <xdr:nvSpPr>
        <xdr:cNvPr id="1028" name="Text Box 13">
          <a:extLst>
            <a:ext uri="{FF2B5EF4-FFF2-40B4-BE49-F238E27FC236}">
              <a16:creationId xmlns:a16="http://schemas.microsoft.com/office/drawing/2014/main" id="{00000000-0008-0000-1C00-00000404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9" name="Text Box 13">
          <a:extLst>
            <a:ext uri="{FF2B5EF4-FFF2-40B4-BE49-F238E27FC236}">
              <a16:creationId xmlns:a16="http://schemas.microsoft.com/office/drawing/2014/main" id="{00000000-0008-0000-1C00-00000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0" name="Text Box 14">
          <a:extLst>
            <a:ext uri="{FF2B5EF4-FFF2-40B4-BE49-F238E27FC236}">
              <a16:creationId xmlns:a16="http://schemas.microsoft.com/office/drawing/2014/main" id="{00000000-0008-0000-1C00-00000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1" name="Text Box 13">
          <a:extLst>
            <a:ext uri="{FF2B5EF4-FFF2-40B4-BE49-F238E27FC236}">
              <a16:creationId xmlns:a16="http://schemas.microsoft.com/office/drawing/2014/main" id="{00000000-0008-0000-1C00-00000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2" name="Text Box 14">
          <a:extLst>
            <a:ext uri="{FF2B5EF4-FFF2-40B4-BE49-F238E27FC236}">
              <a16:creationId xmlns:a16="http://schemas.microsoft.com/office/drawing/2014/main" id="{00000000-0008-0000-1C00-00000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3" name="Text Box 13">
          <a:extLst>
            <a:ext uri="{FF2B5EF4-FFF2-40B4-BE49-F238E27FC236}">
              <a16:creationId xmlns:a16="http://schemas.microsoft.com/office/drawing/2014/main" id="{00000000-0008-0000-1C00-00000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4" name="Text Box 14">
          <a:extLst>
            <a:ext uri="{FF2B5EF4-FFF2-40B4-BE49-F238E27FC236}">
              <a16:creationId xmlns:a16="http://schemas.microsoft.com/office/drawing/2014/main" id="{00000000-0008-0000-1C00-00000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5" name="Text Box 13">
          <a:extLst>
            <a:ext uri="{FF2B5EF4-FFF2-40B4-BE49-F238E27FC236}">
              <a16:creationId xmlns:a16="http://schemas.microsoft.com/office/drawing/2014/main" id="{00000000-0008-0000-1C00-00000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6" name="Text Box 14">
          <a:extLst>
            <a:ext uri="{FF2B5EF4-FFF2-40B4-BE49-F238E27FC236}">
              <a16:creationId xmlns:a16="http://schemas.microsoft.com/office/drawing/2014/main" id="{00000000-0008-0000-1C00-00000C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37" name="Text Box 13">
          <a:extLst>
            <a:ext uri="{FF2B5EF4-FFF2-40B4-BE49-F238E27FC236}">
              <a16:creationId xmlns:a16="http://schemas.microsoft.com/office/drawing/2014/main" id="{00000000-0008-0000-1C00-00000D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38" name="Text Box 14">
          <a:extLst>
            <a:ext uri="{FF2B5EF4-FFF2-40B4-BE49-F238E27FC236}">
              <a16:creationId xmlns:a16="http://schemas.microsoft.com/office/drawing/2014/main" id="{00000000-0008-0000-1C00-00000E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39" name="Text Box 13">
          <a:extLst>
            <a:ext uri="{FF2B5EF4-FFF2-40B4-BE49-F238E27FC236}">
              <a16:creationId xmlns:a16="http://schemas.microsoft.com/office/drawing/2014/main" id="{00000000-0008-0000-1C00-00000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0" name="Text Box 14">
          <a:extLst>
            <a:ext uri="{FF2B5EF4-FFF2-40B4-BE49-F238E27FC236}">
              <a16:creationId xmlns:a16="http://schemas.microsoft.com/office/drawing/2014/main" id="{00000000-0008-0000-1C00-00001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1" name="Text Box 13">
          <a:extLst>
            <a:ext uri="{FF2B5EF4-FFF2-40B4-BE49-F238E27FC236}">
              <a16:creationId xmlns:a16="http://schemas.microsoft.com/office/drawing/2014/main" id="{00000000-0008-0000-1C00-00001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2" name="Text Box 14">
          <a:extLst>
            <a:ext uri="{FF2B5EF4-FFF2-40B4-BE49-F238E27FC236}">
              <a16:creationId xmlns:a16="http://schemas.microsoft.com/office/drawing/2014/main" id="{00000000-0008-0000-1C00-00001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43" name="Text Box 13">
          <a:extLst>
            <a:ext uri="{FF2B5EF4-FFF2-40B4-BE49-F238E27FC236}">
              <a16:creationId xmlns:a16="http://schemas.microsoft.com/office/drawing/2014/main" id="{00000000-0008-0000-1C00-000013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44" name="Text Box 14">
          <a:extLst>
            <a:ext uri="{FF2B5EF4-FFF2-40B4-BE49-F238E27FC236}">
              <a16:creationId xmlns:a16="http://schemas.microsoft.com/office/drawing/2014/main" id="{00000000-0008-0000-1C00-000014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5" name="Text Box 13">
          <a:extLst>
            <a:ext uri="{FF2B5EF4-FFF2-40B4-BE49-F238E27FC236}">
              <a16:creationId xmlns:a16="http://schemas.microsoft.com/office/drawing/2014/main" id="{00000000-0008-0000-1C00-000015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6" name="Text Box 14">
          <a:extLst>
            <a:ext uri="{FF2B5EF4-FFF2-40B4-BE49-F238E27FC236}">
              <a16:creationId xmlns:a16="http://schemas.microsoft.com/office/drawing/2014/main" id="{00000000-0008-0000-1C00-000016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7" name="Text Box 13">
          <a:extLst>
            <a:ext uri="{FF2B5EF4-FFF2-40B4-BE49-F238E27FC236}">
              <a16:creationId xmlns:a16="http://schemas.microsoft.com/office/drawing/2014/main" id="{00000000-0008-0000-1C00-00001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8" name="Text Box 14">
          <a:extLst>
            <a:ext uri="{FF2B5EF4-FFF2-40B4-BE49-F238E27FC236}">
              <a16:creationId xmlns:a16="http://schemas.microsoft.com/office/drawing/2014/main" id="{00000000-0008-0000-1C00-00001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9" name="Text Box 13">
          <a:extLst>
            <a:ext uri="{FF2B5EF4-FFF2-40B4-BE49-F238E27FC236}">
              <a16:creationId xmlns:a16="http://schemas.microsoft.com/office/drawing/2014/main" id="{00000000-0008-0000-1C00-00001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0" name="Text Box 14">
          <a:extLst>
            <a:ext uri="{FF2B5EF4-FFF2-40B4-BE49-F238E27FC236}">
              <a16:creationId xmlns:a16="http://schemas.microsoft.com/office/drawing/2014/main" id="{00000000-0008-0000-1C00-00001A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72</xdr:row>
      <xdr:rowOff>0</xdr:rowOff>
    </xdr:from>
    <xdr:ext cx="114300" cy="285750"/>
    <xdr:sp macro="" textlink="">
      <xdr:nvSpPr>
        <xdr:cNvPr id="1051" name="Text Box 13">
          <a:extLst>
            <a:ext uri="{FF2B5EF4-FFF2-40B4-BE49-F238E27FC236}">
              <a16:creationId xmlns:a16="http://schemas.microsoft.com/office/drawing/2014/main" id="{00000000-0008-0000-1C00-00001B04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2" name="Text Box 13">
          <a:extLst>
            <a:ext uri="{FF2B5EF4-FFF2-40B4-BE49-F238E27FC236}">
              <a16:creationId xmlns:a16="http://schemas.microsoft.com/office/drawing/2014/main" id="{00000000-0008-0000-1C00-00001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3" name="Text Box 14">
          <a:extLst>
            <a:ext uri="{FF2B5EF4-FFF2-40B4-BE49-F238E27FC236}">
              <a16:creationId xmlns:a16="http://schemas.microsoft.com/office/drawing/2014/main" id="{00000000-0008-0000-1C00-00001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4" name="Text Box 13">
          <a:extLst>
            <a:ext uri="{FF2B5EF4-FFF2-40B4-BE49-F238E27FC236}">
              <a16:creationId xmlns:a16="http://schemas.microsoft.com/office/drawing/2014/main" id="{00000000-0008-0000-1C00-00001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5" name="Text Box 14">
          <a:extLst>
            <a:ext uri="{FF2B5EF4-FFF2-40B4-BE49-F238E27FC236}">
              <a16:creationId xmlns:a16="http://schemas.microsoft.com/office/drawing/2014/main" id="{00000000-0008-0000-1C00-00001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6" name="Text Box 13">
          <a:extLst>
            <a:ext uri="{FF2B5EF4-FFF2-40B4-BE49-F238E27FC236}">
              <a16:creationId xmlns:a16="http://schemas.microsoft.com/office/drawing/2014/main" id="{00000000-0008-0000-1C00-00002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7" name="Text Box 14">
          <a:extLst>
            <a:ext uri="{FF2B5EF4-FFF2-40B4-BE49-F238E27FC236}">
              <a16:creationId xmlns:a16="http://schemas.microsoft.com/office/drawing/2014/main" id="{00000000-0008-0000-1C00-00002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8" name="Text Box 13">
          <a:extLst>
            <a:ext uri="{FF2B5EF4-FFF2-40B4-BE49-F238E27FC236}">
              <a16:creationId xmlns:a16="http://schemas.microsoft.com/office/drawing/2014/main" id="{00000000-0008-0000-1C00-00002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9" name="Text Box 14">
          <a:extLst>
            <a:ext uri="{FF2B5EF4-FFF2-40B4-BE49-F238E27FC236}">
              <a16:creationId xmlns:a16="http://schemas.microsoft.com/office/drawing/2014/main" id="{00000000-0008-0000-1C00-000023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0" name="Text Box 13">
          <a:extLst>
            <a:ext uri="{FF2B5EF4-FFF2-40B4-BE49-F238E27FC236}">
              <a16:creationId xmlns:a16="http://schemas.microsoft.com/office/drawing/2014/main" id="{00000000-0008-0000-1C00-000024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1" name="Text Box 14">
          <a:extLst>
            <a:ext uri="{FF2B5EF4-FFF2-40B4-BE49-F238E27FC236}">
              <a16:creationId xmlns:a16="http://schemas.microsoft.com/office/drawing/2014/main" id="{00000000-0008-0000-1C00-00002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2" name="Text Box 13">
          <a:extLst>
            <a:ext uri="{FF2B5EF4-FFF2-40B4-BE49-F238E27FC236}">
              <a16:creationId xmlns:a16="http://schemas.microsoft.com/office/drawing/2014/main" id="{00000000-0008-0000-1C00-00002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3" name="Text Box 14">
          <a:extLst>
            <a:ext uri="{FF2B5EF4-FFF2-40B4-BE49-F238E27FC236}">
              <a16:creationId xmlns:a16="http://schemas.microsoft.com/office/drawing/2014/main" id="{00000000-0008-0000-1C00-00002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4" name="Text Box 13">
          <a:extLst>
            <a:ext uri="{FF2B5EF4-FFF2-40B4-BE49-F238E27FC236}">
              <a16:creationId xmlns:a16="http://schemas.microsoft.com/office/drawing/2014/main" id="{00000000-0008-0000-1C00-00002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5" name="Text Box 14">
          <a:extLst>
            <a:ext uri="{FF2B5EF4-FFF2-40B4-BE49-F238E27FC236}">
              <a16:creationId xmlns:a16="http://schemas.microsoft.com/office/drawing/2014/main" id="{00000000-0008-0000-1C00-00002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6" name="Text Box 13">
          <a:extLst>
            <a:ext uri="{FF2B5EF4-FFF2-40B4-BE49-F238E27FC236}">
              <a16:creationId xmlns:a16="http://schemas.microsoft.com/office/drawing/2014/main" id="{00000000-0008-0000-1C00-00002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7" name="Text Box 14">
          <a:extLst>
            <a:ext uri="{FF2B5EF4-FFF2-40B4-BE49-F238E27FC236}">
              <a16:creationId xmlns:a16="http://schemas.microsoft.com/office/drawing/2014/main" id="{00000000-0008-0000-1C00-00002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8" name="Text Box 13">
          <a:extLst>
            <a:ext uri="{FF2B5EF4-FFF2-40B4-BE49-F238E27FC236}">
              <a16:creationId xmlns:a16="http://schemas.microsoft.com/office/drawing/2014/main" id="{00000000-0008-0000-1C00-00002C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9" name="Text Box 14">
          <a:extLst>
            <a:ext uri="{FF2B5EF4-FFF2-40B4-BE49-F238E27FC236}">
              <a16:creationId xmlns:a16="http://schemas.microsoft.com/office/drawing/2014/main" id="{00000000-0008-0000-1C00-00002D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0" name="Text Box 13">
          <a:extLst>
            <a:ext uri="{FF2B5EF4-FFF2-40B4-BE49-F238E27FC236}">
              <a16:creationId xmlns:a16="http://schemas.microsoft.com/office/drawing/2014/main" id="{00000000-0008-0000-1C00-00002E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1" name="Text Box 14">
          <a:extLst>
            <a:ext uri="{FF2B5EF4-FFF2-40B4-BE49-F238E27FC236}">
              <a16:creationId xmlns:a16="http://schemas.microsoft.com/office/drawing/2014/main" id="{00000000-0008-0000-1C00-00002F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2" name="Text Box 13">
          <a:extLst>
            <a:ext uri="{FF2B5EF4-FFF2-40B4-BE49-F238E27FC236}">
              <a16:creationId xmlns:a16="http://schemas.microsoft.com/office/drawing/2014/main" id="{00000000-0008-0000-1C00-00003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3" name="Text Box 14">
          <a:extLst>
            <a:ext uri="{FF2B5EF4-FFF2-40B4-BE49-F238E27FC236}">
              <a16:creationId xmlns:a16="http://schemas.microsoft.com/office/drawing/2014/main" id="{00000000-0008-0000-1C00-00003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4" name="Text Box 13">
          <a:extLst>
            <a:ext uri="{FF2B5EF4-FFF2-40B4-BE49-F238E27FC236}">
              <a16:creationId xmlns:a16="http://schemas.microsoft.com/office/drawing/2014/main" id="{00000000-0008-0000-1C00-00003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5" name="Text Box 14">
          <a:extLst>
            <a:ext uri="{FF2B5EF4-FFF2-40B4-BE49-F238E27FC236}">
              <a16:creationId xmlns:a16="http://schemas.microsoft.com/office/drawing/2014/main" id="{00000000-0008-0000-1C00-000033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6" name="Text Box 13">
          <a:extLst>
            <a:ext uri="{FF2B5EF4-FFF2-40B4-BE49-F238E27FC236}">
              <a16:creationId xmlns:a16="http://schemas.microsoft.com/office/drawing/2014/main" id="{00000000-0008-0000-1C00-000034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7" name="Text Box 14">
          <a:extLst>
            <a:ext uri="{FF2B5EF4-FFF2-40B4-BE49-F238E27FC236}">
              <a16:creationId xmlns:a16="http://schemas.microsoft.com/office/drawing/2014/main" id="{00000000-0008-0000-1C00-000035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8" name="Text Box 13">
          <a:extLst>
            <a:ext uri="{FF2B5EF4-FFF2-40B4-BE49-F238E27FC236}">
              <a16:creationId xmlns:a16="http://schemas.microsoft.com/office/drawing/2014/main" id="{00000000-0008-0000-1C00-000036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9" name="Text Box 14">
          <a:extLst>
            <a:ext uri="{FF2B5EF4-FFF2-40B4-BE49-F238E27FC236}">
              <a16:creationId xmlns:a16="http://schemas.microsoft.com/office/drawing/2014/main" id="{00000000-0008-0000-1C00-00003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0" name="Text Box 13">
          <a:extLst>
            <a:ext uri="{FF2B5EF4-FFF2-40B4-BE49-F238E27FC236}">
              <a16:creationId xmlns:a16="http://schemas.microsoft.com/office/drawing/2014/main" id="{00000000-0008-0000-1C00-00003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1" name="Text Box 14">
          <a:extLst>
            <a:ext uri="{FF2B5EF4-FFF2-40B4-BE49-F238E27FC236}">
              <a16:creationId xmlns:a16="http://schemas.microsoft.com/office/drawing/2014/main" id="{00000000-0008-0000-1C00-00003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2" name="Text Box 13">
          <a:extLst>
            <a:ext uri="{FF2B5EF4-FFF2-40B4-BE49-F238E27FC236}">
              <a16:creationId xmlns:a16="http://schemas.microsoft.com/office/drawing/2014/main" id="{00000000-0008-0000-1C00-00003A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3" name="Text Box 14">
          <a:extLst>
            <a:ext uri="{FF2B5EF4-FFF2-40B4-BE49-F238E27FC236}">
              <a16:creationId xmlns:a16="http://schemas.microsoft.com/office/drawing/2014/main" id="{00000000-0008-0000-1C00-00003B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4" name="Text Box 13">
          <a:extLst>
            <a:ext uri="{FF2B5EF4-FFF2-40B4-BE49-F238E27FC236}">
              <a16:creationId xmlns:a16="http://schemas.microsoft.com/office/drawing/2014/main" id="{00000000-0008-0000-1C00-00003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5" name="Text Box 14">
          <a:extLst>
            <a:ext uri="{FF2B5EF4-FFF2-40B4-BE49-F238E27FC236}">
              <a16:creationId xmlns:a16="http://schemas.microsoft.com/office/drawing/2014/main" id="{00000000-0008-0000-1C00-00003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6" name="Text Box 13">
          <a:extLst>
            <a:ext uri="{FF2B5EF4-FFF2-40B4-BE49-F238E27FC236}">
              <a16:creationId xmlns:a16="http://schemas.microsoft.com/office/drawing/2014/main" id="{00000000-0008-0000-1C00-00003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7" name="Text Box 14">
          <a:extLst>
            <a:ext uri="{FF2B5EF4-FFF2-40B4-BE49-F238E27FC236}">
              <a16:creationId xmlns:a16="http://schemas.microsoft.com/office/drawing/2014/main" id="{00000000-0008-0000-1C00-00003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8" name="Text Box 13">
          <a:extLst>
            <a:ext uri="{FF2B5EF4-FFF2-40B4-BE49-F238E27FC236}">
              <a16:creationId xmlns:a16="http://schemas.microsoft.com/office/drawing/2014/main" id="{00000000-0008-0000-1C00-00004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9" name="Text Box 14">
          <a:extLst>
            <a:ext uri="{FF2B5EF4-FFF2-40B4-BE49-F238E27FC236}">
              <a16:creationId xmlns:a16="http://schemas.microsoft.com/office/drawing/2014/main" id="{00000000-0008-0000-1C00-00004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0" name="Text Box 13">
          <a:extLst>
            <a:ext uri="{FF2B5EF4-FFF2-40B4-BE49-F238E27FC236}">
              <a16:creationId xmlns:a16="http://schemas.microsoft.com/office/drawing/2014/main" id="{00000000-0008-0000-1C00-00004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1" name="Text Box 14">
          <a:extLst>
            <a:ext uri="{FF2B5EF4-FFF2-40B4-BE49-F238E27FC236}">
              <a16:creationId xmlns:a16="http://schemas.microsoft.com/office/drawing/2014/main" id="{00000000-0008-0000-1C00-000043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092" name="Text Box 8">
          <a:extLst>
            <a:ext uri="{FF2B5EF4-FFF2-40B4-BE49-F238E27FC236}">
              <a16:creationId xmlns:a16="http://schemas.microsoft.com/office/drawing/2014/main" id="{00000000-0008-0000-1C00-000044040000}"/>
            </a:ext>
          </a:extLst>
        </xdr:cNvPr>
        <xdr:cNvSpPr txBox="1">
          <a:spLocks noChangeArrowheads="1"/>
        </xdr:cNvSpPr>
      </xdr:nvSpPr>
      <xdr:spPr bwMode="auto">
        <a:xfrm>
          <a:off x="624840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169334</xdr:rowOff>
    </xdr:from>
    <xdr:ext cx="114300" cy="285750"/>
    <xdr:sp macro="" textlink="">
      <xdr:nvSpPr>
        <xdr:cNvPr id="1093" name="Text Box 8">
          <a:extLst>
            <a:ext uri="{FF2B5EF4-FFF2-40B4-BE49-F238E27FC236}">
              <a16:creationId xmlns:a16="http://schemas.microsoft.com/office/drawing/2014/main" id="{00000000-0008-0000-1C00-000045040000}"/>
            </a:ext>
          </a:extLst>
        </xdr:cNvPr>
        <xdr:cNvSpPr txBox="1">
          <a:spLocks noChangeArrowheads="1"/>
        </xdr:cNvSpPr>
      </xdr:nvSpPr>
      <xdr:spPr bwMode="auto">
        <a:xfrm>
          <a:off x="624840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152400</xdr:rowOff>
    </xdr:from>
    <xdr:ext cx="114300" cy="285750"/>
    <xdr:sp macro="" textlink="">
      <xdr:nvSpPr>
        <xdr:cNvPr id="1094" name="Text Box 8">
          <a:extLst>
            <a:ext uri="{FF2B5EF4-FFF2-40B4-BE49-F238E27FC236}">
              <a16:creationId xmlns:a16="http://schemas.microsoft.com/office/drawing/2014/main" id="{00000000-0008-0000-1C00-000046040000}"/>
            </a:ext>
          </a:extLst>
        </xdr:cNvPr>
        <xdr:cNvSpPr txBox="1">
          <a:spLocks noChangeArrowheads="1"/>
        </xdr:cNvSpPr>
      </xdr:nvSpPr>
      <xdr:spPr bwMode="auto">
        <a:xfrm>
          <a:off x="624840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095" name="Text Box 8">
          <a:extLst>
            <a:ext uri="{FF2B5EF4-FFF2-40B4-BE49-F238E27FC236}">
              <a16:creationId xmlns:a16="http://schemas.microsoft.com/office/drawing/2014/main" id="{00000000-0008-0000-1C00-000047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096" name="Text Box 8">
          <a:extLst>
            <a:ext uri="{FF2B5EF4-FFF2-40B4-BE49-F238E27FC236}">
              <a16:creationId xmlns:a16="http://schemas.microsoft.com/office/drawing/2014/main" id="{00000000-0008-0000-1C00-000048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097" name="Text Box 8">
          <a:extLst>
            <a:ext uri="{FF2B5EF4-FFF2-40B4-BE49-F238E27FC236}">
              <a16:creationId xmlns:a16="http://schemas.microsoft.com/office/drawing/2014/main" id="{00000000-0008-0000-1C00-00004904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098" name="Text Box 8">
          <a:extLst>
            <a:ext uri="{FF2B5EF4-FFF2-40B4-BE49-F238E27FC236}">
              <a16:creationId xmlns:a16="http://schemas.microsoft.com/office/drawing/2014/main" id="{00000000-0008-0000-1C00-00004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099" name="Text Box 8">
          <a:extLst>
            <a:ext uri="{FF2B5EF4-FFF2-40B4-BE49-F238E27FC236}">
              <a16:creationId xmlns:a16="http://schemas.microsoft.com/office/drawing/2014/main" id="{00000000-0008-0000-1C00-00004B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00" name="Text Box 8">
          <a:extLst>
            <a:ext uri="{FF2B5EF4-FFF2-40B4-BE49-F238E27FC236}">
              <a16:creationId xmlns:a16="http://schemas.microsoft.com/office/drawing/2014/main" id="{00000000-0008-0000-1C00-00004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01" name="Text Box 8">
          <a:extLst>
            <a:ext uri="{FF2B5EF4-FFF2-40B4-BE49-F238E27FC236}">
              <a16:creationId xmlns:a16="http://schemas.microsoft.com/office/drawing/2014/main" id="{00000000-0008-0000-1C00-00004D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02" name="Text Box 8">
          <a:extLst>
            <a:ext uri="{FF2B5EF4-FFF2-40B4-BE49-F238E27FC236}">
              <a16:creationId xmlns:a16="http://schemas.microsoft.com/office/drawing/2014/main" id="{00000000-0008-0000-1C00-00004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03" name="Text Box 8">
          <a:extLst>
            <a:ext uri="{FF2B5EF4-FFF2-40B4-BE49-F238E27FC236}">
              <a16:creationId xmlns:a16="http://schemas.microsoft.com/office/drawing/2014/main" id="{00000000-0008-0000-1C00-00004F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04" name="Text Box 8">
          <a:extLst>
            <a:ext uri="{FF2B5EF4-FFF2-40B4-BE49-F238E27FC236}">
              <a16:creationId xmlns:a16="http://schemas.microsoft.com/office/drawing/2014/main" id="{00000000-0008-0000-1C00-000050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05" name="Text Box 8">
          <a:extLst>
            <a:ext uri="{FF2B5EF4-FFF2-40B4-BE49-F238E27FC236}">
              <a16:creationId xmlns:a16="http://schemas.microsoft.com/office/drawing/2014/main" id="{00000000-0008-0000-1C00-000051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50</xdr:row>
      <xdr:rowOff>0</xdr:rowOff>
    </xdr:from>
    <xdr:ext cx="114300" cy="285750"/>
    <xdr:sp macro="" textlink="">
      <xdr:nvSpPr>
        <xdr:cNvPr id="1106" name="Text Box 8">
          <a:extLst>
            <a:ext uri="{FF2B5EF4-FFF2-40B4-BE49-F238E27FC236}">
              <a16:creationId xmlns:a16="http://schemas.microsoft.com/office/drawing/2014/main" id="{00000000-0008-0000-1C00-000052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07" name="Text Box 8">
          <a:extLst>
            <a:ext uri="{FF2B5EF4-FFF2-40B4-BE49-F238E27FC236}">
              <a16:creationId xmlns:a16="http://schemas.microsoft.com/office/drawing/2014/main" id="{00000000-0008-0000-1C00-000053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08" name="Text Box 8">
          <a:extLst>
            <a:ext uri="{FF2B5EF4-FFF2-40B4-BE49-F238E27FC236}">
              <a16:creationId xmlns:a16="http://schemas.microsoft.com/office/drawing/2014/main" id="{00000000-0008-0000-1C00-000054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09" name="Text Box 8">
          <a:extLst>
            <a:ext uri="{FF2B5EF4-FFF2-40B4-BE49-F238E27FC236}">
              <a16:creationId xmlns:a16="http://schemas.microsoft.com/office/drawing/2014/main" id="{00000000-0008-0000-1C00-000055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10" name="Text Box 8">
          <a:extLst>
            <a:ext uri="{FF2B5EF4-FFF2-40B4-BE49-F238E27FC236}">
              <a16:creationId xmlns:a16="http://schemas.microsoft.com/office/drawing/2014/main" id="{00000000-0008-0000-1C00-000056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11" name="Text Box 8">
          <a:extLst>
            <a:ext uri="{FF2B5EF4-FFF2-40B4-BE49-F238E27FC236}">
              <a16:creationId xmlns:a16="http://schemas.microsoft.com/office/drawing/2014/main" id="{00000000-0008-0000-1C00-000057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12" name="Text Box 8">
          <a:extLst>
            <a:ext uri="{FF2B5EF4-FFF2-40B4-BE49-F238E27FC236}">
              <a16:creationId xmlns:a16="http://schemas.microsoft.com/office/drawing/2014/main" id="{00000000-0008-0000-1C00-000058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113" name="Text Box 8">
          <a:extLst>
            <a:ext uri="{FF2B5EF4-FFF2-40B4-BE49-F238E27FC236}">
              <a16:creationId xmlns:a16="http://schemas.microsoft.com/office/drawing/2014/main" id="{00000000-0008-0000-1C00-00005904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14" name="Text Box 8">
          <a:extLst>
            <a:ext uri="{FF2B5EF4-FFF2-40B4-BE49-F238E27FC236}">
              <a16:creationId xmlns:a16="http://schemas.microsoft.com/office/drawing/2014/main" id="{00000000-0008-0000-1C00-00005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115" name="Text Box 8">
          <a:extLst>
            <a:ext uri="{FF2B5EF4-FFF2-40B4-BE49-F238E27FC236}">
              <a16:creationId xmlns:a16="http://schemas.microsoft.com/office/drawing/2014/main" id="{00000000-0008-0000-1C00-00005B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116" name="Text Box 8">
          <a:extLst>
            <a:ext uri="{FF2B5EF4-FFF2-40B4-BE49-F238E27FC236}">
              <a16:creationId xmlns:a16="http://schemas.microsoft.com/office/drawing/2014/main" id="{00000000-0008-0000-1C00-00005C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17" name="Text Box 1">
          <a:extLst>
            <a:ext uri="{FF2B5EF4-FFF2-40B4-BE49-F238E27FC236}">
              <a16:creationId xmlns:a16="http://schemas.microsoft.com/office/drawing/2014/main" id="{00000000-0008-0000-1C00-00005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18" name="Text Box 2">
          <a:extLst>
            <a:ext uri="{FF2B5EF4-FFF2-40B4-BE49-F238E27FC236}">
              <a16:creationId xmlns:a16="http://schemas.microsoft.com/office/drawing/2014/main" id="{00000000-0008-0000-1C00-00005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19" name="Text Box 3">
          <a:extLst>
            <a:ext uri="{FF2B5EF4-FFF2-40B4-BE49-F238E27FC236}">
              <a16:creationId xmlns:a16="http://schemas.microsoft.com/office/drawing/2014/main" id="{00000000-0008-0000-1C00-00005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20" name="Text Box 4">
          <a:extLst>
            <a:ext uri="{FF2B5EF4-FFF2-40B4-BE49-F238E27FC236}">
              <a16:creationId xmlns:a16="http://schemas.microsoft.com/office/drawing/2014/main" id="{00000000-0008-0000-1C00-00006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21" name="Text Box 5">
          <a:extLst>
            <a:ext uri="{FF2B5EF4-FFF2-40B4-BE49-F238E27FC236}">
              <a16:creationId xmlns:a16="http://schemas.microsoft.com/office/drawing/2014/main" id="{00000000-0008-0000-1C00-00006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22" name="Text Box 6">
          <a:extLst>
            <a:ext uri="{FF2B5EF4-FFF2-40B4-BE49-F238E27FC236}">
              <a16:creationId xmlns:a16="http://schemas.microsoft.com/office/drawing/2014/main" id="{00000000-0008-0000-1C00-00006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23" name="Text Box 8">
          <a:extLst>
            <a:ext uri="{FF2B5EF4-FFF2-40B4-BE49-F238E27FC236}">
              <a16:creationId xmlns:a16="http://schemas.microsoft.com/office/drawing/2014/main" id="{00000000-0008-0000-1C00-00006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24" name="Text Box 9">
          <a:extLst>
            <a:ext uri="{FF2B5EF4-FFF2-40B4-BE49-F238E27FC236}">
              <a16:creationId xmlns:a16="http://schemas.microsoft.com/office/drawing/2014/main" id="{00000000-0008-0000-1C00-00006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25" name="Text Box 10">
          <a:extLst>
            <a:ext uri="{FF2B5EF4-FFF2-40B4-BE49-F238E27FC236}">
              <a16:creationId xmlns:a16="http://schemas.microsoft.com/office/drawing/2014/main" id="{00000000-0008-0000-1C00-00006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26" name="Text Box 1">
          <a:extLst>
            <a:ext uri="{FF2B5EF4-FFF2-40B4-BE49-F238E27FC236}">
              <a16:creationId xmlns:a16="http://schemas.microsoft.com/office/drawing/2014/main" id="{00000000-0008-0000-1C00-00006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27" name="Text Box 2">
          <a:extLst>
            <a:ext uri="{FF2B5EF4-FFF2-40B4-BE49-F238E27FC236}">
              <a16:creationId xmlns:a16="http://schemas.microsoft.com/office/drawing/2014/main" id="{00000000-0008-0000-1C00-00006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128" name="Text Box 8">
          <a:extLst>
            <a:ext uri="{FF2B5EF4-FFF2-40B4-BE49-F238E27FC236}">
              <a16:creationId xmlns:a16="http://schemas.microsoft.com/office/drawing/2014/main" id="{00000000-0008-0000-1C00-000068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29" name="Text Box 8">
          <a:extLst>
            <a:ext uri="{FF2B5EF4-FFF2-40B4-BE49-F238E27FC236}">
              <a16:creationId xmlns:a16="http://schemas.microsoft.com/office/drawing/2014/main" id="{00000000-0008-0000-1C00-000069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130" name="Text Box 8">
          <a:extLst>
            <a:ext uri="{FF2B5EF4-FFF2-40B4-BE49-F238E27FC236}">
              <a16:creationId xmlns:a16="http://schemas.microsoft.com/office/drawing/2014/main" id="{00000000-0008-0000-1C00-00006A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31" name="Text Box 8">
          <a:extLst>
            <a:ext uri="{FF2B5EF4-FFF2-40B4-BE49-F238E27FC236}">
              <a16:creationId xmlns:a16="http://schemas.microsoft.com/office/drawing/2014/main" id="{00000000-0008-0000-1C00-00006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32" name="Text Box 8">
          <a:extLst>
            <a:ext uri="{FF2B5EF4-FFF2-40B4-BE49-F238E27FC236}">
              <a16:creationId xmlns:a16="http://schemas.microsoft.com/office/drawing/2014/main" id="{00000000-0008-0000-1C00-00006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33" name="Text Box 8">
          <a:extLst>
            <a:ext uri="{FF2B5EF4-FFF2-40B4-BE49-F238E27FC236}">
              <a16:creationId xmlns:a16="http://schemas.microsoft.com/office/drawing/2014/main" id="{00000000-0008-0000-1C00-00006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34" name="Text Box 1">
          <a:extLst>
            <a:ext uri="{FF2B5EF4-FFF2-40B4-BE49-F238E27FC236}">
              <a16:creationId xmlns:a16="http://schemas.microsoft.com/office/drawing/2014/main" id="{00000000-0008-0000-1C00-00006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35" name="Text Box 2">
          <a:extLst>
            <a:ext uri="{FF2B5EF4-FFF2-40B4-BE49-F238E27FC236}">
              <a16:creationId xmlns:a16="http://schemas.microsoft.com/office/drawing/2014/main" id="{00000000-0008-0000-1C00-00006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36" name="Text Box 3">
          <a:extLst>
            <a:ext uri="{FF2B5EF4-FFF2-40B4-BE49-F238E27FC236}">
              <a16:creationId xmlns:a16="http://schemas.microsoft.com/office/drawing/2014/main" id="{00000000-0008-0000-1C00-00007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37" name="Text Box 4">
          <a:extLst>
            <a:ext uri="{FF2B5EF4-FFF2-40B4-BE49-F238E27FC236}">
              <a16:creationId xmlns:a16="http://schemas.microsoft.com/office/drawing/2014/main" id="{00000000-0008-0000-1C00-00007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38" name="Text Box 5">
          <a:extLst>
            <a:ext uri="{FF2B5EF4-FFF2-40B4-BE49-F238E27FC236}">
              <a16:creationId xmlns:a16="http://schemas.microsoft.com/office/drawing/2014/main" id="{00000000-0008-0000-1C00-00007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39" name="Text Box 6">
          <a:extLst>
            <a:ext uri="{FF2B5EF4-FFF2-40B4-BE49-F238E27FC236}">
              <a16:creationId xmlns:a16="http://schemas.microsoft.com/office/drawing/2014/main" id="{00000000-0008-0000-1C00-00007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40" name="Text Box 8">
          <a:extLst>
            <a:ext uri="{FF2B5EF4-FFF2-40B4-BE49-F238E27FC236}">
              <a16:creationId xmlns:a16="http://schemas.microsoft.com/office/drawing/2014/main" id="{00000000-0008-0000-1C00-00007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41" name="Text Box 9">
          <a:extLst>
            <a:ext uri="{FF2B5EF4-FFF2-40B4-BE49-F238E27FC236}">
              <a16:creationId xmlns:a16="http://schemas.microsoft.com/office/drawing/2014/main" id="{00000000-0008-0000-1C00-00007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42" name="Text Box 10">
          <a:extLst>
            <a:ext uri="{FF2B5EF4-FFF2-40B4-BE49-F238E27FC236}">
              <a16:creationId xmlns:a16="http://schemas.microsoft.com/office/drawing/2014/main" id="{00000000-0008-0000-1C00-00007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43" name="Text Box 1">
          <a:extLst>
            <a:ext uri="{FF2B5EF4-FFF2-40B4-BE49-F238E27FC236}">
              <a16:creationId xmlns:a16="http://schemas.microsoft.com/office/drawing/2014/main" id="{00000000-0008-0000-1C00-00007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44" name="Text Box 2">
          <a:extLst>
            <a:ext uri="{FF2B5EF4-FFF2-40B4-BE49-F238E27FC236}">
              <a16:creationId xmlns:a16="http://schemas.microsoft.com/office/drawing/2014/main" id="{00000000-0008-0000-1C00-000078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145" name="Text Box 8">
          <a:extLst>
            <a:ext uri="{FF2B5EF4-FFF2-40B4-BE49-F238E27FC236}">
              <a16:creationId xmlns:a16="http://schemas.microsoft.com/office/drawing/2014/main" id="{00000000-0008-0000-1C00-000079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46" name="Text Box 8">
          <a:extLst>
            <a:ext uri="{FF2B5EF4-FFF2-40B4-BE49-F238E27FC236}">
              <a16:creationId xmlns:a16="http://schemas.microsoft.com/office/drawing/2014/main" id="{00000000-0008-0000-1C00-00007A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147" name="Text Box 8">
          <a:extLst>
            <a:ext uri="{FF2B5EF4-FFF2-40B4-BE49-F238E27FC236}">
              <a16:creationId xmlns:a16="http://schemas.microsoft.com/office/drawing/2014/main" id="{00000000-0008-0000-1C00-00007B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8" name="Text Box 8">
          <a:extLst>
            <a:ext uri="{FF2B5EF4-FFF2-40B4-BE49-F238E27FC236}">
              <a16:creationId xmlns:a16="http://schemas.microsoft.com/office/drawing/2014/main" id="{00000000-0008-0000-1C00-00007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49" name="Text Box 8">
          <a:extLst>
            <a:ext uri="{FF2B5EF4-FFF2-40B4-BE49-F238E27FC236}">
              <a16:creationId xmlns:a16="http://schemas.microsoft.com/office/drawing/2014/main" id="{00000000-0008-0000-1C00-00007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50" name="Text Box 8">
          <a:extLst>
            <a:ext uri="{FF2B5EF4-FFF2-40B4-BE49-F238E27FC236}">
              <a16:creationId xmlns:a16="http://schemas.microsoft.com/office/drawing/2014/main" id="{00000000-0008-0000-1C00-00007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51" name="Text Box 1">
          <a:extLst>
            <a:ext uri="{FF2B5EF4-FFF2-40B4-BE49-F238E27FC236}">
              <a16:creationId xmlns:a16="http://schemas.microsoft.com/office/drawing/2014/main" id="{00000000-0008-0000-1C00-00007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52" name="Text Box 2">
          <a:extLst>
            <a:ext uri="{FF2B5EF4-FFF2-40B4-BE49-F238E27FC236}">
              <a16:creationId xmlns:a16="http://schemas.microsoft.com/office/drawing/2014/main" id="{00000000-0008-0000-1C00-00008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53" name="Text Box 3">
          <a:extLst>
            <a:ext uri="{FF2B5EF4-FFF2-40B4-BE49-F238E27FC236}">
              <a16:creationId xmlns:a16="http://schemas.microsoft.com/office/drawing/2014/main" id="{00000000-0008-0000-1C00-00008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54" name="Text Box 4">
          <a:extLst>
            <a:ext uri="{FF2B5EF4-FFF2-40B4-BE49-F238E27FC236}">
              <a16:creationId xmlns:a16="http://schemas.microsoft.com/office/drawing/2014/main" id="{00000000-0008-0000-1C00-00008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55" name="Text Box 5">
          <a:extLst>
            <a:ext uri="{FF2B5EF4-FFF2-40B4-BE49-F238E27FC236}">
              <a16:creationId xmlns:a16="http://schemas.microsoft.com/office/drawing/2014/main" id="{00000000-0008-0000-1C00-00008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56" name="Text Box 6">
          <a:extLst>
            <a:ext uri="{FF2B5EF4-FFF2-40B4-BE49-F238E27FC236}">
              <a16:creationId xmlns:a16="http://schemas.microsoft.com/office/drawing/2014/main" id="{00000000-0008-0000-1C00-00008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57" name="Text Box 8">
          <a:extLst>
            <a:ext uri="{FF2B5EF4-FFF2-40B4-BE49-F238E27FC236}">
              <a16:creationId xmlns:a16="http://schemas.microsoft.com/office/drawing/2014/main" id="{00000000-0008-0000-1C00-00008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58" name="Text Box 9">
          <a:extLst>
            <a:ext uri="{FF2B5EF4-FFF2-40B4-BE49-F238E27FC236}">
              <a16:creationId xmlns:a16="http://schemas.microsoft.com/office/drawing/2014/main" id="{00000000-0008-0000-1C00-00008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59" name="Text Box 10">
          <a:extLst>
            <a:ext uri="{FF2B5EF4-FFF2-40B4-BE49-F238E27FC236}">
              <a16:creationId xmlns:a16="http://schemas.microsoft.com/office/drawing/2014/main" id="{00000000-0008-0000-1C00-00008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60" name="Text Box 1">
          <a:extLst>
            <a:ext uri="{FF2B5EF4-FFF2-40B4-BE49-F238E27FC236}">
              <a16:creationId xmlns:a16="http://schemas.microsoft.com/office/drawing/2014/main" id="{00000000-0008-0000-1C00-000088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61" name="Text Box 2">
          <a:extLst>
            <a:ext uri="{FF2B5EF4-FFF2-40B4-BE49-F238E27FC236}">
              <a16:creationId xmlns:a16="http://schemas.microsoft.com/office/drawing/2014/main" id="{00000000-0008-0000-1C00-000089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162" name="Text Box 8">
          <a:extLst>
            <a:ext uri="{FF2B5EF4-FFF2-40B4-BE49-F238E27FC236}">
              <a16:creationId xmlns:a16="http://schemas.microsoft.com/office/drawing/2014/main" id="{00000000-0008-0000-1C00-00008A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63" name="Text Box 8">
          <a:extLst>
            <a:ext uri="{FF2B5EF4-FFF2-40B4-BE49-F238E27FC236}">
              <a16:creationId xmlns:a16="http://schemas.microsoft.com/office/drawing/2014/main" id="{00000000-0008-0000-1C00-00008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64" name="Text Box 8">
          <a:extLst>
            <a:ext uri="{FF2B5EF4-FFF2-40B4-BE49-F238E27FC236}">
              <a16:creationId xmlns:a16="http://schemas.microsoft.com/office/drawing/2014/main" id="{00000000-0008-0000-1C00-00008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65" name="Text Box 8">
          <a:extLst>
            <a:ext uri="{FF2B5EF4-FFF2-40B4-BE49-F238E27FC236}">
              <a16:creationId xmlns:a16="http://schemas.microsoft.com/office/drawing/2014/main" id="{00000000-0008-0000-1C00-00008D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50</xdr:row>
      <xdr:rowOff>0</xdr:rowOff>
    </xdr:from>
    <xdr:ext cx="114300" cy="285750"/>
    <xdr:sp macro="" textlink="">
      <xdr:nvSpPr>
        <xdr:cNvPr id="1166" name="Text Box 8">
          <a:extLst>
            <a:ext uri="{FF2B5EF4-FFF2-40B4-BE49-F238E27FC236}">
              <a16:creationId xmlns:a16="http://schemas.microsoft.com/office/drawing/2014/main" id="{00000000-0008-0000-1C00-00008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67" name="Text Box 8">
          <a:extLst>
            <a:ext uri="{FF2B5EF4-FFF2-40B4-BE49-F238E27FC236}">
              <a16:creationId xmlns:a16="http://schemas.microsoft.com/office/drawing/2014/main" id="{00000000-0008-0000-1C00-00008F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28575</xdr:rowOff>
    </xdr:from>
    <xdr:ext cx="114300" cy="285750"/>
    <xdr:sp macro="" textlink="">
      <xdr:nvSpPr>
        <xdr:cNvPr id="1168" name="Text Box 8">
          <a:extLst>
            <a:ext uri="{FF2B5EF4-FFF2-40B4-BE49-F238E27FC236}">
              <a16:creationId xmlns:a16="http://schemas.microsoft.com/office/drawing/2014/main" id="{00000000-0008-0000-1C00-000090040000}"/>
            </a:ext>
          </a:extLst>
        </xdr:cNvPr>
        <xdr:cNvSpPr txBox="1">
          <a:spLocks noChangeArrowheads="1"/>
        </xdr:cNvSpPr>
      </xdr:nvSpPr>
      <xdr:spPr bwMode="auto">
        <a:xfrm>
          <a:off x="624840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69" name="Text Box 8">
          <a:extLst>
            <a:ext uri="{FF2B5EF4-FFF2-40B4-BE49-F238E27FC236}">
              <a16:creationId xmlns:a16="http://schemas.microsoft.com/office/drawing/2014/main" id="{00000000-0008-0000-1C00-000091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70" name="Text Box 8">
          <a:extLst>
            <a:ext uri="{FF2B5EF4-FFF2-40B4-BE49-F238E27FC236}">
              <a16:creationId xmlns:a16="http://schemas.microsoft.com/office/drawing/2014/main" id="{00000000-0008-0000-1C00-000092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71" name="Text Box 8">
          <a:extLst>
            <a:ext uri="{FF2B5EF4-FFF2-40B4-BE49-F238E27FC236}">
              <a16:creationId xmlns:a16="http://schemas.microsoft.com/office/drawing/2014/main" id="{00000000-0008-0000-1C00-000093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95250</xdr:rowOff>
    </xdr:from>
    <xdr:ext cx="114300" cy="285750"/>
    <xdr:sp macro="" textlink="">
      <xdr:nvSpPr>
        <xdr:cNvPr id="1172" name="Text Box 8">
          <a:extLst>
            <a:ext uri="{FF2B5EF4-FFF2-40B4-BE49-F238E27FC236}">
              <a16:creationId xmlns:a16="http://schemas.microsoft.com/office/drawing/2014/main" id="{00000000-0008-0000-1C00-000094040000}"/>
            </a:ext>
          </a:extLst>
        </xdr:cNvPr>
        <xdr:cNvSpPr txBox="1">
          <a:spLocks noChangeArrowheads="1"/>
        </xdr:cNvSpPr>
      </xdr:nvSpPr>
      <xdr:spPr bwMode="auto">
        <a:xfrm>
          <a:off x="624840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73" name="Text Box 8">
          <a:extLst>
            <a:ext uri="{FF2B5EF4-FFF2-40B4-BE49-F238E27FC236}">
              <a16:creationId xmlns:a16="http://schemas.microsoft.com/office/drawing/2014/main" id="{00000000-0008-0000-1C00-00009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4" name="Text Box 1">
          <a:extLst>
            <a:ext uri="{FF2B5EF4-FFF2-40B4-BE49-F238E27FC236}">
              <a16:creationId xmlns:a16="http://schemas.microsoft.com/office/drawing/2014/main" id="{00000000-0008-0000-1C00-00009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5" name="Text Box 2">
          <a:extLst>
            <a:ext uri="{FF2B5EF4-FFF2-40B4-BE49-F238E27FC236}">
              <a16:creationId xmlns:a16="http://schemas.microsoft.com/office/drawing/2014/main" id="{00000000-0008-0000-1C00-00009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6" name="Text Box 3">
          <a:extLst>
            <a:ext uri="{FF2B5EF4-FFF2-40B4-BE49-F238E27FC236}">
              <a16:creationId xmlns:a16="http://schemas.microsoft.com/office/drawing/2014/main" id="{00000000-0008-0000-1C00-00009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7" name="Text Box 4">
          <a:extLst>
            <a:ext uri="{FF2B5EF4-FFF2-40B4-BE49-F238E27FC236}">
              <a16:creationId xmlns:a16="http://schemas.microsoft.com/office/drawing/2014/main" id="{00000000-0008-0000-1C00-00009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8" name="Text Box 5">
          <a:extLst>
            <a:ext uri="{FF2B5EF4-FFF2-40B4-BE49-F238E27FC236}">
              <a16:creationId xmlns:a16="http://schemas.microsoft.com/office/drawing/2014/main" id="{00000000-0008-0000-1C00-00009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9" name="Text Box 6">
          <a:extLst>
            <a:ext uri="{FF2B5EF4-FFF2-40B4-BE49-F238E27FC236}">
              <a16:creationId xmlns:a16="http://schemas.microsoft.com/office/drawing/2014/main" id="{00000000-0008-0000-1C00-00009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0" name="Text Box 8">
          <a:extLst>
            <a:ext uri="{FF2B5EF4-FFF2-40B4-BE49-F238E27FC236}">
              <a16:creationId xmlns:a16="http://schemas.microsoft.com/office/drawing/2014/main" id="{00000000-0008-0000-1C00-00009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1" name="Text Box 9">
          <a:extLst>
            <a:ext uri="{FF2B5EF4-FFF2-40B4-BE49-F238E27FC236}">
              <a16:creationId xmlns:a16="http://schemas.microsoft.com/office/drawing/2014/main" id="{00000000-0008-0000-1C00-00009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2" name="Text Box 10">
          <a:extLst>
            <a:ext uri="{FF2B5EF4-FFF2-40B4-BE49-F238E27FC236}">
              <a16:creationId xmlns:a16="http://schemas.microsoft.com/office/drawing/2014/main" id="{00000000-0008-0000-1C00-00009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3" name="Text Box 1">
          <a:extLst>
            <a:ext uri="{FF2B5EF4-FFF2-40B4-BE49-F238E27FC236}">
              <a16:creationId xmlns:a16="http://schemas.microsoft.com/office/drawing/2014/main" id="{00000000-0008-0000-1C00-00009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4" name="Text Box 2">
          <a:extLst>
            <a:ext uri="{FF2B5EF4-FFF2-40B4-BE49-F238E27FC236}">
              <a16:creationId xmlns:a16="http://schemas.microsoft.com/office/drawing/2014/main" id="{00000000-0008-0000-1C00-0000A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5" name="Text Box 8">
          <a:extLst>
            <a:ext uri="{FF2B5EF4-FFF2-40B4-BE49-F238E27FC236}">
              <a16:creationId xmlns:a16="http://schemas.microsoft.com/office/drawing/2014/main" id="{00000000-0008-0000-1C00-0000A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6" name="Text Box 8">
          <a:extLst>
            <a:ext uri="{FF2B5EF4-FFF2-40B4-BE49-F238E27FC236}">
              <a16:creationId xmlns:a16="http://schemas.microsoft.com/office/drawing/2014/main" id="{00000000-0008-0000-1C00-0000A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7" name="Text Box 1">
          <a:extLst>
            <a:ext uri="{FF2B5EF4-FFF2-40B4-BE49-F238E27FC236}">
              <a16:creationId xmlns:a16="http://schemas.microsoft.com/office/drawing/2014/main" id="{00000000-0008-0000-1C00-0000A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8" name="Text Box 2">
          <a:extLst>
            <a:ext uri="{FF2B5EF4-FFF2-40B4-BE49-F238E27FC236}">
              <a16:creationId xmlns:a16="http://schemas.microsoft.com/office/drawing/2014/main" id="{00000000-0008-0000-1C00-0000A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9" name="Text Box 3">
          <a:extLst>
            <a:ext uri="{FF2B5EF4-FFF2-40B4-BE49-F238E27FC236}">
              <a16:creationId xmlns:a16="http://schemas.microsoft.com/office/drawing/2014/main" id="{00000000-0008-0000-1C00-0000A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0" name="Text Box 4">
          <a:extLst>
            <a:ext uri="{FF2B5EF4-FFF2-40B4-BE49-F238E27FC236}">
              <a16:creationId xmlns:a16="http://schemas.microsoft.com/office/drawing/2014/main" id="{00000000-0008-0000-1C00-0000A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1" name="Text Box 5">
          <a:extLst>
            <a:ext uri="{FF2B5EF4-FFF2-40B4-BE49-F238E27FC236}">
              <a16:creationId xmlns:a16="http://schemas.microsoft.com/office/drawing/2014/main" id="{00000000-0008-0000-1C00-0000A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2" name="Text Box 6">
          <a:extLst>
            <a:ext uri="{FF2B5EF4-FFF2-40B4-BE49-F238E27FC236}">
              <a16:creationId xmlns:a16="http://schemas.microsoft.com/office/drawing/2014/main" id="{00000000-0008-0000-1C00-0000A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3" name="Text Box 8">
          <a:extLst>
            <a:ext uri="{FF2B5EF4-FFF2-40B4-BE49-F238E27FC236}">
              <a16:creationId xmlns:a16="http://schemas.microsoft.com/office/drawing/2014/main" id="{00000000-0008-0000-1C00-0000A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4" name="Text Box 9">
          <a:extLst>
            <a:ext uri="{FF2B5EF4-FFF2-40B4-BE49-F238E27FC236}">
              <a16:creationId xmlns:a16="http://schemas.microsoft.com/office/drawing/2014/main" id="{00000000-0008-0000-1C00-0000A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5" name="Text Box 10">
          <a:extLst>
            <a:ext uri="{FF2B5EF4-FFF2-40B4-BE49-F238E27FC236}">
              <a16:creationId xmlns:a16="http://schemas.microsoft.com/office/drawing/2014/main" id="{00000000-0008-0000-1C00-0000A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6" name="Text Box 1">
          <a:extLst>
            <a:ext uri="{FF2B5EF4-FFF2-40B4-BE49-F238E27FC236}">
              <a16:creationId xmlns:a16="http://schemas.microsoft.com/office/drawing/2014/main" id="{00000000-0008-0000-1C00-0000A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7" name="Text Box 2">
          <a:extLst>
            <a:ext uri="{FF2B5EF4-FFF2-40B4-BE49-F238E27FC236}">
              <a16:creationId xmlns:a16="http://schemas.microsoft.com/office/drawing/2014/main" id="{00000000-0008-0000-1C00-0000A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8" name="Text Box 8">
          <a:extLst>
            <a:ext uri="{FF2B5EF4-FFF2-40B4-BE49-F238E27FC236}">
              <a16:creationId xmlns:a16="http://schemas.microsoft.com/office/drawing/2014/main" id="{00000000-0008-0000-1C00-0000A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9" name="Text Box 8">
          <a:extLst>
            <a:ext uri="{FF2B5EF4-FFF2-40B4-BE49-F238E27FC236}">
              <a16:creationId xmlns:a16="http://schemas.microsoft.com/office/drawing/2014/main" id="{00000000-0008-0000-1C00-0000A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0" name="Text Box 1">
          <a:extLst>
            <a:ext uri="{FF2B5EF4-FFF2-40B4-BE49-F238E27FC236}">
              <a16:creationId xmlns:a16="http://schemas.microsoft.com/office/drawing/2014/main" id="{00000000-0008-0000-1C00-0000B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1" name="Text Box 2">
          <a:extLst>
            <a:ext uri="{FF2B5EF4-FFF2-40B4-BE49-F238E27FC236}">
              <a16:creationId xmlns:a16="http://schemas.microsoft.com/office/drawing/2014/main" id="{00000000-0008-0000-1C00-0000B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2" name="Text Box 3">
          <a:extLst>
            <a:ext uri="{FF2B5EF4-FFF2-40B4-BE49-F238E27FC236}">
              <a16:creationId xmlns:a16="http://schemas.microsoft.com/office/drawing/2014/main" id="{00000000-0008-0000-1C00-0000B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3" name="Text Box 4">
          <a:extLst>
            <a:ext uri="{FF2B5EF4-FFF2-40B4-BE49-F238E27FC236}">
              <a16:creationId xmlns:a16="http://schemas.microsoft.com/office/drawing/2014/main" id="{00000000-0008-0000-1C00-0000B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4" name="Text Box 5">
          <a:extLst>
            <a:ext uri="{FF2B5EF4-FFF2-40B4-BE49-F238E27FC236}">
              <a16:creationId xmlns:a16="http://schemas.microsoft.com/office/drawing/2014/main" id="{00000000-0008-0000-1C00-0000B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5" name="Text Box 6">
          <a:extLst>
            <a:ext uri="{FF2B5EF4-FFF2-40B4-BE49-F238E27FC236}">
              <a16:creationId xmlns:a16="http://schemas.microsoft.com/office/drawing/2014/main" id="{00000000-0008-0000-1C00-0000B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6" name="Text Box 8">
          <a:extLst>
            <a:ext uri="{FF2B5EF4-FFF2-40B4-BE49-F238E27FC236}">
              <a16:creationId xmlns:a16="http://schemas.microsoft.com/office/drawing/2014/main" id="{00000000-0008-0000-1C00-0000B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7" name="Text Box 9">
          <a:extLst>
            <a:ext uri="{FF2B5EF4-FFF2-40B4-BE49-F238E27FC236}">
              <a16:creationId xmlns:a16="http://schemas.microsoft.com/office/drawing/2014/main" id="{00000000-0008-0000-1C00-0000B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8" name="Text Box 10">
          <a:extLst>
            <a:ext uri="{FF2B5EF4-FFF2-40B4-BE49-F238E27FC236}">
              <a16:creationId xmlns:a16="http://schemas.microsoft.com/office/drawing/2014/main" id="{00000000-0008-0000-1C00-0000B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9" name="Text Box 1">
          <a:extLst>
            <a:ext uri="{FF2B5EF4-FFF2-40B4-BE49-F238E27FC236}">
              <a16:creationId xmlns:a16="http://schemas.microsoft.com/office/drawing/2014/main" id="{00000000-0008-0000-1C00-0000B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10" name="Text Box 2">
          <a:extLst>
            <a:ext uri="{FF2B5EF4-FFF2-40B4-BE49-F238E27FC236}">
              <a16:creationId xmlns:a16="http://schemas.microsoft.com/office/drawing/2014/main" id="{00000000-0008-0000-1C00-0000B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11" name="Text Box 8">
          <a:extLst>
            <a:ext uri="{FF2B5EF4-FFF2-40B4-BE49-F238E27FC236}">
              <a16:creationId xmlns:a16="http://schemas.microsoft.com/office/drawing/2014/main" id="{00000000-0008-0000-1C00-0000B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27</xdr:row>
      <xdr:rowOff>0</xdr:rowOff>
    </xdr:from>
    <xdr:ext cx="114300" cy="285750"/>
    <xdr:sp macro="" textlink="">
      <xdr:nvSpPr>
        <xdr:cNvPr id="1212" name="Text Box 8">
          <a:extLst>
            <a:ext uri="{FF2B5EF4-FFF2-40B4-BE49-F238E27FC236}">
              <a16:creationId xmlns:a16="http://schemas.microsoft.com/office/drawing/2014/main" id="{00000000-0008-0000-1C00-0000BC04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213" name="Text Box 8">
          <a:extLst>
            <a:ext uri="{FF2B5EF4-FFF2-40B4-BE49-F238E27FC236}">
              <a16:creationId xmlns:a16="http://schemas.microsoft.com/office/drawing/2014/main" id="{00000000-0008-0000-1C00-0000BD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214" name="Text Box 8">
          <a:extLst>
            <a:ext uri="{FF2B5EF4-FFF2-40B4-BE49-F238E27FC236}">
              <a16:creationId xmlns:a16="http://schemas.microsoft.com/office/drawing/2014/main" id="{00000000-0008-0000-1C00-0000BE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215" name="Text Box 8">
          <a:extLst>
            <a:ext uri="{FF2B5EF4-FFF2-40B4-BE49-F238E27FC236}">
              <a16:creationId xmlns:a16="http://schemas.microsoft.com/office/drawing/2014/main" id="{00000000-0008-0000-1C00-0000BF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216" name="Text Box 8">
          <a:extLst>
            <a:ext uri="{FF2B5EF4-FFF2-40B4-BE49-F238E27FC236}">
              <a16:creationId xmlns:a16="http://schemas.microsoft.com/office/drawing/2014/main" id="{00000000-0008-0000-1C00-0000C0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217" name="Text Box 8">
          <a:extLst>
            <a:ext uri="{FF2B5EF4-FFF2-40B4-BE49-F238E27FC236}">
              <a16:creationId xmlns:a16="http://schemas.microsoft.com/office/drawing/2014/main" id="{00000000-0008-0000-1C00-0000C1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218" name="Text Box 8">
          <a:extLst>
            <a:ext uri="{FF2B5EF4-FFF2-40B4-BE49-F238E27FC236}">
              <a16:creationId xmlns:a16="http://schemas.microsoft.com/office/drawing/2014/main" id="{00000000-0008-0000-1C00-0000C2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219" name="Text Box 8">
          <a:extLst>
            <a:ext uri="{FF2B5EF4-FFF2-40B4-BE49-F238E27FC236}">
              <a16:creationId xmlns:a16="http://schemas.microsoft.com/office/drawing/2014/main" id="{00000000-0008-0000-1C00-0000C3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220" name="Text Box 8">
          <a:extLst>
            <a:ext uri="{FF2B5EF4-FFF2-40B4-BE49-F238E27FC236}">
              <a16:creationId xmlns:a16="http://schemas.microsoft.com/office/drawing/2014/main" id="{00000000-0008-0000-1C00-0000C4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221" name="Text Box 8">
          <a:extLst>
            <a:ext uri="{FF2B5EF4-FFF2-40B4-BE49-F238E27FC236}">
              <a16:creationId xmlns:a16="http://schemas.microsoft.com/office/drawing/2014/main" id="{00000000-0008-0000-1C00-0000C5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222" name="Text Box 8">
          <a:extLst>
            <a:ext uri="{FF2B5EF4-FFF2-40B4-BE49-F238E27FC236}">
              <a16:creationId xmlns:a16="http://schemas.microsoft.com/office/drawing/2014/main" id="{00000000-0008-0000-1C00-0000C6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23" name="Text Box 1">
          <a:extLst>
            <a:ext uri="{FF2B5EF4-FFF2-40B4-BE49-F238E27FC236}">
              <a16:creationId xmlns:a16="http://schemas.microsoft.com/office/drawing/2014/main" id="{00000000-0008-0000-1C00-0000C7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24" name="Text Box 2">
          <a:extLst>
            <a:ext uri="{FF2B5EF4-FFF2-40B4-BE49-F238E27FC236}">
              <a16:creationId xmlns:a16="http://schemas.microsoft.com/office/drawing/2014/main" id="{00000000-0008-0000-1C00-0000C8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25" name="Text Box 3">
          <a:extLst>
            <a:ext uri="{FF2B5EF4-FFF2-40B4-BE49-F238E27FC236}">
              <a16:creationId xmlns:a16="http://schemas.microsoft.com/office/drawing/2014/main" id="{00000000-0008-0000-1C00-0000C9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26" name="Text Box 4">
          <a:extLst>
            <a:ext uri="{FF2B5EF4-FFF2-40B4-BE49-F238E27FC236}">
              <a16:creationId xmlns:a16="http://schemas.microsoft.com/office/drawing/2014/main" id="{00000000-0008-0000-1C00-0000CA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27" name="Text Box 5">
          <a:extLst>
            <a:ext uri="{FF2B5EF4-FFF2-40B4-BE49-F238E27FC236}">
              <a16:creationId xmlns:a16="http://schemas.microsoft.com/office/drawing/2014/main" id="{00000000-0008-0000-1C00-0000CB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28" name="Text Box 6">
          <a:extLst>
            <a:ext uri="{FF2B5EF4-FFF2-40B4-BE49-F238E27FC236}">
              <a16:creationId xmlns:a16="http://schemas.microsoft.com/office/drawing/2014/main" id="{00000000-0008-0000-1C00-0000CC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29" name="Text Box 8">
          <a:extLst>
            <a:ext uri="{FF2B5EF4-FFF2-40B4-BE49-F238E27FC236}">
              <a16:creationId xmlns:a16="http://schemas.microsoft.com/office/drawing/2014/main" id="{00000000-0008-0000-1C00-0000CD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30" name="Text Box 9">
          <a:extLst>
            <a:ext uri="{FF2B5EF4-FFF2-40B4-BE49-F238E27FC236}">
              <a16:creationId xmlns:a16="http://schemas.microsoft.com/office/drawing/2014/main" id="{00000000-0008-0000-1C00-0000CE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31" name="Text Box 10">
          <a:extLst>
            <a:ext uri="{FF2B5EF4-FFF2-40B4-BE49-F238E27FC236}">
              <a16:creationId xmlns:a16="http://schemas.microsoft.com/office/drawing/2014/main" id="{00000000-0008-0000-1C00-0000CF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32" name="Text Box 1">
          <a:extLst>
            <a:ext uri="{FF2B5EF4-FFF2-40B4-BE49-F238E27FC236}">
              <a16:creationId xmlns:a16="http://schemas.microsoft.com/office/drawing/2014/main" id="{00000000-0008-0000-1C00-0000D0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33" name="Text Box 2">
          <a:extLst>
            <a:ext uri="{FF2B5EF4-FFF2-40B4-BE49-F238E27FC236}">
              <a16:creationId xmlns:a16="http://schemas.microsoft.com/office/drawing/2014/main" id="{00000000-0008-0000-1C00-0000D1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4" name="Text Box 1">
          <a:extLst>
            <a:ext uri="{FF2B5EF4-FFF2-40B4-BE49-F238E27FC236}">
              <a16:creationId xmlns:a16="http://schemas.microsoft.com/office/drawing/2014/main" id="{00000000-0008-0000-1C00-0000D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5" name="Text Box 2">
          <a:extLst>
            <a:ext uri="{FF2B5EF4-FFF2-40B4-BE49-F238E27FC236}">
              <a16:creationId xmlns:a16="http://schemas.microsoft.com/office/drawing/2014/main" id="{00000000-0008-0000-1C00-0000D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6" name="Text Box 3">
          <a:extLst>
            <a:ext uri="{FF2B5EF4-FFF2-40B4-BE49-F238E27FC236}">
              <a16:creationId xmlns:a16="http://schemas.microsoft.com/office/drawing/2014/main" id="{00000000-0008-0000-1C00-0000D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7" name="Text Box 4">
          <a:extLst>
            <a:ext uri="{FF2B5EF4-FFF2-40B4-BE49-F238E27FC236}">
              <a16:creationId xmlns:a16="http://schemas.microsoft.com/office/drawing/2014/main" id="{00000000-0008-0000-1C00-0000D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8" name="Text Box 5">
          <a:extLst>
            <a:ext uri="{FF2B5EF4-FFF2-40B4-BE49-F238E27FC236}">
              <a16:creationId xmlns:a16="http://schemas.microsoft.com/office/drawing/2014/main" id="{00000000-0008-0000-1C00-0000D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9" name="Text Box 6">
          <a:extLst>
            <a:ext uri="{FF2B5EF4-FFF2-40B4-BE49-F238E27FC236}">
              <a16:creationId xmlns:a16="http://schemas.microsoft.com/office/drawing/2014/main" id="{00000000-0008-0000-1C00-0000D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40" name="Text Box 8">
          <a:extLst>
            <a:ext uri="{FF2B5EF4-FFF2-40B4-BE49-F238E27FC236}">
              <a16:creationId xmlns:a16="http://schemas.microsoft.com/office/drawing/2014/main" id="{00000000-0008-0000-1C00-0000D8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41" name="Text Box 9">
          <a:extLst>
            <a:ext uri="{FF2B5EF4-FFF2-40B4-BE49-F238E27FC236}">
              <a16:creationId xmlns:a16="http://schemas.microsoft.com/office/drawing/2014/main" id="{00000000-0008-0000-1C00-0000D9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42" name="Text Box 10">
          <a:extLst>
            <a:ext uri="{FF2B5EF4-FFF2-40B4-BE49-F238E27FC236}">
              <a16:creationId xmlns:a16="http://schemas.microsoft.com/office/drawing/2014/main" id="{00000000-0008-0000-1C00-0000DA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43" name="Text Box 11">
          <a:extLst>
            <a:ext uri="{FF2B5EF4-FFF2-40B4-BE49-F238E27FC236}">
              <a16:creationId xmlns:a16="http://schemas.microsoft.com/office/drawing/2014/main" id="{00000000-0008-0000-1C00-0000DB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44" name="Text Box 12">
          <a:extLst>
            <a:ext uri="{FF2B5EF4-FFF2-40B4-BE49-F238E27FC236}">
              <a16:creationId xmlns:a16="http://schemas.microsoft.com/office/drawing/2014/main" id="{00000000-0008-0000-1C00-0000DC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45" name="Text Box 1">
          <a:extLst>
            <a:ext uri="{FF2B5EF4-FFF2-40B4-BE49-F238E27FC236}">
              <a16:creationId xmlns:a16="http://schemas.microsoft.com/office/drawing/2014/main" id="{00000000-0008-0000-1C00-0000DD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46" name="Text Box 2">
          <a:extLst>
            <a:ext uri="{FF2B5EF4-FFF2-40B4-BE49-F238E27FC236}">
              <a16:creationId xmlns:a16="http://schemas.microsoft.com/office/drawing/2014/main" id="{00000000-0008-0000-1C00-0000DE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47" name="Text Box 1">
          <a:extLst>
            <a:ext uri="{FF2B5EF4-FFF2-40B4-BE49-F238E27FC236}">
              <a16:creationId xmlns:a16="http://schemas.microsoft.com/office/drawing/2014/main" id="{00000000-0008-0000-1C00-0000DF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48" name="Text Box 2">
          <a:extLst>
            <a:ext uri="{FF2B5EF4-FFF2-40B4-BE49-F238E27FC236}">
              <a16:creationId xmlns:a16="http://schemas.microsoft.com/office/drawing/2014/main" id="{00000000-0008-0000-1C00-0000E0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49" name="Text Box 3">
          <a:extLst>
            <a:ext uri="{FF2B5EF4-FFF2-40B4-BE49-F238E27FC236}">
              <a16:creationId xmlns:a16="http://schemas.microsoft.com/office/drawing/2014/main" id="{00000000-0008-0000-1C00-0000E1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50" name="Text Box 4">
          <a:extLst>
            <a:ext uri="{FF2B5EF4-FFF2-40B4-BE49-F238E27FC236}">
              <a16:creationId xmlns:a16="http://schemas.microsoft.com/office/drawing/2014/main" id="{00000000-0008-0000-1C00-0000E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51" name="Text Box 5">
          <a:extLst>
            <a:ext uri="{FF2B5EF4-FFF2-40B4-BE49-F238E27FC236}">
              <a16:creationId xmlns:a16="http://schemas.microsoft.com/office/drawing/2014/main" id="{00000000-0008-0000-1C00-0000E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52" name="Text Box 6">
          <a:extLst>
            <a:ext uri="{FF2B5EF4-FFF2-40B4-BE49-F238E27FC236}">
              <a16:creationId xmlns:a16="http://schemas.microsoft.com/office/drawing/2014/main" id="{00000000-0008-0000-1C00-0000E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53" name="Text Box 8">
          <a:extLst>
            <a:ext uri="{FF2B5EF4-FFF2-40B4-BE49-F238E27FC236}">
              <a16:creationId xmlns:a16="http://schemas.microsoft.com/office/drawing/2014/main" id="{00000000-0008-0000-1C00-0000E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54" name="Text Box 9">
          <a:extLst>
            <a:ext uri="{FF2B5EF4-FFF2-40B4-BE49-F238E27FC236}">
              <a16:creationId xmlns:a16="http://schemas.microsoft.com/office/drawing/2014/main" id="{00000000-0008-0000-1C00-0000E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55" name="Text Box 10">
          <a:extLst>
            <a:ext uri="{FF2B5EF4-FFF2-40B4-BE49-F238E27FC236}">
              <a16:creationId xmlns:a16="http://schemas.microsoft.com/office/drawing/2014/main" id="{00000000-0008-0000-1C00-0000E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56" name="Text Box 11">
          <a:extLst>
            <a:ext uri="{FF2B5EF4-FFF2-40B4-BE49-F238E27FC236}">
              <a16:creationId xmlns:a16="http://schemas.microsoft.com/office/drawing/2014/main" id="{00000000-0008-0000-1C00-0000E8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57" name="Text Box 12">
          <a:extLst>
            <a:ext uri="{FF2B5EF4-FFF2-40B4-BE49-F238E27FC236}">
              <a16:creationId xmlns:a16="http://schemas.microsoft.com/office/drawing/2014/main" id="{00000000-0008-0000-1C00-0000E9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58" name="Text Box 1">
          <a:extLst>
            <a:ext uri="{FF2B5EF4-FFF2-40B4-BE49-F238E27FC236}">
              <a16:creationId xmlns:a16="http://schemas.microsoft.com/office/drawing/2014/main" id="{00000000-0008-0000-1C00-0000EA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59" name="Text Box 2">
          <a:extLst>
            <a:ext uri="{FF2B5EF4-FFF2-40B4-BE49-F238E27FC236}">
              <a16:creationId xmlns:a16="http://schemas.microsoft.com/office/drawing/2014/main" id="{00000000-0008-0000-1C00-0000EB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60" name="Text Box 8">
          <a:extLst>
            <a:ext uri="{FF2B5EF4-FFF2-40B4-BE49-F238E27FC236}">
              <a16:creationId xmlns:a16="http://schemas.microsoft.com/office/drawing/2014/main" id="{00000000-0008-0000-1C00-0000EC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61" name="Text Box 13">
          <a:extLst>
            <a:ext uri="{FF2B5EF4-FFF2-40B4-BE49-F238E27FC236}">
              <a16:creationId xmlns:a16="http://schemas.microsoft.com/office/drawing/2014/main" id="{00000000-0008-0000-1C00-0000ED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62" name="Text Box 14">
          <a:extLst>
            <a:ext uri="{FF2B5EF4-FFF2-40B4-BE49-F238E27FC236}">
              <a16:creationId xmlns:a16="http://schemas.microsoft.com/office/drawing/2014/main" id="{00000000-0008-0000-1C00-0000EE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63" name="Text Box 13">
          <a:extLst>
            <a:ext uri="{FF2B5EF4-FFF2-40B4-BE49-F238E27FC236}">
              <a16:creationId xmlns:a16="http://schemas.microsoft.com/office/drawing/2014/main" id="{00000000-0008-0000-1C00-0000EF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64" name="Text Box 14">
          <a:extLst>
            <a:ext uri="{FF2B5EF4-FFF2-40B4-BE49-F238E27FC236}">
              <a16:creationId xmlns:a16="http://schemas.microsoft.com/office/drawing/2014/main" id="{00000000-0008-0000-1C00-0000F0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5" name="Text Box 13">
          <a:extLst>
            <a:ext uri="{FF2B5EF4-FFF2-40B4-BE49-F238E27FC236}">
              <a16:creationId xmlns:a16="http://schemas.microsoft.com/office/drawing/2014/main" id="{00000000-0008-0000-1C00-0000F1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6" name="Text Box 14">
          <a:extLst>
            <a:ext uri="{FF2B5EF4-FFF2-40B4-BE49-F238E27FC236}">
              <a16:creationId xmlns:a16="http://schemas.microsoft.com/office/drawing/2014/main" id="{00000000-0008-0000-1C00-0000F2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67" name="Text Box 8">
          <a:extLst>
            <a:ext uri="{FF2B5EF4-FFF2-40B4-BE49-F238E27FC236}">
              <a16:creationId xmlns:a16="http://schemas.microsoft.com/office/drawing/2014/main" id="{00000000-0008-0000-1C00-0000F3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68" name="Text Box 8">
          <a:extLst>
            <a:ext uri="{FF2B5EF4-FFF2-40B4-BE49-F238E27FC236}">
              <a16:creationId xmlns:a16="http://schemas.microsoft.com/office/drawing/2014/main" id="{00000000-0008-0000-1C00-0000F4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9" name="Text Box 8">
          <a:extLst>
            <a:ext uri="{FF2B5EF4-FFF2-40B4-BE49-F238E27FC236}">
              <a16:creationId xmlns:a16="http://schemas.microsoft.com/office/drawing/2014/main" id="{00000000-0008-0000-1C00-0000F5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70" name="Text Box 8">
          <a:extLst>
            <a:ext uri="{FF2B5EF4-FFF2-40B4-BE49-F238E27FC236}">
              <a16:creationId xmlns:a16="http://schemas.microsoft.com/office/drawing/2014/main" id="{00000000-0008-0000-1C00-0000F6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71" name="Text Box 8">
          <a:extLst>
            <a:ext uri="{FF2B5EF4-FFF2-40B4-BE49-F238E27FC236}">
              <a16:creationId xmlns:a16="http://schemas.microsoft.com/office/drawing/2014/main" id="{00000000-0008-0000-1C00-0000F7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72" name="Text Box 8">
          <a:extLst>
            <a:ext uri="{FF2B5EF4-FFF2-40B4-BE49-F238E27FC236}">
              <a16:creationId xmlns:a16="http://schemas.microsoft.com/office/drawing/2014/main" id="{00000000-0008-0000-1C00-0000F8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73" name="Text Box 1">
          <a:extLst>
            <a:ext uri="{FF2B5EF4-FFF2-40B4-BE49-F238E27FC236}">
              <a16:creationId xmlns:a16="http://schemas.microsoft.com/office/drawing/2014/main" id="{00000000-0008-0000-1C00-0000F9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74" name="Text Box 2">
          <a:extLst>
            <a:ext uri="{FF2B5EF4-FFF2-40B4-BE49-F238E27FC236}">
              <a16:creationId xmlns:a16="http://schemas.microsoft.com/office/drawing/2014/main" id="{00000000-0008-0000-1C00-0000FA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75" name="Text Box 3">
          <a:extLst>
            <a:ext uri="{FF2B5EF4-FFF2-40B4-BE49-F238E27FC236}">
              <a16:creationId xmlns:a16="http://schemas.microsoft.com/office/drawing/2014/main" id="{00000000-0008-0000-1C00-0000FB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76" name="Text Box 4">
          <a:extLst>
            <a:ext uri="{FF2B5EF4-FFF2-40B4-BE49-F238E27FC236}">
              <a16:creationId xmlns:a16="http://schemas.microsoft.com/office/drawing/2014/main" id="{00000000-0008-0000-1C00-0000FC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77" name="Text Box 5">
          <a:extLst>
            <a:ext uri="{FF2B5EF4-FFF2-40B4-BE49-F238E27FC236}">
              <a16:creationId xmlns:a16="http://schemas.microsoft.com/office/drawing/2014/main" id="{00000000-0008-0000-1C00-0000FD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78" name="Text Box 6">
          <a:extLst>
            <a:ext uri="{FF2B5EF4-FFF2-40B4-BE49-F238E27FC236}">
              <a16:creationId xmlns:a16="http://schemas.microsoft.com/office/drawing/2014/main" id="{00000000-0008-0000-1C00-0000FE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79" name="Text Box 8">
          <a:extLst>
            <a:ext uri="{FF2B5EF4-FFF2-40B4-BE49-F238E27FC236}">
              <a16:creationId xmlns:a16="http://schemas.microsoft.com/office/drawing/2014/main" id="{00000000-0008-0000-1C00-0000FF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80" name="Text Box 9">
          <a:extLst>
            <a:ext uri="{FF2B5EF4-FFF2-40B4-BE49-F238E27FC236}">
              <a16:creationId xmlns:a16="http://schemas.microsoft.com/office/drawing/2014/main" id="{00000000-0008-0000-1C00-000000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81" name="Text Box 10">
          <a:extLst>
            <a:ext uri="{FF2B5EF4-FFF2-40B4-BE49-F238E27FC236}">
              <a16:creationId xmlns:a16="http://schemas.microsoft.com/office/drawing/2014/main" id="{00000000-0008-0000-1C00-000001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82" name="Text Box 11">
          <a:extLst>
            <a:ext uri="{FF2B5EF4-FFF2-40B4-BE49-F238E27FC236}">
              <a16:creationId xmlns:a16="http://schemas.microsoft.com/office/drawing/2014/main" id="{00000000-0008-0000-1C00-000002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83" name="Text Box 12">
          <a:extLst>
            <a:ext uri="{FF2B5EF4-FFF2-40B4-BE49-F238E27FC236}">
              <a16:creationId xmlns:a16="http://schemas.microsoft.com/office/drawing/2014/main" id="{00000000-0008-0000-1C00-000003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84" name="Text Box 13">
          <a:extLst>
            <a:ext uri="{FF2B5EF4-FFF2-40B4-BE49-F238E27FC236}">
              <a16:creationId xmlns:a16="http://schemas.microsoft.com/office/drawing/2014/main" id="{00000000-0008-0000-1C00-000004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85" name="Text Box 14">
          <a:extLst>
            <a:ext uri="{FF2B5EF4-FFF2-40B4-BE49-F238E27FC236}">
              <a16:creationId xmlns:a16="http://schemas.microsoft.com/office/drawing/2014/main" id="{00000000-0008-0000-1C00-000005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86" name="Text Box 1">
          <a:extLst>
            <a:ext uri="{FF2B5EF4-FFF2-40B4-BE49-F238E27FC236}">
              <a16:creationId xmlns:a16="http://schemas.microsoft.com/office/drawing/2014/main" id="{00000000-0008-0000-1C00-000006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87" name="Text Box 2">
          <a:extLst>
            <a:ext uri="{FF2B5EF4-FFF2-40B4-BE49-F238E27FC236}">
              <a16:creationId xmlns:a16="http://schemas.microsoft.com/office/drawing/2014/main" id="{00000000-0008-0000-1C00-000007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15</xdr:row>
      <xdr:rowOff>0</xdr:rowOff>
    </xdr:from>
    <xdr:ext cx="114300" cy="285750"/>
    <xdr:sp macro="" textlink="">
      <xdr:nvSpPr>
        <xdr:cNvPr id="1288" name="Text Box 8">
          <a:extLst>
            <a:ext uri="{FF2B5EF4-FFF2-40B4-BE49-F238E27FC236}">
              <a16:creationId xmlns:a16="http://schemas.microsoft.com/office/drawing/2014/main" id="{00000000-0008-0000-1C00-00000805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xdr:row>
      <xdr:rowOff>0</xdr:rowOff>
    </xdr:from>
    <xdr:ext cx="114300" cy="285750"/>
    <xdr:sp macro="" textlink="">
      <xdr:nvSpPr>
        <xdr:cNvPr id="1289" name="Text Box 8">
          <a:extLst>
            <a:ext uri="{FF2B5EF4-FFF2-40B4-BE49-F238E27FC236}">
              <a16:creationId xmlns:a16="http://schemas.microsoft.com/office/drawing/2014/main" id="{00000000-0008-0000-1C00-00000905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0" name="Text Box 8">
          <a:extLst>
            <a:ext uri="{FF2B5EF4-FFF2-40B4-BE49-F238E27FC236}">
              <a16:creationId xmlns:a16="http://schemas.microsoft.com/office/drawing/2014/main" id="{00000000-0008-0000-1C00-00000A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1291" name="Text Box 8">
          <a:extLst>
            <a:ext uri="{FF2B5EF4-FFF2-40B4-BE49-F238E27FC236}">
              <a16:creationId xmlns:a16="http://schemas.microsoft.com/office/drawing/2014/main" id="{00000000-0008-0000-1C00-00000B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1292" name="Text Box 8">
          <a:extLst>
            <a:ext uri="{FF2B5EF4-FFF2-40B4-BE49-F238E27FC236}">
              <a16:creationId xmlns:a16="http://schemas.microsoft.com/office/drawing/2014/main" id="{00000000-0008-0000-1C00-00000C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293" name="Text Box 1">
          <a:extLst>
            <a:ext uri="{FF2B5EF4-FFF2-40B4-BE49-F238E27FC236}">
              <a16:creationId xmlns:a16="http://schemas.microsoft.com/office/drawing/2014/main" id="{00000000-0008-0000-1C00-00000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294" name="Text Box 2">
          <a:extLst>
            <a:ext uri="{FF2B5EF4-FFF2-40B4-BE49-F238E27FC236}">
              <a16:creationId xmlns:a16="http://schemas.microsoft.com/office/drawing/2014/main" id="{00000000-0008-0000-1C00-00000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295" name="Text Box 3">
          <a:extLst>
            <a:ext uri="{FF2B5EF4-FFF2-40B4-BE49-F238E27FC236}">
              <a16:creationId xmlns:a16="http://schemas.microsoft.com/office/drawing/2014/main" id="{00000000-0008-0000-1C00-00000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296" name="Text Box 4">
          <a:extLst>
            <a:ext uri="{FF2B5EF4-FFF2-40B4-BE49-F238E27FC236}">
              <a16:creationId xmlns:a16="http://schemas.microsoft.com/office/drawing/2014/main" id="{00000000-0008-0000-1C00-00001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297" name="Text Box 5">
          <a:extLst>
            <a:ext uri="{FF2B5EF4-FFF2-40B4-BE49-F238E27FC236}">
              <a16:creationId xmlns:a16="http://schemas.microsoft.com/office/drawing/2014/main" id="{00000000-0008-0000-1C00-00001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298" name="Text Box 6">
          <a:extLst>
            <a:ext uri="{FF2B5EF4-FFF2-40B4-BE49-F238E27FC236}">
              <a16:creationId xmlns:a16="http://schemas.microsoft.com/office/drawing/2014/main" id="{00000000-0008-0000-1C00-00001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299" name="Text Box 8">
          <a:extLst>
            <a:ext uri="{FF2B5EF4-FFF2-40B4-BE49-F238E27FC236}">
              <a16:creationId xmlns:a16="http://schemas.microsoft.com/office/drawing/2014/main" id="{00000000-0008-0000-1C00-00001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00" name="Text Box 9">
          <a:extLst>
            <a:ext uri="{FF2B5EF4-FFF2-40B4-BE49-F238E27FC236}">
              <a16:creationId xmlns:a16="http://schemas.microsoft.com/office/drawing/2014/main" id="{00000000-0008-0000-1C00-00001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01" name="Text Box 10">
          <a:extLst>
            <a:ext uri="{FF2B5EF4-FFF2-40B4-BE49-F238E27FC236}">
              <a16:creationId xmlns:a16="http://schemas.microsoft.com/office/drawing/2014/main" id="{00000000-0008-0000-1C00-00001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02" name="Text Box 1">
          <a:extLst>
            <a:ext uri="{FF2B5EF4-FFF2-40B4-BE49-F238E27FC236}">
              <a16:creationId xmlns:a16="http://schemas.microsoft.com/office/drawing/2014/main" id="{00000000-0008-0000-1C00-00001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03" name="Text Box 2">
          <a:extLst>
            <a:ext uri="{FF2B5EF4-FFF2-40B4-BE49-F238E27FC236}">
              <a16:creationId xmlns:a16="http://schemas.microsoft.com/office/drawing/2014/main" id="{00000000-0008-0000-1C00-00001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28</xdr:row>
      <xdr:rowOff>0</xdr:rowOff>
    </xdr:from>
    <xdr:ext cx="114300" cy="285750"/>
    <xdr:sp macro="" textlink="">
      <xdr:nvSpPr>
        <xdr:cNvPr id="1304" name="Text Box 8">
          <a:extLst>
            <a:ext uri="{FF2B5EF4-FFF2-40B4-BE49-F238E27FC236}">
              <a16:creationId xmlns:a16="http://schemas.microsoft.com/office/drawing/2014/main" id="{00000000-0008-0000-1C00-00001805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05" name="Text Box 1">
          <a:extLst>
            <a:ext uri="{FF2B5EF4-FFF2-40B4-BE49-F238E27FC236}">
              <a16:creationId xmlns:a16="http://schemas.microsoft.com/office/drawing/2014/main" id="{00000000-0008-0000-1C00-000019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06" name="Text Box 2">
          <a:extLst>
            <a:ext uri="{FF2B5EF4-FFF2-40B4-BE49-F238E27FC236}">
              <a16:creationId xmlns:a16="http://schemas.microsoft.com/office/drawing/2014/main" id="{00000000-0008-0000-1C00-00001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07" name="Text Box 3">
          <a:extLst>
            <a:ext uri="{FF2B5EF4-FFF2-40B4-BE49-F238E27FC236}">
              <a16:creationId xmlns:a16="http://schemas.microsoft.com/office/drawing/2014/main" id="{00000000-0008-0000-1C00-00001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08" name="Text Box 4">
          <a:extLst>
            <a:ext uri="{FF2B5EF4-FFF2-40B4-BE49-F238E27FC236}">
              <a16:creationId xmlns:a16="http://schemas.microsoft.com/office/drawing/2014/main" id="{00000000-0008-0000-1C00-00001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09" name="Text Box 5">
          <a:extLst>
            <a:ext uri="{FF2B5EF4-FFF2-40B4-BE49-F238E27FC236}">
              <a16:creationId xmlns:a16="http://schemas.microsoft.com/office/drawing/2014/main" id="{00000000-0008-0000-1C00-00001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10" name="Text Box 6">
          <a:extLst>
            <a:ext uri="{FF2B5EF4-FFF2-40B4-BE49-F238E27FC236}">
              <a16:creationId xmlns:a16="http://schemas.microsoft.com/office/drawing/2014/main" id="{00000000-0008-0000-1C00-00001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11" name="Text Box 8">
          <a:extLst>
            <a:ext uri="{FF2B5EF4-FFF2-40B4-BE49-F238E27FC236}">
              <a16:creationId xmlns:a16="http://schemas.microsoft.com/office/drawing/2014/main" id="{00000000-0008-0000-1C00-00001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12" name="Text Box 9">
          <a:extLst>
            <a:ext uri="{FF2B5EF4-FFF2-40B4-BE49-F238E27FC236}">
              <a16:creationId xmlns:a16="http://schemas.microsoft.com/office/drawing/2014/main" id="{00000000-0008-0000-1C00-00002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13" name="Text Box 10">
          <a:extLst>
            <a:ext uri="{FF2B5EF4-FFF2-40B4-BE49-F238E27FC236}">
              <a16:creationId xmlns:a16="http://schemas.microsoft.com/office/drawing/2014/main" id="{00000000-0008-0000-1C00-000021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314" name="Text Box 11">
          <a:extLst>
            <a:ext uri="{FF2B5EF4-FFF2-40B4-BE49-F238E27FC236}">
              <a16:creationId xmlns:a16="http://schemas.microsoft.com/office/drawing/2014/main" id="{00000000-0008-0000-1C00-000022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315" name="Text Box 12">
          <a:extLst>
            <a:ext uri="{FF2B5EF4-FFF2-40B4-BE49-F238E27FC236}">
              <a16:creationId xmlns:a16="http://schemas.microsoft.com/office/drawing/2014/main" id="{00000000-0008-0000-1C00-000023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16" name="Text Box 13">
          <a:extLst>
            <a:ext uri="{FF2B5EF4-FFF2-40B4-BE49-F238E27FC236}">
              <a16:creationId xmlns:a16="http://schemas.microsoft.com/office/drawing/2014/main" id="{00000000-0008-0000-1C00-000024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17" name="Text Box 14">
          <a:extLst>
            <a:ext uri="{FF2B5EF4-FFF2-40B4-BE49-F238E27FC236}">
              <a16:creationId xmlns:a16="http://schemas.microsoft.com/office/drawing/2014/main" id="{00000000-0008-0000-1C00-000025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18" name="Text Box 1">
          <a:extLst>
            <a:ext uri="{FF2B5EF4-FFF2-40B4-BE49-F238E27FC236}">
              <a16:creationId xmlns:a16="http://schemas.microsoft.com/office/drawing/2014/main" id="{00000000-0008-0000-1C00-000026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19" name="Text Box 2">
          <a:extLst>
            <a:ext uri="{FF2B5EF4-FFF2-40B4-BE49-F238E27FC236}">
              <a16:creationId xmlns:a16="http://schemas.microsoft.com/office/drawing/2014/main" id="{00000000-0008-0000-1C00-000027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20" name="Text Box 8">
          <a:extLst>
            <a:ext uri="{FF2B5EF4-FFF2-40B4-BE49-F238E27FC236}">
              <a16:creationId xmlns:a16="http://schemas.microsoft.com/office/drawing/2014/main" id="{00000000-0008-0000-1C00-000028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321" name="Text Box 8">
          <a:extLst>
            <a:ext uri="{FF2B5EF4-FFF2-40B4-BE49-F238E27FC236}">
              <a16:creationId xmlns:a16="http://schemas.microsoft.com/office/drawing/2014/main" id="{00000000-0008-0000-1C00-000029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322" name="Text Box 8">
          <a:extLst>
            <a:ext uri="{FF2B5EF4-FFF2-40B4-BE49-F238E27FC236}">
              <a16:creationId xmlns:a16="http://schemas.microsoft.com/office/drawing/2014/main" id="{00000000-0008-0000-1C00-00002A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23" name="Text Box 8">
          <a:extLst>
            <a:ext uri="{FF2B5EF4-FFF2-40B4-BE49-F238E27FC236}">
              <a16:creationId xmlns:a16="http://schemas.microsoft.com/office/drawing/2014/main" id="{00000000-0008-0000-1C00-00002B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24" name="Text Box 8">
          <a:extLst>
            <a:ext uri="{FF2B5EF4-FFF2-40B4-BE49-F238E27FC236}">
              <a16:creationId xmlns:a16="http://schemas.microsoft.com/office/drawing/2014/main" id="{00000000-0008-0000-1C00-00002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25" name="Text Box 8">
          <a:extLst>
            <a:ext uri="{FF2B5EF4-FFF2-40B4-BE49-F238E27FC236}">
              <a16:creationId xmlns:a16="http://schemas.microsoft.com/office/drawing/2014/main" id="{00000000-0008-0000-1C00-00002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26" name="Text Box 1">
          <a:extLst>
            <a:ext uri="{FF2B5EF4-FFF2-40B4-BE49-F238E27FC236}">
              <a16:creationId xmlns:a16="http://schemas.microsoft.com/office/drawing/2014/main" id="{00000000-0008-0000-1C00-00002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27" name="Text Box 2">
          <a:extLst>
            <a:ext uri="{FF2B5EF4-FFF2-40B4-BE49-F238E27FC236}">
              <a16:creationId xmlns:a16="http://schemas.microsoft.com/office/drawing/2014/main" id="{00000000-0008-0000-1C00-00002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28" name="Text Box 3">
          <a:extLst>
            <a:ext uri="{FF2B5EF4-FFF2-40B4-BE49-F238E27FC236}">
              <a16:creationId xmlns:a16="http://schemas.microsoft.com/office/drawing/2014/main" id="{00000000-0008-0000-1C00-00003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29" name="Text Box 4">
          <a:extLst>
            <a:ext uri="{FF2B5EF4-FFF2-40B4-BE49-F238E27FC236}">
              <a16:creationId xmlns:a16="http://schemas.microsoft.com/office/drawing/2014/main" id="{00000000-0008-0000-1C00-00003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30" name="Text Box 5">
          <a:extLst>
            <a:ext uri="{FF2B5EF4-FFF2-40B4-BE49-F238E27FC236}">
              <a16:creationId xmlns:a16="http://schemas.microsoft.com/office/drawing/2014/main" id="{00000000-0008-0000-1C00-00003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31" name="Text Box 6">
          <a:extLst>
            <a:ext uri="{FF2B5EF4-FFF2-40B4-BE49-F238E27FC236}">
              <a16:creationId xmlns:a16="http://schemas.microsoft.com/office/drawing/2014/main" id="{00000000-0008-0000-1C00-00003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32" name="Text Box 8">
          <a:extLst>
            <a:ext uri="{FF2B5EF4-FFF2-40B4-BE49-F238E27FC236}">
              <a16:creationId xmlns:a16="http://schemas.microsoft.com/office/drawing/2014/main" id="{00000000-0008-0000-1C00-00003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33" name="Text Box 9">
          <a:extLst>
            <a:ext uri="{FF2B5EF4-FFF2-40B4-BE49-F238E27FC236}">
              <a16:creationId xmlns:a16="http://schemas.microsoft.com/office/drawing/2014/main" id="{00000000-0008-0000-1C00-00003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34" name="Text Box 10">
          <a:extLst>
            <a:ext uri="{FF2B5EF4-FFF2-40B4-BE49-F238E27FC236}">
              <a16:creationId xmlns:a16="http://schemas.microsoft.com/office/drawing/2014/main" id="{00000000-0008-0000-1C00-00003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35" name="Text Box 1">
          <a:extLst>
            <a:ext uri="{FF2B5EF4-FFF2-40B4-BE49-F238E27FC236}">
              <a16:creationId xmlns:a16="http://schemas.microsoft.com/office/drawing/2014/main" id="{00000000-0008-0000-1C00-00003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36" name="Text Box 2">
          <a:extLst>
            <a:ext uri="{FF2B5EF4-FFF2-40B4-BE49-F238E27FC236}">
              <a16:creationId xmlns:a16="http://schemas.microsoft.com/office/drawing/2014/main" id="{00000000-0008-0000-1C00-000038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1337" name="Text Box 8">
          <a:extLst>
            <a:ext uri="{FF2B5EF4-FFF2-40B4-BE49-F238E27FC236}">
              <a16:creationId xmlns:a16="http://schemas.microsoft.com/office/drawing/2014/main" id="{00000000-0008-0000-1C00-000039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38" name="Text Box 1">
          <a:extLst>
            <a:ext uri="{FF2B5EF4-FFF2-40B4-BE49-F238E27FC236}">
              <a16:creationId xmlns:a16="http://schemas.microsoft.com/office/drawing/2014/main" id="{00000000-0008-0000-1C00-00003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39" name="Text Box 2">
          <a:extLst>
            <a:ext uri="{FF2B5EF4-FFF2-40B4-BE49-F238E27FC236}">
              <a16:creationId xmlns:a16="http://schemas.microsoft.com/office/drawing/2014/main" id="{00000000-0008-0000-1C00-00003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40" name="Text Box 3">
          <a:extLst>
            <a:ext uri="{FF2B5EF4-FFF2-40B4-BE49-F238E27FC236}">
              <a16:creationId xmlns:a16="http://schemas.microsoft.com/office/drawing/2014/main" id="{00000000-0008-0000-1C00-00003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41" name="Text Box 4">
          <a:extLst>
            <a:ext uri="{FF2B5EF4-FFF2-40B4-BE49-F238E27FC236}">
              <a16:creationId xmlns:a16="http://schemas.microsoft.com/office/drawing/2014/main" id="{00000000-0008-0000-1C00-00003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42" name="Text Box 5">
          <a:extLst>
            <a:ext uri="{FF2B5EF4-FFF2-40B4-BE49-F238E27FC236}">
              <a16:creationId xmlns:a16="http://schemas.microsoft.com/office/drawing/2014/main" id="{00000000-0008-0000-1C00-00003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43" name="Text Box 6">
          <a:extLst>
            <a:ext uri="{FF2B5EF4-FFF2-40B4-BE49-F238E27FC236}">
              <a16:creationId xmlns:a16="http://schemas.microsoft.com/office/drawing/2014/main" id="{00000000-0008-0000-1C00-00003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44" name="Text Box 8">
          <a:extLst>
            <a:ext uri="{FF2B5EF4-FFF2-40B4-BE49-F238E27FC236}">
              <a16:creationId xmlns:a16="http://schemas.microsoft.com/office/drawing/2014/main" id="{00000000-0008-0000-1C00-00004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45" name="Text Box 9">
          <a:extLst>
            <a:ext uri="{FF2B5EF4-FFF2-40B4-BE49-F238E27FC236}">
              <a16:creationId xmlns:a16="http://schemas.microsoft.com/office/drawing/2014/main" id="{00000000-0008-0000-1C00-000041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46" name="Text Box 10">
          <a:extLst>
            <a:ext uri="{FF2B5EF4-FFF2-40B4-BE49-F238E27FC236}">
              <a16:creationId xmlns:a16="http://schemas.microsoft.com/office/drawing/2014/main" id="{00000000-0008-0000-1C00-000042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347" name="Text Box 11">
          <a:extLst>
            <a:ext uri="{FF2B5EF4-FFF2-40B4-BE49-F238E27FC236}">
              <a16:creationId xmlns:a16="http://schemas.microsoft.com/office/drawing/2014/main" id="{00000000-0008-0000-1C00-000043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348" name="Text Box 12">
          <a:extLst>
            <a:ext uri="{FF2B5EF4-FFF2-40B4-BE49-F238E27FC236}">
              <a16:creationId xmlns:a16="http://schemas.microsoft.com/office/drawing/2014/main" id="{00000000-0008-0000-1C00-000044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49" name="Text Box 13">
          <a:extLst>
            <a:ext uri="{FF2B5EF4-FFF2-40B4-BE49-F238E27FC236}">
              <a16:creationId xmlns:a16="http://schemas.microsoft.com/office/drawing/2014/main" id="{00000000-0008-0000-1C00-000045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50" name="Text Box 14">
          <a:extLst>
            <a:ext uri="{FF2B5EF4-FFF2-40B4-BE49-F238E27FC236}">
              <a16:creationId xmlns:a16="http://schemas.microsoft.com/office/drawing/2014/main" id="{00000000-0008-0000-1C00-000046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51" name="Text Box 1">
          <a:extLst>
            <a:ext uri="{FF2B5EF4-FFF2-40B4-BE49-F238E27FC236}">
              <a16:creationId xmlns:a16="http://schemas.microsoft.com/office/drawing/2014/main" id="{00000000-0008-0000-1C00-000047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52" name="Text Box 2">
          <a:extLst>
            <a:ext uri="{FF2B5EF4-FFF2-40B4-BE49-F238E27FC236}">
              <a16:creationId xmlns:a16="http://schemas.microsoft.com/office/drawing/2014/main" id="{00000000-0008-0000-1C00-000048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53" name="Text Box 8">
          <a:extLst>
            <a:ext uri="{FF2B5EF4-FFF2-40B4-BE49-F238E27FC236}">
              <a16:creationId xmlns:a16="http://schemas.microsoft.com/office/drawing/2014/main" id="{00000000-0008-0000-1C00-000049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354" name="Text Box 8">
          <a:extLst>
            <a:ext uri="{FF2B5EF4-FFF2-40B4-BE49-F238E27FC236}">
              <a16:creationId xmlns:a16="http://schemas.microsoft.com/office/drawing/2014/main" id="{00000000-0008-0000-1C00-00004A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55" name="Text Box 8">
          <a:extLst>
            <a:ext uri="{FF2B5EF4-FFF2-40B4-BE49-F238E27FC236}">
              <a16:creationId xmlns:a16="http://schemas.microsoft.com/office/drawing/2014/main" id="{00000000-0008-0000-1C00-00004B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56" name="Text Box 8">
          <a:extLst>
            <a:ext uri="{FF2B5EF4-FFF2-40B4-BE49-F238E27FC236}">
              <a16:creationId xmlns:a16="http://schemas.microsoft.com/office/drawing/2014/main" id="{00000000-0008-0000-1C00-00004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57" name="Text Box 8">
          <a:extLst>
            <a:ext uri="{FF2B5EF4-FFF2-40B4-BE49-F238E27FC236}">
              <a16:creationId xmlns:a16="http://schemas.microsoft.com/office/drawing/2014/main" id="{00000000-0008-0000-1C00-00004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58" name="Text Box 1">
          <a:extLst>
            <a:ext uri="{FF2B5EF4-FFF2-40B4-BE49-F238E27FC236}">
              <a16:creationId xmlns:a16="http://schemas.microsoft.com/office/drawing/2014/main" id="{00000000-0008-0000-1C00-00004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59" name="Text Box 2">
          <a:extLst>
            <a:ext uri="{FF2B5EF4-FFF2-40B4-BE49-F238E27FC236}">
              <a16:creationId xmlns:a16="http://schemas.microsoft.com/office/drawing/2014/main" id="{00000000-0008-0000-1C00-00004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60" name="Text Box 3">
          <a:extLst>
            <a:ext uri="{FF2B5EF4-FFF2-40B4-BE49-F238E27FC236}">
              <a16:creationId xmlns:a16="http://schemas.microsoft.com/office/drawing/2014/main" id="{00000000-0008-0000-1C00-00005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61" name="Text Box 4">
          <a:extLst>
            <a:ext uri="{FF2B5EF4-FFF2-40B4-BE49-F238E27FC236}">
              <a16:creationId xmlns:a16="http://schemas.microsoft.com/office/drawing/2014/main" id="{00000000-0008-0000-1C00-00005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62" name="Text Box 5">
          <a:extLst>
            <a:ext uri="{FF2B5EF4-FFF2-40B4-BE49-F238E27FC236}">
              <a16:creationId xmlns:a16="http://schemas.microsoft.com/office/drawing/2014/main" id="{00000000-0008-0000-1C00-00005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63" name="Text Box 6">
          <a:extLst>
            <a:ext uri="{FF2B5EF4-FFF2-40B4-BE49-F238E27FC236}">
              <a16:creationId xmlns:a16="http://schemas.microsoft.com/office/drawing/2014/main" id="{00000000-0008-0000-1C00-00005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64" name="Text Box 8">
          <a:extLst>
            <a:ext uri="{FF2B5EF4-FFF2-40B4-BE49-F238E27FC236}">
              <a16:creationId xmlns:a16="http://schemas.microsoft.com/office/drawing/2014/main" id="{00000000-0008-0000-1C00-00005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65" name="Text Box 9">
          <a:extLst>
            <a:ext uri="{FF2B5EF4-FFF2-40B4-BE49-F238E27FC236}">
              <a16:creationId xmlns:a16="http://schemas.microsoft.com/office/drawing/2014/main" id="{00000000-0008-0000-1C00-00005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66" name="Text Box 10">
          <a:extLst>
            <a:ext uri="{FF2B5EF4-FFF2-40B4-BE49-F238E27FC236}">
              <a16:creationId xmlns:a16="http://schemas.microsoft.com/office/drawing/2014/main" id="{00000000-0008-0000-1C00-00005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67" name="Text Box 1">
          <a:extLst>
            <a:ext uri="{FF2B5EF4-FFF2-40B4-BE49-F238E27FC236}">
              <a16:creationId xmlns:a16="http://schemas.microsoft.com/office/drawing/2014/main" id="{00000000-0008-0000-1C00-00005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68" name="Text Box 2">
          <a:extLst>
            <a:ext uri="{FF2B5EF4-FFF2-40B4-BE49-F238E27FC236}">
              <a16:creationId xmlns:a16="http://schemas.microsoft.com/office/drawing/2014/main" id="{00000000-0008-0000-1C00-000058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1369" name="Text Box 8">
          <a:extLst>
            <a:ext uri="{FF2B5EF4-FFF2-40B4-BE49-F238E27FC236}">
              <a16:creationId xmlns:a16="http://schemas.microsoft.com/office/drawing/2014/main" id="{00000000-0008-0000-1C00-000059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70" name="Text Box 13">
          <a:extLst>
            <a:ext uri="{FF2B5EF4-FFF2-40B4-BE49-F238E27FC236}">
              <a16:creationId xmlns:a16="http://schemas.microsoft.com/office/drawing/2014/main" id="{00000000-0008-0000-1C00-00005A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71" name="Text Box 14">
          <a:extLst>
            <a:ext uri="{FF2B5EF4-FFF2-40B4-BE49-F238E27FC236}">
              <a16:creationId xmlns:a16="http://schemas.microsoft.com/office/drawing/2014/main" id="{00000000-0008-0000-1C00-00005B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179917</xdr:rowOff>
    </xdr:from>
    <xdr:ext cx="114300" cy="285750"/>
    <xdr:sp macro="" textlink="">
      <xdr:nvSpPr>
        <xdr:cNvPr id="1372" name="Text Box 13">
          <a:extLst>
            <a:ext uri="{FF2B5EF4-FFF2-40B4-BE49-F238E27FC236}">
              <a16:creationId xmlns:a16="http://schemas.microsoft.com/office/drawing/2014/main" id="{00000000-0008-0000-1C00-00005C05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52918</xdr:rowOff>
    </xdr:from>
    <xdr:ext cx="114300" cy="285750"/>
    <xdr:sp macro="" textlink="">
      <xdr:nvSpPr>
        <xdr:cNvPr id="1373" name="Text Box 10">
          <a:extLst>
            <a:ext uri="{FF2B5EF4-FFF2-40B4-BE49-F238E27FC236}">
              <a16:creationId xmlns:a16="http://schemas.microsoft.com/office/drawing/2014/main" id="{00000000-0008-0000-1C00-00005D05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74" name="Text Box 8">
          <a:extLst>
            <a:ext uri="{FF2B5EF4-FFF2-40B4-BE49-F238E27FC236}">
              <a16:creationId xmlns:a16="http://schemas.microsoft.com/office/drawing/2014/main" id="{00000000-0008-0000-1C00-00005E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75" name="Text Box 8">
          <a:extLst>
            <a:ext uri="{FF2B5EF4-FFF2-40B4-BE49-F238E27FC236}">
              <a16:creationId xmlns:a16="http://schemas.microsoft.com/office/drawing/2014/main" id="{00000000-0008-0000-1C00-00005F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76" name="Text Box 8">
          <a:extLst>
            <a:ext uri="{FF2B5EF4-FFF2-40B4-BE49-F238E27FC236}">
              <a16:creationId xmlns:a16="http://schemas.microsoft.com/office/drawing/2014/main" id="{00000000-0008-0000-1C00-000060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33</xdr:row>
      <xdr:rowOff>0</xdr:rowOff>
    </xdr:from>
    <xdr:ext cx="114300" cy="285750"/>
    <xdr:sp macro="" textlink="">
      <xdr:nvSpPr>
        <xdr:cNvPr id="1377" name="Text Box 8">
          <a:extLst>
            <a:ext uri="{FF2B5EF4-FFF2-40B4-BE49-F238E27FC236}">
              <a16:creationId xmlns:a16="http://schemas.microsoft.com/office/drawing/2014/main" id="{00000000-0008-0000-1C00-000061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78" name="Text Box 8">
          <a:extLst>
            <a:ext uri="{FF2B5EF4-FFF2-40B4-BE49-F238E27FC236}">
              <a16:creationId xmlns:a16="http://schemas.microsoft.com/office/drawing/2014/main" id="{00000000-0008-0000-1C00-000062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79" name="Text Box 8">
          <a:extLst>
            <a:ext uri="{FF2B5EF4-FFF2-40B4-BE49-F238E27FC236}">
              <a16:creationId xmlns:a16="http://schemas.microsoft.com/office/drawing/2014/main" id="{00000000-0008-0000-1C00-000063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80" name="Text Box 8">
          <a:extLst>
            <a:ext uri="{FF2B5EF4-FFF2-40B4-BE49-F238E27FC236}">
              <a16:creationId xmlns:a16="http://schemas.microsoft.com/office/drawing/2014/main" id="{00000000-0008-0000-1C00-000064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81" name="Text Box 8">
          <a:extLst>
            <a:ext uri="{FF2B5EF4-FFF2-40B4-BE49-F238E27FC236}">
              <a16:creationId xmlns:a16="http://schemas.microsoft.com/office/drawing/2014/main" id="{00000000-0008-0000-1C00-000065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82" name="Text Box 8">
          <a:extLst>
            <a:ext uri="{FF2B5EF4-FFF2-40B4-BE49-F238E27FC236}">
              <a16:creationId xmlns:a16="http://schemas.microsoft.com/office/drawing/2014/main" id="{00000000-0008-0000-1C00-000066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83" name="Text Box 8">
          <a:extLst>
            <a:ext uri="{FF2B5EF4-FFF2-40B4-BE49-F238E27FC236}">
              <a16:creationId xmlns:a16="http://schemas.microsoft.com/office/drawing/2014/main" id="{00000000-0008-0000-1C00-000067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84" name="Text Box 8">
          <a:extLst>
            <a:ext uri="{FF2B5EF4-FFF2-40B4-BE49-F238E27FC236}">
              <a16:creationId xmlns:a16="http://schemas.microsoft.com/office/drawing/2014/main" id="{00000000-0008-0000-1C00-000068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85" name="Text Box 8">
          <a:extLst>
            <a:ext uri="{FF2B5EF4-FFF2-40B4-BE49-F238E27FC236}">
              <a16:creationId xmlns:a16="http://schemas.microsoft.com/office/drawing/2014/main" id="{00000000-0008-0000-1C00-000069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86" name="Text Box 8">
          <a:extLst>
            <a:ext uri="{FF2B5EF4-FFF2-40B4-BE49-F238E27FC236}">
              <a16:creationId xmlns:a16="http://schemas.microsoft.com/office/drawing/2014/main" id="{00000000-0008-0000-1C00-00006A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87" name="Text Box 8">
          <a:extLst>
            <a:ext uri="{FF2B5EF4-FFF2-40B4-BE49-F238E27FC236}">
              <a16:creationId xmlns:a16="http://schemas.microsoft.com/office/drawing/2014/main" id="{00000000-0008-0000-1C00-00006B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8" name="Text Box 8">
          <a:extLst>
            <a:ext uri="{FF2B5EF4-FFF2-40B4-BE49-F238E27FC236}">
              <a16:creationId xmlns:a16="http://schemas.microsoft.com/office/drawing/2014/main" id="{00000000-0008-0000-1C00-00006C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9" name="Text Box 8">
          <a:extLst>
            <a:ext uri="{FF2B5EF4-FFF2-40B4-BE49-F238E27FC236}">
              <a16:creationId xmlns:a16="http://schemas.microsoft.com/office/drawing/2014/main" id="{00000000-0008-0000-1C00-00006D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90" name="Text Box 8">
          <a:extLst>
            <a:ext uri="{FF2B5EF4-FFF2-40B4-BE49-F238E27FC236}">
              <a16:creationId xmlns:a16="http://schemas.microsoft.com/office/drawing/2014/main" id="{00000000-0008-0000-1C00-00006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91" name="Text Box 8">
          <a:extLst>
            <a:ext uri="{FF2B5EF4-FFF2-40B4-BE49-F238E27FC236}">
              <a16:creationId xmlns:a16="http://schemas.microsoft.com/office/drawing/2014/main" id="{00000000-0008-0000-1C00-00006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392" name="Text Box 8">
          <a:extLst>
            <a:ext uri="{FF2B5EF4-FFF2-40B4-BE49-F238E27FC236}">
              <a16:creationId xmlns:a16="http://schemas.microsoft.com/office/drawing/2014/main" id="{00000000-0008-0000-1C00-000070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93" name="Text Box 8">
          <a:extLst>
            <a:ext uri="{FF2B5EF4-FFF2-40B4-BE49-F238E27FC236}">
              <a16:creationId xmlns:a16="http://schemas.microsoft.com/office/drawing/2014/main" id="{00000000-0008-0000-1C00-00007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394" name="Text Box 8">
          <a:extLst>
            <a:ext uri="{FF2B5EF4-FFF2-40B4-BE49-F238E27FC236}">
              <a16:creationId xmlns:a16="http://schemas.microsoft.com/office/drawing/2014/main" id="{00000000-0008-0000-1C00-000072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95" name="Text Box 8">
          <a:extLst>
            <a:ext uri="{FF2B5EF4-FFF2-40B4-BE49-F238E27FC236}">
              <a16:creationId xmlns:a16="http://schemas.microsoft.com/office/drawing/2014/main" id="{00000000-0008-0000-1C00-00007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96" name="Text Box 8">
          <a:extLst>
            <a:ext uri="{FF2B5EF4-FFF2-40B4-BE49-F238E27FC236}">
              <a16:creationId xmlns:a16="http://schemas.microsoft.com/office/drawing/2014/main" id="{00000000-0008-0000-1C00-000074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97" name="Text Box 8">
          <a:extLst>
            <a:ext uri="{FF2B5EF4-FFF2-40B4-BE49-F238E27FC236}">
              <a16:creationId xmlns:a16="http://schemas.microsoft.com/office/drawing/2014/main" id="{00000000-0008-0000-1C00-000075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98" name="Text Box 8">
          <a:extLst>
            <a:ext uri="{FF2B5EF4-FFF2-40B4-BE49-F238E27FC236}">
              <a16:creationId xmlns:a16="http://schemas.microsoft.com/office/drawing/2014/main" id="{00000000-0008-0000-1C00-000076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50</xdr:row>
      <xdr:rowOff>0</xdr:rowOff>
    </xdr:from>
    <xdr:ext cx="114300" cy="285750"/>
    <xdr:sp macro="" textlink="">
      <xdr:nvSpPr>
        <xdr:cNvPr id="1399" name="Text Box 8">
          <a:extLst>
            <a:ext uri="{FF2B5EF4-FFF2-40B4-BE49-F238E27FC236}">
              <a16:creationId xmlns:a16="http://schemas.microsoft.com/office/drawing/2014/main" id="{00000000-0008-0000-1C00-000077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00" name="Text Box 8">
          <a:extLst>
            <a:ext uri="{FF2B5EF4-FFF2-40B4-BE49-F238E27FC236}">
              <a16:creationId xmlns:a16="http://schemas.microsoft.com/office/drawing/2014/main" id="{00000000-0008-0000-1C00-000078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01" name="Text Box 8">
          <a:extLst>
            <a:ext uri="{FF2B5EF4-FFF2-40B4-BE49-F238E27FC236}">
              <a16:creationId xmlns:a16="http://schemas.microsoft.com/office/drawing/2014/main" id="{00000000-0008-0000-1C00-000079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02" name="Text Box 8">
          <a:extLst>
            <a:ext uri="{FF2B5EF4-FFF2-40B4-BE49-F238E27FC236}">
              <a16:creationId xmlns:a16="http://schemas.microsoft.com/office/drawing/2014/main" id="{00000000-0008-0000-1C00-00007A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03" name="Text Box 8">
          <a:extLst>
            <a:ext uri="{FF2B5EF4-FFF2-40B4-BE49-F238E27FC236}">
              <a16:creationId xmlns:a16="http://schemas.microsoft.com/office/drawing/2014/main" id="{00000000-0008-0000-1C00-00007B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04" name="Text Box 8">
          <a:extLst>
            <a:ext uri="{FF2B5EF4-FFF2-40B4-BE49-F238E27FC236}">
              <a16:creationId xmlns:a16="http://schemas.microsoft.com/office/drawing/2014/main" id="{00000000-0008-0000-1C00-00007C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05" name="Text Box 8">
          <a:extLst>
            <a:ext uri="{FF2B5EF4-FFF2-40B4-BE49-F238E27FC236}">
              <a16:creationId xmlns:a16="http://schemas.microsoft.com/office/drawing/2014/main" id="{00000000-0008-0000-1C00-00007D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406" name="Text Box 8">
          <a:extLst>
            <a:ext uri="{FF2B5EF4-FFF2-40B4-BE49-F238E27FC236}">
              <a16:creationId xmlns:a16="http://schemas.microsoft.com/office/drawing/2014/main" id="{00000000-0008-0000-1C00-00007E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07" name="Text Box 8">
          <a:extLst>
            <a:ext uri="{FF2B5EF4-FFF2-40B4-BE49-F238E27FC236}">
              <a16:creationId xmlns:a16="http://schemas.microsoft.com/office/drawing/2014/main" id="{00000000-0008-0000-1C00-00007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408" name="Text Box 8">
          <a:extLst>
            <a:ext uri="{FF2B5EF4-FFF2-40B4-BE49-F238E27FC236}">
              <a16:creationId xmlns:a16="http://schemas.microsoft.com/office/drawing/2014/main" id="{00000000-0008-0000-1C00-000080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409" name="Text Box 8">
          <a:extLst>
            <a:ext uri="{FF2B5EF4-FFF2-40B4-BE49-F238E27FC236}">
              <a16:creationId xmlns:a16="http://schemas.microsoft.com/office/drawing/2014/main" id="{00000000-0008-0000-1C00-000081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10" name="Text Box 1">
          <a:extLst>
            <a:ext uri="{FF2B5EF4-FFF2-40B4-BE49-F238E27FC236}">
              <a16:creationId xmlns:a16="http://schemas.microsoft.com/office/drawing/2014/main" id="{00000000-0008-0000-1C00-00008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11" name="Text Box 2">
          <a:extLst>
            <a:ext uri="{FF2B5EF4-FFF2-40B4-BE49-F238E27FC236}">
              <a16:creationId xmlns:a16="http://schemas.microsoft.com/office/drawing/2014/main" id="{00000000-0008-0000-1C00-00008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12" name="Text Box 3">
          <a:extLst>
            <a:ext uri="{FF2B5EF4-FFF2-40B4-BE49-F238E27FC236}">
              <a16:creationId xmlns:a16="http://schemas.microsoft.com/office/drawing/2014/main" id="{00000000-0008-0000-1C00-00008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13" name="Text Box 4">
          <a:extLst>
            <a:ext uri="{FF2B5EF4-FFF2-40B4-BE49-F238E27FC236}">
              <a16:creationId xmlns:a16="http://schemas.microsoft.com/office/drawing/2014/main" id="{00000000-0008-0000-1C00-00008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14" name="Text Box 5">
          <a:extLst>
            <a:ext uri="{FF2B5EF4-FFF2-40B4-BE49-F238E27FC236}">
              <a16:creationId xmlns:a16="http://schemas.microsoft.com/office/drawing/2014/main" id="{00000000-0008-0000-1C00-00008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15" name="Text Box 6">
          <a:extLst>
            <a:ext uri="{FF2B5EF4-FFF2-40B4-BE49-F238E27FC236}">
              <a16:creationId xmlns:a16="http://schemas.microsoft.com/office/drawing/2014/main" id="{00000000-0008-0000-1C00-00008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16" name="Text Box 8">
          <a:extLst>
            <a:ext uri="{FF2B5EF4-FFF2-40B4-BE49-F238E27FC236}">
              <a16:creationId xmlns:a16="http://schemas.microsoft.com/office/drawing/2014/main" id="{00000000-0008-0000-1C00-00008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17" name="Text Box 9">
          <a:extLst>
            <a:ext uri="{FF2B5EF4-FFF2-40B4-BE49-F238E27FC236}">
              <a16:creationId xmlns:a16="http://schemas.microsoft.com/office/drawing/2014/main" id="{00000000-0008-0000-1C00-00008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18" name="Text Box 10">
          <a:extLst>
            <a:ext uri="{FF2B5EF4-FFF2-40B4-BE49-F238E27FC236}">
              <a16:creationId xmlns:a16="http://schemas.microsoft.com/office/drawing/2014/main" id="{00000000-0008-0000-1C00-00008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19" name="Text Box 1">
          <a:extLst>
            <a:ext uri="{FF2B5EF4-FFF2-40B4-BE49-F238E27FC236}">
              <a16:creationId xmlns:a16="http://schemas.microsoft.com/office/drawing/2014/main" id="{00000000-0008-0000-1C00-00008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20" name="Text Box 2">
          <a:extLst>
            <a:ext uri="{FF2B5EF4-FFF2-40B4-BE49-F238E27FC236}">
              <a16:creationId xmlns:a16="http://schemas.microsoft.com/office/drawing/2014/main" id="{00000000-0008-0000-1C00-00008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421" name="Text Box 8">
          <a:extLst>
            <a:ext uri="{FF2B5EF4-FFF2-40B4-BE49-F238E27FC236}">
              <a16:creationId xmlns:a16="http://schemas.microsoft.com/office/drawing/2014/main" id="{00000000-0008-0000-1C00-00008D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22" name="Text Box 8">
          <a:extLst>
            <a:ext uri="{FF2B5EF4-FFF2-40B4-BE49-F238E27FC236}">
              <a16:creationId xmlns:a16="http://schemas.microsoft.com/office/drawing/2014/main" id="{00000000-0008-0000-1C00-00008E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423" name="Text Box 8">
          <a:extLst>
            <a:ext uri="{FF2B5EF4-FFF2-40B4-BE49-F238E27FC236}">
              <a16:creationId xmlns:a16="http://schemas.microsoft.com/office/drawing/2014/main" id="{00000000-0008-0000-1C00-00008F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24" name="Text Box 8">
          <a:extLst>
            <a:ext uri="{FF2B5EF4-FFF2-40B4-BE49-F238E27FC236}">
              <a16:creationId xmlns:a16="http://schemas.microsoft.com/office/drawing/2014/main" id="{00000000-0008-0000-1C00-00009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25" name="Text Box 8">
          <a:extLst>
            <a:ext uri="{FF2B5EF4-FFF2-40B4-BE49-F238E27FC236}">
              <a16:creationId xmlns:a16="http://schemas.microsoft.com/office/drawing/2014/main" id="{00000000-0008-0000-1C00-00009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26" name="Text Box 8">
          <a:extLst>
            <a:ext uri="{FF2B5EF4-FFF2-40B4-BE49-F238E27FC236}">
              <a16:creationId xmlns:a16="http://schemas.microsoft.com/office/drawing/2014/main" id="{00000000-0008-0000-1C00-00009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27" name="Text Box 1">
          <a:extLst>
            <a:ext uri="{FF2B5EF4-FFF2-40B4-BE49-F238E27FC236}">
              <a16:creationId xmlns:a16="http://schemas.microsoft.com/office/drawing/2014/main" id="{00000000-0008-0000-1C00-00009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28" name="Text Box 2">
          <a:extLst>
            <a:ext uri="{FF2B5EF4-FFF2-40B4-BE49-F238E27FC236}">
              <a16:creationId xmlns:a16="http://schemas.microsoft.com/office/drawing/2014/main" id="{00000000-0008-0000-1C00-00009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29" name="Text Box 3">
          <a:extLst>
            <a:ext uri="{FF2B5EF4-FFF2-40B4-BE49-F238E27FC236}">
              <a16:creationId xmlns:a16="http://schemas.microsoft.com/office/drawing/2014/main" id="{00000000-0008-0000-1C00-00009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30" name="Text Box 4">
          <a:extLst>
            <a:ext uri="{FF2B5EF4-FFF2-40B4-BE49-F238E27FC236}">
              <a16:creationId xmlns:a16="http://schemas.microsoft.com/office/drawing/2014/main" id="{00000000-0008-0000-1C00-00009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31" name="Text Box 5">
          <a:extLst>
            <a:ext uri="{FF2B5EF4-FFF2-40B4-BE49-F238E27FC236}">
              <a16:creationId xmlns:a16="http://schemas.microsoft.com/office/drawing/2014/main" id="{00000000-0008-0000-1C00-00009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32" name="Text Box 6">
          <a:extLst>
            <a:ext uri="{FF2B5EF4-FFF2-40B4-BE49-F238E27FC236}">
              <a16:creationId xmlns:a16="http://schemas.microsoft.com/office/drawing/2014/main" id="{00000000-0008-0000-1C00-00009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33" name="Text Box 8">
          <a:extLst>
            <a:ext uri="{FF2B5EF4-FFF2-40B4-BE49-F238E27FC236}">
              <a16:creationId xmlns:a16="http://schemas.microsoft.com/office/drawing/2014/main" id="{00000000-0008-0000-1C00-00009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34" name="Text Box 9">
          <a:extLst>
            <a:ext uri="{FF2B5EF4-FFF2-40B4-BE49-F238E27FC236}">
              <a16:creationId xmlns:a16="http://schemas.microsoft.com/office/drawing/2014/main" id="{00000000-0008-0000-1C00-00009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35" name="Text Box 10">
          <a:extLst>
            <a:ext uri="{FF2B5EF4-FFF2-40B4-BE49-F238E27FC236}">
              <a16:creationId xmlns:a16="http://schemas.microsoft.com/office/drawing/2014/main" id="{00000000-0008-0000-1C00-00009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36" name="Text Box 1">
          <a:extLst>
            <a:ext uri="{FF2B5EF4-FFF2-40B4-BE49-F238E27FC236}">
              <a16:creationId xmlns:a16="http://schemas.microsoft.com/office/drawing/2014/main" id="{00000000-0008-0000-1C00-00009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37" name="Text Box 2">
          <a:extLst>
            <a:ext uri="{FF2B5EF4-FFF2-40B4-BE49-F238E27FC236}">
              <a16:creationId xmlns:a16="http://schemas.microsoft.com/office/drawing/2014/main" id="{00000000-0008-0000-1C00-00009D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438" name="Text Box 8">
          <a:extLst>
            <a:ext uri="{FF2B5EF4-FFF2-40B4-BE49-F238E27FC236}">
              <a16:creationId xmlns:a16="http://schemas.microsoft.com/office/drawing/2014/main" id="{00000000-0008-0000-1C00-00009E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39" name="Text Box 8">
          <a:extLst>
            <a:ext uri="{FF2B5EF4-FFF2-40B4-BE49-F238E27FC236}">
              <a16:creationId xmlns:a16="http://schemas.microsoft.com/office/drawing/2014/main" id="{00000000-0008-0000-1C00-00009F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440" name="Text Box 8">
          <a:extLst>
            <a:ext uri="{FF2B5EF4-FFF2-40B4-BE49-F238E27FC236}">
              <a16:creationId xmlns:a16="http://schemas.microsoft.com/office/drawing/2014/main" id="{00000000-0008-0000-1C00-0000A0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1" name="Text Box 8">
          <a:extLst>
            <a:ext uri="{FF2B5EF4-FFF2-40B4-BE49-F238E27FC236}">
              <a16:creationId xmlns:a16="http://schemas.microsoft.com/office/drawing/2014/main" id="{00000000-0008-0000-1C00-0000A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42" name="Text Box 8">
          <a:extLst>
            <a:ext uri="{FF2B5EF4-FFF2-40B4-BE49-F238E27FC236}">
              <a16:creationId xmlns:a16="http://schemas.microsoft.com/office/drawing/2014/main" id="{00000000-0008-0000-1C00-0000A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43" name="Text Box 8">
          <a:extLst>
            <a:ext uri="{FF2B5EF4-FFF2-40B4-BE49-F238E27FC236}">
              <a16:creationId xmlns:a16="http://schemas.microsoft.com/office/drawing/2014/main" id="{00000000-0008-0000-1C00-0000A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44" name="Text Box 1">
          <a:extLst>
            <a:ext uri="{FF2B5EF4-FFF2-40B4-BE49-F238E27FC236}">
              <a16:creationId xmlns:a16="http://schemas.microsoft.com/office/drawing/2014/main" id="{00000000-0008-0000-1C00-0000A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45" name="Text Box 2">
          <a:extLst>
            <a:ext uri="{FF2B5EF4-FFF2-40B4-BE49-F238E27FC236}">
              <a16:creationId xmlns:a16="http://schemas.microsoft.com/office/drawing/2014/main" id="{00000000-0008-0000-1C00-0000A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46" name="Text Box 3">
          <a:extLst>
            <a:ext uri="{FF2B5EF4-FFF2-40B4-BE49-F238E27FC236}">
              <a16:creationId xmlns:a16="http://schemas.microsoft.com/office/drawing/2014/main" id="{00000000-0008-0000-1C00-0000A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47" name="Text Box 4">
          <a:extLst>
            <a:ext uri="{FF2B5EF4-FFF2-40B4-BE49-F238E27FC236}">
              <a16:creationId xmlns:a16="http://schemas.microsoft.com/office/drawing/2014/main" id="{00000000-0008-0000-1C00-0000A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48" name="Text Box 5">
          <a:extLst>
            <a:ext uri="{FF2B5EF4-FFF2-40B4-BE49-F238E27FC236}">
              <a16:creationId xmlns:a16="http://schemas.microsoft.com/office/drawing/2014/main" id="{00000000-0008-0000-1C00-0000A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49" name="Text Box 6">
          <a:extLst>
            <a:ext uri="{FF2B5EF4-FFF2-40B4-BE49-F238E27FC236}">
              <a16:creationId xmlns:a16="http://schemas.microsoft.com/office/drawing/2014/main" id="{00000000-0008-0000-1C00-0000A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50" name="Text Box 8">
          <a:extLst>
            <a:ext uri="{FF2B5EF4-FFF2-40B4-BE49-F238E27FC236}">
              <a16:creationId xmlns:a16="http://schemas.microsoft.com/office/drawing/2014/main" id="{00000000-0008-0000-1C00-0000A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51" name="Text Box 9">
          <a:extLst>
            <a:ext uri="{FF2B5EF4-FFF2-40B4-BE49-F238E27FC236}">
              <a16:creationId xmlns:a16="http://schemas.microsoft.com/office/drawing/2014/main" id="{00000000-0008-0000-1C00-0000A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52" name="Text Box 10">
          <a:extLst>
            <a:ext uri="{FF2B5EF4-FFF2-40B4-BE49-F238E27FC236}">
              <a16:creationId xmlns:a16="http://schemas.microsoft.com/office/drawing/2014/main" id="{00000000-0008-0000-1C00-0000A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53" name="Text Box 1">
          <a:extLst>
            <a:ext uri="{FF2B5EF4-FFF2-40B4-BE49-F238E27FC236}">
              <a16:creationId xmlns:a16="http://schemas.microsoft.com/office/drawing/2014/main" id="{00000000-0008-0000-1C00-0000AD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54" name="Text Box 2">
          <a:extLst>
            <a:ext uri="{FF2B5EF4-FFF2-40B4-BE49-F238E27FC236}">
              <a16:creationId xmlns:a16="http://schemas.microsoft.com/office/drawing/2014/main" id="{00000000-0008-0000-1C00-0000AE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455" name="Text Box 8">
          <a:extLst>
            <a:ext uri="{FF2B5EF4-FFF2-40B4-BE49-F238E27FC236}">
              <a16:creationId xmlns:a16="http://schemas.microsoft.com/office/drawing/2014/main" id="{00000000-0008-0000-1C00-0000AF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56" name="Text Box 8">
          <a:extLst>
            <a:ext uri="{FF2B5EF4-FFF2-40B4-BE49-F238E27FC236}">
              <a16:creationId xmlns:a16="http://schemas.microsoft.com/office/drawing/2014/main" id="{00000000-0008-0000-1C00-0000B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57" name="Text Box 8">
          <a:extLst>
            <a:ext uri="{FF2B5EF4-FFF2-40B4-BE49-F238E27FC236}">
              <a16:creationId xmlns:a16="http://schemas.microsoft.com/office/drawing/2014/main" id="{00000000-0008-0000-1C00-0000B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58" name="Text Box 8">
          <a:extLst>
            <a:ext uri="{FF2B5EF4-FFF2-40B4-BE49-F238E27FC236}">
              <a16:creationId xmlns:a16="http://schemas.microsoft.com/office/drawing/2014/main" id="{00000000-0008-0000-1C00-0000B2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50</xdr:row>
      <xdr:rowOff>0</xdr:rowOff>
    </xdr:from>
    <xdr:ext cx="114300" cy="285750"/>
    <xdr:sp macro="" textlink="">
      <xdr:nvSpPr>
        <xdr:cNvPr id="1459" name="Text Box 8">
          <a:extLst>
            <a:ext uri="{FF2B5EF4-FFF2-40B4-BE49-F238E27FC236}">
              <a16:creationId xmlns:a16="http://schemas.microsoft.com/office/drawing/2014/main" id="{00000000-0008-0000-1C00-0000B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60" name="Text Box 8">
          <a:extLst>
            <a:ext uri="{FF2B5EF4-FFF2-40B4-BE49-F238E27FC236}">
              <a16:creationId xmlns:a16="http://schemas.microsoft.com/office/drawing/2014/main" id="{00000000-0008-0000-1C00-0000B4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61" name="Text Box 8">
          <a:extLst>
            <a:ext uri="{FF2B5EF4-FFF2-40B4-BE49-F238E27FC236}">
              <a16:creationId xmlns:a16="http://schemas.microsoft.com/office/drawing/2014/main" id="{00000000-0008-0000-1C00-0000B5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62" name="Text Box 8">
          <a:extLst>
            <a:ext uri="{FF2B5EF4-FFF2-40B4-BE49-F238E27FC236}">
              <a16:creationId xmlns:a16="http://schemas.microsoft.com/office/drawing/2014/main" id="{00000000-0008-0000-1C00-0000B6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63" name="Text Box 8">
          <a:extLst>
            <a:ext uri="{FF2B5EF4-FFF2-40B4-BE49-F238E27FC236}">
              <a16:creationId xmlns:a16="http://schemas.microsoft.com/office/drawing/2014/main" id="{00000000-0008-0000-1C00-0000B7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9525</xdr:rowOff>
    </xdr:from>
    <xdr:ext cx="114300" cy="285750"/>
    <xdr:sp macro="" textlink="">
      <xdr:nvSpPr>
        <xdr:cNvPr id="1464" name="Text Box 8">
          <a:extLst>
            <a:ext uri="{FF2B5EF4-FFF2-40B4-BE49-F238E27FC236}">
              <a16:creationId xmlns:a16="http://schemas.microsoft.com/office/drawing/2014/main" id="{00000000-0008-0000-1C00-0000B8050000}"/>
            </a:ext>
          </a:extLst>
        </xdr:cNvPr>
        <xdr:cNvSpPr txBox="1">
          <a:spLocks noChangeArrowheads="1"/>
        </xdr:cNvSpPr>
      </xdr:nvSpPr>
      <xdr:spPr bwMode="auto">
        <a:xfrm>
          <a:off x="6248400" y="76904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49</xdr:row>
      <xdr:rowOff>0</xdr:rowOff>
    </xdr:from>
    <xdr:ext cx="114300" cy="285750"/>
    <xdr:sp macro="" textlink="">
      <xdr:nvSpPr>
        <xdr:cNvPr id="1465" name="Text Box 8">
          <a:extLst>
            <a:ext uri="{FF2B5EF4-FFF2-40B4-BE49-F238E27FC236}">
              <a16:creationId xmlns:a16="http://schemas.microsoft.com/office/drawing/2014/main" id="{00000000-0008-0000-1C00-0000B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66" name="Text Box 1">
          <a:extLst>
            <a:ext uri="{FF2B5EF4-FFF2-40B4-BE49-F238E27FC236}">
              <a16:creationId xmlns:a16="http://schemas.microsoft.com/office/drawing/2014/main" id="{00000000-0008-0000-1C00-0000B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67" name="Text Box 2">
          <a:extLst>
            <a:ext uri="{FF2B5EF4-FFF2-40B4-BE49-F238E27FC236}">
              <a16:creationId xmlns:a16="http://schemas.microsoft.com/office/drawing/2014/main" id="{00000000-0008-0000-1C00-0000B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68" name="Text Box 3">
          <a:extLst>
            <a:ext uri="{FF2B5EF4-FFF2-40B4-BE49-F238E27FC236}">
              <a16:creationId xmlns:a16="http://schemas.microsoft.com/office/drawing/2014/main" id="{00000000-0008-0000-1C00-0000B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69" name="Text Box 4">
          <a:extLst>
            <a:ext uri="{FF2B5EF4-FFF2-40B4-BE49-F238E27FC236}">
              <a16:creationId xmlns:a16="http://schemas.microsoft.com/office/drawing/2014/main" id="{00000000-0008-0000-1C00-0000B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0" name="Text Box 5">
          <a:extLst>
            <a:ext uri="{FF2B5EF4-FFF2-40B4-BE49-F238E27FC236}">
              <a16:creationId xmlns:a16="http://schemas.microsoft.com/office/drawing/2014/main" id="{00000000-0008-0000-1C00-0000B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1" name="Text Box 6">
          <a:extLst>
            <a:ext uri="{FF2B5EF4-FFF2-40B4-BE49-F238E27FC236}">
              <a16:creationId xmlns:a16="http://schemas.microsoft.com/office/drawing/2014/main" id="{00000000-0008-0000-1C00-0000B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2" name="Text Box 8">
          <a:extLst>
            <a:ext uri="{FF2B5EF4-FFF2-40B4-BE49-F238E27FC236}">
              <a16:creationId xmlns:a16="http://schemas.microsoft.com/office/drawing/2014/main" id="{00000000-0008-0000-1C00-0000C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3" name="Text Box 9">
          <a:extLst>
            <a:ext uri="{FF2B5EF4-FFF2-40B4-BE49-F238E27FC236}">
              <a16:creationId xmlns:a16="http://schemas.microsoft.com/office/drawing/2014/main" id="{00000000-0008-0000-1C00-0000C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4" name="Text Box 10">
          <a:extLst>
            <a:ext uri="{FF2B5EF4-FFF2-40B4-BE49-F238E27FC236}">
              <a16:creationId xmlns:a16="http://schemas.microsoft.com/office/drawing/2014/main" id="{00000000-0008-0000-1C00-0000C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5" name="Text Box 1">
          <a:extLst>
            <a:ext uri="{FF2B5EF4-FFF2-40B4-BE49-F238E27FC236}">
              <a16:creationId xmlns:a16="http://schemas.microsoft.com/office/drawing/2014/main" id="{00000000-0008-0000-1C00-0000C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6" name="Text Box 2">
          <a:extLst>
            <a:ext uri="{FF2B5EF4-FFF2-40B4-BE49-F238E27FC236}">
              <a16:creationId xmlns:a16="http://schemas.microsoft.com/office/drawing/2014/main" id="{00000000-0008-0000-1C00-0000C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7" name="Text Box 8">
          <a:extLst>
            <a:ext uri="{FF2B5EF4-FFF2-40B4-BE49-F238E27FC236}">
              <a16:creationId xmlns:a16="http://schemas.microsoft.com/office/drawing/2014/main" id="{00000000-0008-0000-1C00-0000C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8" name="Text Box 8">
          <a:extLst>
            <a:ext uri="{FF2B5EF4-FFF2-40B4-BE49-F238E27FC236}">
              <a16:creationId xmlns:a16="http://schemas.microsoft.com/office/drawing/2014/main" id="{00000000-0008-0000-1C00-0000C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9" name="Text Box 1">
          <a:extLst>
            <a:ext uri="{FF2B5EF4-FFF2-40B4-BE49-F238E27FC236}">
              <a16:creationId xmlns:a16="http://schemas.microsoft.com/office/drawing/2014/main" id="{00000000-0008-0000-1C00-0000C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0" name="Text Box 2">
          <a:extLst>
            <a:ext uri="{FF2B5EF4-FFF2-40B4-BE49-F238E27FC236}">
              <a16:creationId xmlns:a16="http://schemas.microsoft.com/office/drawing/2014/main" id="{00000000-0008-0000-1C00-0000C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1" name="Text Box 3">
          <a:extLst>
            <a:ext uri="{FF2B5EF4-FFF2-40B4-BE49-F238E27FC236}">
              <a16:creationId xmlns:a16="http://schemas.microsoft.com/office/drawing/2014/main" id="{00000000-0008-0000-1C00-0000C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2" name="Text Box 4">
          <a:extLst>
            <a:ext uri="{FF2B5EF4-FFF2-40B4-BE49-F238E27FC236}">
              <a16:creationId xmlns:a16="http://schemas.microsoft.com/office/drawing/2014/main" id="{00000000-0008-0000-1C00-0000C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3" name="Text Box 5">
          <a:extLst>
            <a:ext uri="{FF2B5EF4-FFF2-40B4-BE49-F238E27FC236}">
              <a16:creationId xmlns:a16="http://schemas.microsoft.com/office/drawing/2014/main" id="{00000000-0008-0000-1C00-0000C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4" name="Text Box 6">
          <a:extLst>
            <a:ext uri="{FF2B5EF4-FFF2-40B4-BE49-F238E27FC236}">
              <a16:creationId xmlns:a16="http://schemas.microsoft.com/office/drawing/2014/main" id="{00000000-0008-0000-1C00-0000C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5" name="Text Box 8">
          <a:extLst>
            <a:ext uri="{FF2B5EF4-FFF2-40B4-BE49-F238E27FC236}">
              <a16:creationId xmlns:a16="http://schemas.microsoft.com/office/drawing/2014/main" id="{00000000-0008-0000-1C00-0000C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6" name="Text Box 9">
          <a:extLst>
            <a:ext uri="{FF2B5EF4-FFF2-40B4-BE49-F238E27FC236}">
              <a16:creationId xmlns:a16="http://schemas.microsoft.com/office/drawing/2014/main" id="{00000000-0008-0000-1C00-0000C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7" name="Text Box 10">
          <a:extLst>
            <a:ext uri="{FF2B5EF4-FFF2-40B4-BE49-F238E27FC236}">
              <a16:creationId xmlns:a16="http://schemas.microsoft.com/office/drawing/2014/main" id="{00000000-0008-0000-1C00-0000C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8" name="Text Box 1">
          <a:extLst>
            <a:ext uri="{FF2B5EF4-FFF2-40B4-BE49-F238E27FC236}">
              <a16:creationId xmlns:a16="http://schemas.microsoft.com/office/drawing/2014/main" id="{00000000-0008-0000-1C00-0000D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9" name="Text Box 2">
          <a:extLst>
            <a:ext uri="{FF2B5EF4-FFF2-40B4-BE49-F238E27FC236}">
              <a16:creationId xmlns:a16="http://schemas.microsoft.com/office/drawing/2014/main" id="{00000000-0008-0000-1C00-0000D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0" name="Text Box 8">
          <a:extLst>
            <a:ext uri="{FF2B5EF4-FFF2-40B4-BE49-F238E27FC236}">
              <a16:creationId xmlns:a16="http://schemas.microsoft.com/office/drawing/2014/main" id="{00000000-0008-0000-1C00-0000D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1" name="Text Box 8">
          <a:extLst>
            <a:ext uri="{FF2B5EF4-FFF2-40B4-BE49-F238E27FC236}">
              <a16:creationId xmlns:a16="http://schemas.microsoft.com/office/drawing/2014/main" id="{00000000-0008-0000-1C00-0000D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2" name="Text Box 1">
          <a:extLst>
            <a:ext uri="{FF2B5EF4-FFF2-40B4-BE49-F238E27FC236}">
              <a16:creationId xmlns:a16="http://schemas.microsoft.com/office/drawing/2014/main" id="{00000000-0008-0000-1C00-0000D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3" name="Text Box 2">
          <a:extLst>
            <a:ext uri="{FF2B5EF4-FFF2-40B4-BE49-F238E27FC236}">
              <a16:creationId xmlns:a16="http://schemas.microsoft.com/office/drawing/2014/main" id="{00000000-0008-0000-1C00-0000D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4" name="Text Box 3">
          <a:extLst>
            <a:ext uri="{FF2B5EF4-FFF2-40B4-BE49-F238E27FC236}">
              <a16:creationId xmlns:a16="http://schemas.microsoft.com/office/drawing/2014/main" id="{00000000-0008-0000-1C00-0000D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5" name="Text Box 4">
          <a:extLst>
            <a:ext uri="{FF2B5EF4-FFF2-40B4-BE49-F238E27FC236}">
              <a16:creationId xmlns:a16="http://schemas.microsoft.com/office/drawing/2014/main" id="{00000000-0008-0000-1C00-0000D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6" name="Text Box 5">
          <a:extLst>
            <a:ext uri="{FF2B5EF4-FFF2-40B4-BE49-F238E27FC236}">
              <a16:creationId xmlns:a16="http://schemas.microsoft.com/office/drawing/2014/main" id="{00000000-0008-0000-1C00-0000D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7" name="Text Box 6">
          <a:extLst>
            <a:ext uri="{FF2B5EF4-FFF2-40B4-BE49-F238E27FC236}">
              <a16:creationId xmlns:a16="http://schemas.microsoft.com/office/drawing/2014/main" id="{00000000-0008-0000-1C00-0000D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8" name="Text Box 8">
          <a:extLst>
            <a:ext uri="{FF2B5EF4-FFF2-40B4-BE49-F238E27FC236}">
              <a16:creationId xmlns:a16="http://schemas.microsoft.com/office/drawing/2014/main" id="{00000000-0008-0000-1C00-0000D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9" name="Text Box 9">
          <a:extLst>
            <a:ext uri="{FF2B5EF4-FFF2-40B4-BE49-F238E27FC236}">
              <a16:creationId xmlns:a16="http://schemas.microsoft.com/office/drawing/2014/main" id="{00000000-0008-0000-1C00-0000D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500" name="Text Box 10">
          <a:extLst>
            <a:ext uri="{FF2B5EF4-FFF2-40B4-BE49-F238E27FC236}">
              <a16:creationId xmlns:a16="http://schemas.microsoft.com/office/drawing/2014/main" id="{00000000-0008-0000-1C00-0000D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501" name="Text Box 1">
          <a:extLst>
            <a:ext uri="{FF2B5EF4-FFF2-40B4-BE49-F238E27FC236}">
              <a16:creationId xmlns:a16="http://schemas.microsoft.com/office/drawing/2014/main" id="{00000000-0008-0000-1C00-0000D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502" name="Text Box 2">
          <a:extLst>
            <a:ext uri="{FF2B5EF4-FFF2-40B4-BE49-F238E27FC236}">
              <a16:creationId xmlns:a16="http://schemas.microsoft.com/office/drawing/2014/main" id="{00000000-0008-0000-1C00-0000D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503" name="Text Box 8">
          <a:extLst>
            <a:ext uri="{FF2B5EF4-FFF2-40B4-BE49-F238E27FC236}">
              <a16:creationId xmlns:a16="http://schemas.microsoft.com/office/drawing/2014/main" id="{00000000-0008-0000-1C00-0000D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27</xdr:row>
      <xdr:rowOff>0</xdr:rowOff>
    </xdr:from>
    <xdr:ext cx="114300" cy="285750"/>
    <xdr:sp macro="" textlink="">
      <xdr:nvSpPr>
        <xdr:cNvPr id="1504" name="Text Box 8">
          <a:extLst>
            <a:ext uri="{FF2B5EF4-FFF2-40B4-BE49-F238E27FC236}">
              <a16:creationId xmlns:a16="http://schemas.microsoft.com/office/drawing/2014/main" id="{00000000-0008-0000-1C00-0000E005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505" name="Text Box 8">
          <a:extLst>
            <a:ext uri="{FF2B5EF4-FFF2-40B4-BE49-F238E27FC236}">
              <a16:creationId xmlns:a16="http://schemas.microsoft.com/office/drawing/2014/main" id="{00000000-0008-0000-1C00-0000E1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506" name="Text Box 8">
          <a:extLst>
            <a:ext uri="{FF2B5EF4-FFF2-40B4-BE49-F238E27FC236}">
              <a16:creationId xmlns:a16="http://schemas.microsoft.com/office/drawing/2014/main" id="{00000000-0008-0000-1C00-0000E2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507" name="Text Box 8">
          <a:extLst>
            <a:ext uri="{FF2B5EF4-FFF2-40B4-BE49-F238E27FC236}">
              <a16:creationId xmlns:a16="http://schemas.microsoft.com/office/drawing/2014/main" id="{00000000-0008-0000-1C00-0000E3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508" name="Text Box 8">
          <a:extLst>
            <a:ext uri="{FF2B5EF4-FFF2-40B4-BE49-F238E27FC236}">
              <a16:creationId xmlns:a16="http://schemas.microsoft.com/office/drawing/2014/main" id="{00000000-0008-0000-1C00-0000E4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509" name="Text Box 8">
          <a:extLst>
            <a:ext uri="{FF2B5EF4-FFF2-40B4-BE49-F238E27FC236}">
              <a16:creationId xmlns:a16="http://schemas.microsoft.com/office/drawing/2014/main" id="{00000000-0008-0000-1C00-0000E5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510" name="Text Box 8">
          <a:extLst>
            <a:ext uri="{FF2B5EF4-FFF2-40B4-BE49-F238E27FC236}">
              <a16:creationId xmlns:a16="http://schemas.microsoft.com/office/drawing/2014/main" id="{00000000-0008-0000-1C00-0000E6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511" name="Text Box 8">
          <a:extLst>
            <a:ext uri="{FF2B5EF4-FFF2-40B4-BE49-F238E27FC236}">
              <a16:creationId xmlns:a16="http://schemas.microsoft.com/office/drawing/2014/main" id="{00000000-0008-0000-1C00-0000E7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512" name="Text Box 8">
          <a:extLst>
            <a:ext uri="{FF2B5EF4-FFF2-40B4-BE49-F238E27FC236}">
              <a16:creationId xmlns:a16="http://schemas.microsoft.com/office/drawing/2014/main" id="{00000000-0008-0000-1C00-0000E8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513" name="Text Box 8">
          <a:extLst>
            <a:ext uri="{FF2B5EF4-FFF2-40B4-BE49-F238E27FC236}">
              <a16:creationId xmlns:a16="http://schemas.microsoft.com/office/drawing/2014/main" id="{00000000-0008-0000-1C00-0000E9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514" name="Text Box 8">
          <a:extLst>
            <a:ext uri="{FF2B5EF4-FFF2-40B4-BE49-F238E27FC236}">
              <a16:creationId xmlns:a16="http://schemas.microsoft.com/office/drawing/2014/main" id="{00000000-0008-0000-1C00-0000EA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15" name="Text Box 1">
          <a:extLst>
            <a:ext uri="{FF2B5EF4-FFF2-40B4-BE49-F238E27FC236}">
              <a16:creationId xmlns:a16="http://schemas.microsoft.com/office/drawing/2014/main" id="{00000000-0008-0000-1C00-0000EB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16" name="Text Box 2">
          <a:extLst>
            <a:ext uri="{FF2B5EF4-FFF2-40B4-BE49-F238E27FC236}">
              <a16:creationId xmlns:a16="http://schemas.microsoft.com/office/drawing/2014/main" id="{00000000-0008-0000-1C00-0000EC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17" name="Text Box 3">
          <a:extLst>
            <a:ext uri="{FF2B5EF4-FFF2-40B4-BE49-F238E27FC236}">
              <a16:creationId xmlns:a16="http://schemas.microsoft.com/office/drawing/2014/main" id="{00000000-0008-0000-1C00-0000ED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18" name="Text Box 4">
          <a:extLst>
            <a:ext uri="{FF2B5EF4-FFF2-40B4-BE49-F238E27FC236}">
              <a16:creationId xmlns:a16="http://schemas.microsoft.com/office/drawing/2014/main" id="{00000000-0008-0000-1C00-0000EE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19" name="Text Box 5">
          <a:extLst>
            <a:ext uri="{FF2B5EF4-FFF2-40B4-BE49-F238E27FC236}">
              <a16:creationId xmlns:a16="http://schemas.microsoft.com/office/drawing/2014/main" id="{00000000-0008-0000-1C00-0000EF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20" name="Text Box 6">
          <a:extLst>
            <a:ext uri="{FF2B5EF4-FFF2-40B4-BE49-F238E27FC236}">
              <a16:creationId xmlns:a16="http://schemas.microsoft.com/office/drawing/2014/main" id="{00000000-0008-0000-1C00-0000F0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21" name="Text Box 8">
          <a:extLst>
            <a:ext uri="{FF2B5EF4-FFF2-40B4-BE49-F238E27FC236}">
              <a16:creationId xmlns:a16="http://schemas.microsoft.com/office/drawing/2014/main" id="{00000000-0008-0000-1C00-0000F1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22" name="Text Box 9">
          <a:extLst>
            <a:ext uri="{FF2B5EF4-FFF2-40B4-BE49-F238E27FC236}">
              <a16:creationId xmlns:a16="http://schemas.microsoft.com/office/drawing/2014/main" id="{00000000-0008-0000-1C00-0000F2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23" name="Text Box 10">
          <a:extLst>
            <a:ext uri="{FF2B5EF4-FFF2-40B4-BE49-F238E27FC236}">
              <a16:creationId xmlns:a16="http://schemas.microsoft.com/office/drawing/2014/main" id="{00000000-0008-0000-1C00-0000F3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24" name="Text Box 1">
          <a:extLst>
            <a:ext uri="{FF2B5EF4-FFF2-40B4-BE49-F238E27FC236}">
              <a16:creationId xmlns:a16="http://schemas.microsoft.com/office/drawing/2014/main" id="{00000000-0008-0000-1C00-0000F4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25" name="Text Box 2">
          <a:extLst>
            <a:ext uri="{FF2B5EF4-FFF2-40B4-BE49-F238E27FC236}">
              <a16:creationId xmlns:a16="http://schemas.microsoft.com/office/drawing/2014/main" id="{00000000-0008-0000-1C00-0000F5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6" name="Text Box 1">
          <a:extLst>
            <a:ext uri="{FF2B5EF4-FFF2-40B4-BE49-F238E27FC236}">
              <a16:creationId xmlns:a16="http://schemas.microsoft.com/office/drawing/2014/main" id="{00000000-0008-0000-1C00-0000F6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7" name="Text Box 2">
          <a:extLst>
            <a:ext uri="{FF2B5EF4-FFF2-40B4-BE49-F238E27FC236}">
              <a16:creationId xmlns:a16="http://schemas.microsoft.com/office/drawing/2014/main" id="{00000000-0008-0000-1C00-0000F7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8" name="Text Box 3">
          <a:extLst>
            <a:ext uri="{FF2B5EF4-FFF2-40B4-BE49-F238E27FC236}">
              <a16:creationId xmlns:a16="http://schemas.microsoft.com/office/drawing/2014/main" id="{00000000-0008-0000-1C00-0000F8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9" name="Text Box 4">
          <a:extLst>
            <a:ext uri="{FF2B5EF4-FFF2-40B4-BE49-F238E27FC236}">
              <a16:creationId xmlns:a16="http://schemas.microsoft.com/office/drawing/2014/main" id="{00000000-0008-0000-1C00-0000F9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30" name="Text Box 5">
          <a:extLst>
            <a:ext uri="{FF2B5EF4-FFF2-40B4-BE49-F238E27FC236}">
              <a16:creationId xmlns:a16="http://schemas.microsoft.com/office/drawing/2014/main" id="{00000000-0008-0000-1C00-0000FA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31" name="Text Box 6">
          <a:extLst>
            <a:ext uri="{FF2B5EF4-FFF2-40B4-BE49-F238E27FC236}">
              <a16:creationId xmlns:a16="http://schemas.microsoft.com/office/drawing/2014/main" id="{00000000-0008-0000-1C00-0000FB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32" name="Text Box 8">
          <a:extLst>
            <a:ext uri="{FF2B5EF4-FFF2-40B4-BE49-F238E27FC236}">
              <a16:creationId xmlns:a16="http://schemas.microsoft.com/office/drawing/2014/main" id="{00000000-0008-0000-1C00-0000FC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33" name="Text Box 9">
          <a:extLst>
            <a:ext uri="{FF2B5EF4-FFF2-40B4-BE49-F238E27FC236}">
              <a16:creationId xmlns:a16="http://schemas.microsoft.com/office/drawing/2014/main" id="{00000000-0008-0000-1C00-0000FD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34" name="Text Box 10">
          <a:extLst>
            <a:ext uri="{FF2B5EF4-FFF2-40B4-BE49-F238E27FC236}">
              <a16:creationId xmlns:a16="http://schemas.microsoft.com/office/drawing/2014/main" id="{00000000-0008-0000-1C00-0000FE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35" name="Text Box 11">
          <a:extLst>
            <a:ext uri="{FF2B5EF4-FFF2-40B4-BE49-F238E27FC236}">
              <a16:creationId xmlns:a16="http://schemas.microsoft.com/office/drawing/2014/main" id="{00000000-0008-0000-1C00-0000F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36" name="Text Box 12">
          <a:extLst>
            <a:ext uri="{FF2B5EF4-FFF2-40B4-BE49-F238E27FC236}">
              <a16:creationId xmlns:a16="http://schemas.microsoft.com/office/drawing/2014/main" id="{00000000-0008-0000-1C00-000000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37" name="Text Box 1">
          <a:extLst>
            <a:ext uri="{FF2B5EF4-FFF2-40B4-BE49-F238E27FC236}">
              <a16:creationId xmlns:a16="http://schemas.microsoft.com/office/drawing/2014/main" id="{00000000-0008-0000-1C00-000001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38" name="Text Box 2">
          <a:extLst>
            <a:ext uri="{FF2B5EF4-FFF2-40B4-BE49-F238E27FC236}">
              <a16:creationId xmlns:a16="http://schemas.microsoft.com/office/drawing/2014/main" id="{00000000-0008-0000-1C00-000002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39" name="Text Box 1">
          <a:extLst>
            <a:ext uri="{FF2B5EF4-FFF2-40B4-BE49-F238E27FC236}">
              <a16:creationId xmlns:a16="http://schemas.microsoft.com/office/drawing/2014/main" id="{00000000-0008-0000-1C00-000003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40" name="Text Box 2">
          <a:extLst>
            <a:ext uri="{FF2B5EF4-FFF2-40B4-BE49-F238E27FC236}">
              <a16:creationId xmlns:a16="http://schemas.microsoft.com/office/drawing/2014/main" id="{00000000-0008-0000-1C00-000004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41" name="Text Box 3">
          <a:extLst>
            <a:ext uri="{FF2B5EF4-FFF2-40B4-BE49-F238E27FC236}">
              <a16:creationId xmlns:a16="http://schemas.microsoft.com/office/drawing/2014/main" id="{00000000-0008-0000-1C00-000005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42" name="Text Box 4">
          <a:extLst>
            <a:ext uri="{FF2B5EF4-FFF2-40B4-BE49-F238E27FC236}">
              <a16:creationId xmlns:a16="http://schemas.microsoft.com/office/drawing/2014/main" id="{00000000-0008-0000-1C00-000006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43" name="Text Box 5">
          <a:extLst>
            <a:ext uri="{FF2B5EF4-FFF2-40B4-BE49-F238E27FC236}">
              <a16:creationId xmlns:a16="http://schemas.microsoft.com/office/drawing/2014/main" id="{00000000-0008-0000-1C00-000007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44" name="Text Box 6">
          <a:extLst>
            <a:ext uri="{FF2B5EF4-FFF2-40B4-BE49-F238E27FC236}">
              <a16:creationId xmlns:a16="http://schemas.microsoft.com/office/drawing/2014/main" id="{00000000-0008-0000-1C00-000008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45" name="Text Box 8">
          <a:extLst>
            <a:ext uri="{FF2B5EF4-FFF2-40B4-BE49-F238E27FC236}">
              <a16:creationId xmlns:a16="http://schemas.microsoft.com/office/drawing/2014/main" id="{00000000-0008-0000-1C00-000009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46" name="Text Box 9">
          <a:extLst>
            <a:ext uri="{FF2B5EF4-FFF2-40B4-BE49-F238E27FC236}">
              <a16:creationId xmlns:a16="http://schemas.microsoft.com/office/drawing/2014/main" id="{00000000-0008-0000-1C00-00000A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47" name="Text Box 10">
          <a:extLst>
            <a:ext uri="{FF2B5EF4-FFF2-40B4-BE49-F238E27FC236}">
              <a16:creationId xmlns:a16="http://schemas.microsoft.com/office/drawing/2014/main" id="{00000000-0008-0000-1C00-00000B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48" name="Text Box 11">
          <a:extLst>
            <a:ext uri="{FF2B5EF4-FFF2-40B4-BE49-F238E27FC236}">
              <a16:creationId xmlns:a16="http://schemas.microsoft.com/office/drawing/2014/main" id="{00000000-0008-0000-1C00-00000C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49" name="Text Box 12">
          <a:extLst>
            <a:ext uri="{FF2B5EF4-FFF2-40B4-BE49-F238E27FC236}">
              <a16:creationId xmlns:a16="http://schemas.microsoft.com/office/drawing/2014/main" id="{00000000-0008-0000-1C00-00000D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50" name="Text Box 1">
          <a:extLst>
            <a:ext uri="{FF2B5EF4-FFF2-40B4-BE49-F238E27FC236}">
              <a16:creationId xmlns:a16="http://schemas.microsoft.com/office/drawing/2014/main" id="{00000000-0008-0000-1C00-00000E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51" name="Text Box 2">
          <a:extLst>
            <a:ext uri="{FF2B5EF4-FFF2-40B4-BE49-F238E27FC236}">
              <a16:creationId xmlns:a16="http://schemas.microsoft.com/office/drawing/2014/main" id="{00000000-0008-0000-1C00-00000F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52" name="Text Box 8">
          <a:extLst>
            <a:ext uri="{FF2B5EF4-FFF2-40B4-BE49-F238E27FC236}">
              <a16:creationId xmlns:a16="http://schemas.microsoft.com/office/drawing/2014/main" id="{00000000-0008-0000-1C00-000010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53" name="Text Box 13">
          <a:extLst>
            <a:ext uri="{FF2B5EF4-FFF2-40B4-BE49-F238E27FC236}">
              <a16:creationId xmlns:a16="http://schemas.microsoft.com/office/drawing/2014/main" id="{00000000-0008-0000-1C00-000011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54" name="Text Box 14">
          <a:extLst>
            <a:ext uri="{FF2B5EF4-FFF2-40B4-BE49-F238E27FC236}">
              <a16:creationId xmlns:a16="http://schemas.microsoft.com/office/drawing/2014/main" id="{00000000-0008-0000-1C00-000012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55" name="Text Box 13">
          <a:extLst>
            <a:ext uri="{FF2B5EF4-FFF2-40B4-BE49-F238E27FC236}">
              <a16:creationId xmlns:a16="http://schemas.microsoft.com/office/drawing/2014/main" id="{00000000-0008-0000-1C00-000013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56" name="Text Box 14">
          <a:extLst>
            <a:ext uri="{FF2B5EF4-FFF2-40B4-BE49-F238E27FC236}">
              <a16:creationId xmlns:a16="http://schemas.microsoft.com/office/drawing/2014/main" id="{00000000-0008-0000-1C00-000014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7" name="Text Box 13">
          <a:extLst>
            <a:ext uri="{FF2B5EF4-FFF2-40B4-BE49-F238E27FC236}">
              <a16:creationId xmlns:a16="http://schemas.microsoft.com/office/drawing/2014/main" id="{00000000-0008-0000-1C00-000015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8" name="Text Box 14">
          <a:extLst>
            <a:ext uri="{FF2B5EF4-FFF2-40B4-BE49-F238E27FC236}">
              <a16:creationId xmlns:a16="http://schemas.microsoft.com/office/drawing/2014/main" id="{00000000-0008-0000-1C00-000016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59" name="Text Box 8">
          <a:extLst>
            <a:ext uri="{FF2B5EF4-FFF2-40B4-BE49-F238E27FC236}">
              <a16:creationId xmlns:a16="http://schemas.microsoft.com/office/drawing/2014/main" id="{00000000-0008-0000-1C00-000017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60" name="Text Box 8">
          <a:extLst>
            <a:ext uri="{FF2B5EF4-FFF2-40B4-BE49-F238E27FC236}">
              <a16:creationId xmlns:a16="http://schemas.microsoft.com/office/drawing/2014/main" id="{00000000-0008-0000-1C00-000018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61" name="Text Box 8">
          <a:extLst>
            <a:ext uri="{FF2B5EF4-FFF2-40B4-BE49-F238E27FC236}">
              <a16:creationId xmlns:a16="http://schemas.microsoft.com/office/drawing/2014/main" id="{00000000-0008-0000-1C00-000019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62" name="Text Box 8">
          <a:extLst>
            <a:ext uri="{FF2B5EF4-FFF2-40B4-BE49-F238E27FC236}">
              <a16:creationId xmlns:a16="http://schemas.microsoft.com/office/drawing/2014/main" id="{00000000-0008-0000-1C00-00001A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63" name="Text Box 8">
          <a:extLst>
            <a:ext uri="{FF2B5EF4-FFF2-40B4-BE49-F238E27FC236}">
              <a16:creationId xmlns:a16="http://schemas.microsoft.com/office/drawing/2014/main" id="{00000000-0008-0000-1C00-00001B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64" name="Text Box 8">
          <a:extLst>
            <a:ext uri="{FF2B5EF4-FFF2-40B4-BE49-F238E27FC236}">
              <a16:creationId xmlns:a16="http://schemas.microsoft.com/office/drawing/2014/main" id="{00000000-0008-0000-1C00-00001C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565" name="Text Box 8">
          <a:extLst>
            <a:ext uri="{FF2B5EF4-FFF2-40B4-BE49-F238E27FC236}">
              <a16:creationId xmlns:a16="http://schemas.microsoft.com/office/drawing/2014/main" id="{00000000-0008-0000-1C00-00001D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566" name="Text Box 8">
          <a:extLst>
            <a:ext uri="{FF2B5EF4-FFF2-40B4-BE49-F238E27FC236}">
              <a16:creationId xmlns:a16="http://schemas.microsoft.com/office/drawing/2014/main" id="{00000000-0008-0000-1C00-00001E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567" name="Text Box 8">
          <a:extLst>
            <a:ext uri="{FF2B5EF4-FFF2-40B4-BE49-F238E27FC236}">
              <a16:creationId xmlns:a16="http://schemas.microsoft.com/office/drawing/2014/main" id="{00000000-0008-0000-1C00-00001F060000}"/>
            </a:ext>
          </a:extLst>
        </xdr:cNvPr>
        <xdr:cNvSpPr txBox="1">
          <a:spLocks noChangeArrowheads="1"/>
        </xdr:cNvSpPr>
      </xdr:nvSpPr>
      <xdr:spPr bwMode="auto">
        <a:xfrm>
          <a:off x="624840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568" name="Text Box 8">
          <a:extLst>
            <a:ext uri="{FF2B5EF4-FFF2-40B4-BE49-F238E27FC236}">
              <a16:creationId xmlns:a16="http://schemas.microsoft.com/office/drawing/2014/main" id="{00000000-0008-0000-1C00-000020060000}"/>
            </a:ext>
          </a:extLst>
        </xdr:cNvPr>
        <xdr:cNvSpPr txBox="1">
          <a:spLocks noChangeArrowheads="1"/>
        </xdr:cNvSpPr>
      </xdr:nvSpPr>
      <xdr:spPr bwMode="auto">
        <a:xfrm>
          <a:off x="624840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60</xdr:row>
      <xdr:rowOff>38100</xdr:rowOff>
    </xdr:from>
    <xdr:ext cx="114300" cy="285750"/>
    <xdr:sp macro="" textlink="">
      <xdr:nvSpPr>
        <xdr:cNvPr id="1569" name="Text Box 8">
          <a:extLst>
            <a:ext uri="{FF2B5EF4-FFF2-40B4-BE49-F238E27FC236}">
              <a16:creationId xmlns:a16="http://schemas.microsoft.com/office/drawing/2014/main" id="{00000000-0008-0000-1C00-00002106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219075</xdr:colOff>
      <xdr:row>33</xdr:row>
      <xdr:rowOff>0</xdr:rowOff>
    </xdr:from>
    <xdr:ext cx="114300" cy="285750"/>
    <xdr:sp macro="" textlink="">
      <xdr:nvSpPr>
        <xdr:cNvPr id="1570" name="Text Box 8">
          <a:extLst>
            <a:ext uri="{FF2B5EF4-FFF2-40B4-BE49-F238E27FC236}">
              <a16:creationId xmlns:a16="http://schemas.microsoft.com/office/drawing/2014/main" id="{00000000-0008-0000-1C00-00002206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38</xdr:row>
      <xdr:rowOff>0</xdr:rowOff>
    </xdr:from>
    <xdr:ext cx="114300" cy="285750"/>
    <xdr:sp macro="" textlink="">
      <xdr:nvSpPr>
        <xdr:cNvPr id="1571" name="Text Box 8">
          <a:extLst>
            <a:ext uri="{FF2B5EF4-FFF2-40B4-BE49-F238E27FC236}">
              <a16:creationId xmlns:a16="http://schemas.microsoft.com/office/drawing/2014/main" id="{00000000-0008-0000-1C00-00002306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184150</xdr:colOff>
      <xdr:row>54</xdr:row>
      <xdr:rowOff>19050</xdr:rowOff>
    </xdr:from>
    <xdr:ext cx="114300" cy="285750"/>
    <xdr:sp macro="" textlink="">
      <xdr:nvSpPr>
        <xdr:cNvPr id="1572" name="Text Box 2">
          <a:extLst>
            <a:ext uri="{FF2B5EF4-FFF2-40B4-BE49-F238E27FC236}">
              <a16:creationId xmlns:a16="http://schemas.microsoft.com/office/drawing/2014/main" id="{00000000-0008-0000-1C00-000024060000}"/>
            </a:ext>
          </a:extLst>
        </xdr:cNvPr>
        <xdr:cNvSpPr txBox="1">
          <a:spLocks noChangeArrowheads="1"/>
        </xdr:cNvSpPr>
      </xdr:nvSpPr>
      <xdr:spPr bwMode="auto">
        <a:xfrm>
          <a:off x="205867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47625</xdr:colOff>
      <xdr:row>41</xdr:row>
      <xdr:rowOff>28575</xdr:rowOff>
    </xdr:from>
    <xdr:ext cx="114300" cy="285750"/>
    <xdr:sp macro="" textlink="">
      <xdr:nvSpPr>
        <xdr:cNvPr id="1573" name="Text Box 10">
          <a:extLst>
            <a:ext uri="{FF2B5EF4-FFF2-40B4-BE49-F238E27FC236}">
              <a16:creationId xmlns:a16="http://schemas.microsoft.com/office/drawing/2014/main" id="{00000000-0008-0000-1C00-000025060000}"/>
            </a:ext>
          </a:extLst>
        </xdr:cNvPr>
        <xdr:cNvSpPr txBox="1">
          <a:spLocks noChangeArrowheads="1"/>
        </xdr:cNvSpPr>
      </xdr:nvSpPr>
      <xdr:spPr bwMode="auto">
        <a:xfrm>
          <a:off x="2546985" y="82581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48684</xdr:colOff>
      <xdr:row>33</xdr:row>
      <xdr:rowOff>79375</xdr:rowOff>
    </xdr:from>
    <xdr:ext cx="114300" cy="285750"/>
    <xdr:sp macro="" textlink="">
      <xdr:nvSpPr>
        <xdr:cNvPr id="1574" name="Text Box 8">
          <a:extLst>
            <a:ext uri="{FF2B5EF4-FFF2-40B4-BE49-F238E27FC236}">
              <a16:creationId xmlns:a16="http://schemas.microsoft.com/office/drawing/2014/main" id="{00000000-0008-0000-1C00-000026060000}"/>
            </a:ext>
          </a:extLst>
        </xdr:cNvPr>
        <xdr:cNvSpPr txBox="1">
          <a:spLocks noChangeArrowheads="1"/>
        </xdr:cNvSpPr>
      </xdr:nvSpPr>
      <xdr:spPr bwMode="auto">
        <a:xfrm>
          <a:off x="1923204" y="39198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44</xdr:row>
      <xdr:rowOff>43392</xdr:rowOff>
    </xdr:from>
    <xdr:ext cx="114300" cy="285750"/>
    <xdr:sp macro="" textlink="">
      <xdr:nvSpPr>
        <xdr:cNvPr id="1575" name="Text Box 2">
          <a:extLst>
            <a:ext uri="{FF2B5EF4-FFF2-40B4-BE49-F238E27FC236}">
              <a16:creationId xmlns:a16="http://schemas.microsoft.com/office/drawing/2014/main" id="{00000000-0008-0000-1C00-00002706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76" name="Text Box 8">
          <a:extLst>
            <a:ext uri="{FF2B5EF4-FFF2-40B4-BE49-F238E27FC236}">
              <a16:creationId xmlns:a16="http://schemas.microsoft.com/office/drawing/2014/main" id="{00000000-0008-0000-1C00-00002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77" name="Text Box 1">
          <a:extLst>
            <a:ext uri="{FF2B5EF4-FFF2-40B4-BE49-F238E27FC236}">
              <a16:creationId xmlns:a16="http://schemas.microsoft.com/office/drawing/2014/main" id="{00000000-0008-0000-1C00-00002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78" name="Text Box 2">
          <a:extLst>
            <a:ext uri="{FF2B5EF4-FFF2-40B4-BE49-F238E27FC236}">
              <a16:creationId xmlns:a16="http://schemas.microsoft.com/office/drawing/2014/main" id="{00000000-0008-0000-1C00-00002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79" name="Text Box 3">
          <a:extLst>
            <a:ext uri="{FF2B5EF4-FFF2-40B4-BE49-F238E27FC236}">
              <a16:creationId xmlns:a16="http://schemas.microsoft.com/office/drawing/2014/main" id="{00000000-0008-0000-1C00-00002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80" name="Text Box 4">
          <a:extLst>
            <a:ext uri="{FF2B5EF4-FFF2-40B4-BE49-F238E27FC236}">
              <a16:creationId xmlns:a16="http://schemas.microsoft.com/office/drawing/2014/main" id="{00000000-0008-0000-1C00-00002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81" name="Text Box 5">
          <a:extLst>
            <a:ext uri="{FF2B5EF4-FFF2-40B4-BE49-F238E27FC236}">
              <a16:creationId xmlns:a16="http://schemas.microsoft.com/office/drawing/2014/main" id="{00000000-0008-0000-1C00-00002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82" name="Text Box 6">
          <a:extLst>
            <a:ext uri="{FF2B5EF4-FFF2-40B4-BE49-F238E27FC236}">
              <a16:creationId xmlns:a16="http://schemas.microsoft.com/office/drawing/2014/main" id="{00000000-0008-0000-1C00-00002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83" name="Text Box 8">
          <a:extLst>
            <a:ext uri="{FF2B5EF4-FFF2-40B4-BE49-F238E27FC236}">
              <a16:creationId xmlns:a16="http://schemas.microsoft.com/office/drawing/2014/main" id="{00000000-0008-0000-1C00-00002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84" name="Text Box 9">
          <a:extLst>
            <a:ext uri="{FF2B5EF4-FFF2-40B4-BE49-F238E27FC236}">
              <a16:creationId xmlns:a16="http://schemas.microsoft.com/office/drawing/2014/main" id="{00000000-0008-0000-1C00-00003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85" name="Text Box 10">
          <a:extLst>
            <a:ext uri="{FF2B5EF4-FFF2-40B4-BE49-F238E27FC236}">
              <a16:creationId xmlns:a16="http://schemas.microsoft.com/office/drawing/2014/main" id="{00000000-0008-0000-1C00-00003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86" name="Text Box 1">
          <a:extLst>
            <a:ext uri="{FF2B5EF4-FFF2-40B4-BE49-F238E27FC236}">
              <a16:creationId xmlns:a16="http://schemas.microsoft.com/office/drawing/2014/main" id="{00000000-0008-0000-1C00-00003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87" name="Text Box 2">
          <a:extLst>
            <a:ext uri="{FF2B5EF4-FFF2-40B4-BE49-F238E27FC236}">
              <a16:creationId xmlns:a16="http://schemas.microsoft.com/office/drawing/2014/main" id="{00000000-0008-0000-1C00-00003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88" name="Text Box 8">
          <a:extLst>
            <a:ext uri="{FF2B5EF4-FFF2-40B4-BE49-F238E27FC236}">
              <a16:creationId xmlns:a16="http://schemas.microsoft.com/office/drawing/2014/main" id="{00000000-0008-0000-1C00-00003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89" name="Text Box 8">
          <a:extLst>
            <a:ext uri="{FF2B5EF4-FFF2-40B4-BE49-F238E27FC236}">
              <a16:creationId xmlns:a16="http://schemas.microsoft.com/office/drawing/2014/main" id="{00000000-0008-0000-1C00-00003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90" name="Text Box 8">
          <a:extLst>
            <a:ext uri="{FF2B5EF4-FFF2-40B4-BE49-F238E27FC236}">
              <a16:creationId xmlns:a16="http://schemas.microsoft.com/office/drawing/2014/main" id="{00000000-0008-0000-1C00-00003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91" name="Text Box 8">
          <a:extLst>
            <a:ext uri="{FF2B5EF4-FFF2-40B4-BE49-F238E27FC236}">
              <a16:creationId xmlns:a16="http://schemas.microsoft.com/office/drawing/2014/main" id="{00000000-0008-0000-1C00-00003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92" name="Text Box 8">
          <a:extLst>
            <a:ext uri="{FF2B5EF4-FFF2-40B4-BE49-F238E27FC236}">
              <a16:creationId xmlns:a16="http://schemas.microsoft.com/office/drawing/2014/main" id="{00000000-0008-0000-1C00-00003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93" name="Text Box 1">
          <a:extLst>
            <a:ext uri="{FF2B5EF4-FFF2-40B4-BE49-F238E27FC236}">
              <a16:creationId xmlns:a16="http://schemas.microsoft.com/office/drawing/2014/main" id="{00000000-0008-0000-1C00-00003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94" name="Text Box 2">
          <a:extLst>
            <a:ext uri="{FF2B5EF4-FFF2-40B4-BE49-F238E27FC236}">
              <a16:creationId xmlns:a16="http://schemas.microsoft.com/office/drawing/2014/main" id="{00000000-0008-0000-1C00-00003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95" name="Text Box 3">
          <a:extLst>
            <a:ext uri="{FF2B5EF4-FFF2-40B4-BE49-F238E27FC236}">
              <a16:creationId xmlns:a16="http://schemas.microsoft.com/office/drawing/2014/main" id="{00000000-0008-0000-1C00-00003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96" name="Text Box 4">
          <a:extLst>
            <a:ext uri="{FF2B5EF4-FFF2-40B4-BE49-F238E27FC236}">
              <a16:creationId xmlns:a16="http://schemas.microsoft.com/office/drawing/2014/main" id="{00000000-0008-0000-1C00-00003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97" name="Text Box 5">
          <a:extLst>
            <a:ext uri="{FF2B5EF4-FFF2-40B4-BE49-F238E27FC236}">
              <a16:creationId xmlns:a16="http://schemas.microsoft.com/office/drawing/2014/main" id="{00000000-0008-0000-1C00-00003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98" name="Text Box 6">
          <a:extLst>
            <a:ext uri="{FF2B5EF4-FFF2-40B4-BE49-F238E27FC236}">
              <a16:creationId xmlns:a16="http://schemas.microsoft.com/office/drawing/2014/main" id="{00000000-0008-0000-1C00-00003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99" name="Text Box 8">
          <a:extLst>
            <a:ext uri="{FF2B5EF4-FFF2-40B4-BE49-F238E27FC236}">
              <a16:creationId xmlns:a16="http://schemas.microsoft.com/office/drawing/2014/main" id="{00000000-0008-0000-1C00-00003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00" name="Text Box 9">
          <a:extLst>
            <a:ext uri="{FF2B5EF4-FFF2-40B4-BE49-F238E27FC236}">
              <a16:creationId xmlns:a16="http://schemas.microsoft.com/office/drawing/2014/main" id="{00000000-0008-0000-1C00-00004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01" name="Text Box 10">
          <a:extLst>
            <a:ext uri="{FF2B5EF4-FFF2-40B4-BE49-F238E27FC236}">
              <a16:creationId xmlns:a16="http://schemas.microsoft.com/office/drawing/2014/main" id="{00000000-0008-0000-1C00-00004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02" name="Text Box 1">
          <a:extLst>
            <a:ext uri="{FF2B5EF4-FFF2-40B4-BE49-F238E27FC236}">
              <a16:creationId xmlns:a16="http://schemas.microsoft.com/office/drawing/2014/main" id="{00000000-0008-0000-1C00-00004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03" name="Text Box 2">
          <a:extLst>
            <a:ext uri="{FF2B5EF4-FFF2-40B4-BE49-F238E27FC236}">
              <a16:creationId xmlns:a16="http://schemas.microsoft.com/office/drawing/2014/main" id="{00000000-0008-0000-1C00-00004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04" name="Text Box 8">
          <a:extLst>
            <a:ext uri="{FF2B5EF4-FFF2-40B4-BE49-F238E27FC236}">
              <a16:creationId xmlns:a16="http://schemas.microsoft.com/office/drawing/2014/main" id="{00000000-0008-0000-1C00-00004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05" name="Text Box 8">
          <a:extLst>
            <a:ext uri="{FF2B5EF4-FFF2-40B4-BE49-F238E27FC236}">
              <a16:creationId xmlns:a16="http://schemas.microsoft.com/office/drawing/2014/main" id="{00000000-0008-0000-1C00-00004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06" name="Text Box 8">
          <a:extLst>
            <a:ext uri="{FF2B5EF4-FFF2-40B4-BE49-F238E27FC236}">
              <a16:creationId xmlns:a16="http://schemas.microsoft.com/office/drawing/2014/main" id="{00000000-0008-0000-1C00-00004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07" name="Text Box 1">
          <a:extLst>
            <a:ext uri="{FF2B5EF4-FFF2-40B4-BE49-F238E27FC236}">
              <a16:creationId xmlns:a16="http://schemas.microsoft.com/office/drawing/2014/main" id="{00000000-0008-0000-1C00-00004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08" name="Text Box 2">
          <a:extLst>
            <a:ext uri="{FF2B5EF4-FFF2-40B4-BE49-F238E27FC236}">
              <a16:creationId xmlns:a16="http://schemas.microsoft.com/office/drawing/2014/main" id="{00000000-0008-0000-1C00-00004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09" name="Text Box 3">
          <a:extLst>
            <a:ext uri="{FF2B5EF4-FFF2-40B4-BE49-F238E27FC236}">
              <a16:creationId xmlns:a16="http://schemas.microsoft.com/office/drawing/2014/main" id="{00000000-0008-0000-1C00-00004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10" name="Text Box 4">
          <a:extLst>
            <a:ext uri="{FF2B5EF4-FFF2-40B4-BE49-F238E27FC236}">
              <a16:creationId xmlns:a16="http://schemas.microsoft.com/office/drawing/2014/main" id="{00000000-0008-0000-1C00-00004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11" name="Text Box 5">
          <a:extLst>
            <a:ext uri="{FF2B5EF4-FFF2-40B4-BE49-F238E27FC236}">
              <a16:creationId xmlns:a16="http://schemas.microsoft.com/office/drawing/2014/main" id="{00000000-0008-0000-1C00-00004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12" name="Text Box 6">
          <a:extLst>
            <a:ext uri="{FF2B5EF4-FFF2-40B4-BE49-F238E27FC236}">
              <a16:creationId xmlns:a16="http://schemas.microsoft.com/office/drawing/2014/main" id="{00000000-0008-0000-1C00-00004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13" name="Text Box 8">
          <a:extLst>
            <a:ext uri="{FF2B5EF4-FFF2-40B4-BE49-F238E27FC236}">
              <a16:creationId xmlns:a16="http://schemas.microsoft.com/office/drawing/2014/main" id="{00000000-0008-0000-1C00-00004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14" name="Text Box 9">
          <a:extLst>
            <a:ext uri="{FF2B5EF4-FFF2-40B4-BE49-F238E27FC236}">
              <a16:creationId xmlns:a16="http://schemas.microsoft.com/office/drawing/2014/main" id="{00000000-0008-0000-1C00-00004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15" name="Text Box 10">
          <a:extLst>
            <a:ext uri="{FF2B5EF4-FFF2-40B4-BE49-F238E27FC236}">
              <a16:creationId xmlns:a16="http://schemas.microsoft.com/office/drawing/2014/main" id="{00000000-0008-0000-1C00-00004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16" name="Text Box 1">
          <a:extLst>
            <a:ext uri="{FF2B5EF4-FFF2-40B4-BE49-F238E27FC236}">
              <a16:creationId xmlns:a16="http://schemas.microsoft.com/office/drawing/2014/main" id="{00000000-0008-0000-1C00-00005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17" name="Text Box 2">
          <a:extLst>
            <a:ext uri="{FF2B5EF4-FFF2-40B4-BE49-F238E27FC236}">
              <a16:creationId xmlns:a16="http://schemas.microsoft.com/office/drawing/2014/main" id="{00000000-0008-0000-1C00-00005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18" name="Text Box 8">
          <a:extLst>
            <a:ext uri="{FF2B5EF4-FFF2-40B4-BE49-F238E27FC236}">
              <a16:creationId xmlns:a16="http://schemas.microsoft.com/office/drawing/2014/main" id="{00000000-0008-0000-1C00-00005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19" name="Text Box 1">
          <a:extLst>
            <a:ext uri="{FF2B5EF4-FFF2-40B4-BE49-F238E27FC236}">
              <a16:creationId xmlns:a16="http://schemas.microsoft.com/office/drawing/2014/main" id="{00000000-0008-0000-1C00-00005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20" name="Text Box 2">
          <a:extLst>
            <a:ext uri="{FF2B5EF4-FFF2-40B4-BE49-F238E27FC236}">
              <a16:creationId xmlns:a16="http://schemas.microsoft.com/office/drawing/2014/main" id="{00000000-0008-0000-1C00-00005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21" name="Text Box 3">
          <a:extLst>
            <a:ext uri="{FF2B5EF4-FFF2-40B4-BE49-F238E27FC236}">
              <a16:creationId xmlns:a16="http://schemas.microsoft.com/office/drawing/2014/main" id="{00000000-0008-0000-1C00-00005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22" name="Text Box 4">
          <a:extLst>
            <a:ext uri="{FF2B5EF4-FFF2-40B4-BE49-F238E27FC236}">
              <a16:creationId xmlns:a16="http://schemas.microsoft.com/office/drawing/2014/main" id="{00000000-0008-0000-1C00-00005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23" name="Text Box 5">
          <a:extLst>
            <a:ext uri="{FF2B5EF4-FFF2-40B4-BE49-F238E27FC236}">
              <a16:creationId xmlns:a16="http://schemas.microsoft.com/office/drawing/2014/main" id="{00000000-0008-0000-1C00-00005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24" name="Text Box 6">
          <a:extLst>
            <a:ext uri="{FF2B5EF4-FFF2-40B4-BE49-F238E27FC236}">
              <a16:creationId xmlns:a16="http://schemas.microsoft.com/office/drawing/2014/main" id="{00000000-0008-0000-1C00-00005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25" name="Text Box 8">
          <a:extLst>
            <a:ext uri="{FF2B5EF4-FFF2-40B4-BE49-F238E27FC236}">
              <a16:creationId xmlns:a16="http://schemas.microsoft.com/office/drawing/2014/main" id="{00000000-0008-0000-1C00-00005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26" name="Text Box 9">
          <a:extLst>
            <a:ext uri="{FF2B5EF4-FFF2-40B4-BE49-F238E27FC236}">
              <a16:creationId xmlns:a16="http://schemas.microsoft.com/office/drawing/2014/main" id="{00000000-0008-0000-1C00-00005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27" name="Text Box 10">
          <a:extLst>
            <a:ext uri="{FF2B5EF4-FFF2-40B4-BE49-F238E27FC236}">
              <a16:creationId xmlns:a16="http://schemas.microsoft.com/office/drawing/2014/main" id="{00000000-0008-0000-1C00-00005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28" name="Text Box 1">
          <a:extLst>
            <a:ext uri="{FF2B5EF4-FFF2-40B4-BE49-F238E27FC236}">
              <a16:creationId xmlns:a16="http://schemas.microsoft.com/office/drawing/2014/main" id="{00000000-0008-0000-1C00-00005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29" name="Text Box 2">
          <a:extLst>
            <a:ext uri="{FF2B5EF4-FFF2-40B4-BE49-F238E27FC236}">
              <a16:creationId xmlns:a16="http://schemas.microsoft.com/office/drawing/2014/main" id="{00000000-0008-0000-1C00-00005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30" name="Text Box 8">
          <a:extLst>
            <a:ext uri="{FF2B5EF4-FFF2-40B4-BE49-F238E27FC236}">
              <a16:creationId xmlns:a16="http://schemas.microsoft.com/office/drawing/2014/main" id="{00000000-0008-0000-1C00-00005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31" name="Text Box 8">
          <a:extLst>
            <a:ext uri="{FF2B5EF4-FFF2-40B4-BE49-F238E27FC236}">
              <a16:creationId xmlns:a16="http://schemas.microsoft.com/office/drawing/2014/main" id="{00000000-0008-0000-1C00-00005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32" name="Text Box 1">
          <a:extLst>
            <a:ext uri="{FF2B5EF4-FFF2-40B4-BE49-F238E27FC236}">
              <a16:creationId xmlns:a16="http://schemas.microsoft.com/office/drawing/2014/main" id="{00000000-0008-0000-1C00-00006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33" name="Text Box 2">
          <a:extLst>
            <a:ext uri="{FF2B5EF4-FFF2-40B4-BE49-F238E27FC236}">
              <a16:creationId xmlns:a16="http://schemas.microsoft.com/office/drawing/2014/main" id="{00000000-0008-0000-1C00-00006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34" name="Text Box 3">
          <a:extLst>
            <a:ext uri="{FF2B5EF4-FFF2-40B4-BE49-F238E27FC236}">
              <a16:creationId xmlns:a16="http://schemas.microsoft.com/office/drawing/2014/main" id="{00000000-0008-0000-1C00-00006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35" name="Text Box 4">
          <a:extLst>
            <a:ext uri="{FF2B5EF4-FFF2-40B4-BE49-F238E27FC236}">
              <a16:creationId xmlns:a16="http://schemas.microsoft.com/office/drawing/2014/main" id="{00000000-0008-0000-1C00-00006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36" name="Text Box 5">
          <a:extLst>
            <a:ext uri="{FF2B5EF4-FFF2-40B4-BE49-F238E27FC236}">
              <a16:creationId xmlns:a16="http://schemas.microsoft.com/office/drawing/2014/main" id="{00000000-0008-0000-1C00-00006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37" name="Text Box 6">
          <a:extLst>
            <a:ext uri="{FF2B5EF4-FFF2-40B4-BE49-F238E27FC236}">
              <a16:creationId xmlns:a16="http://schemas.microsoft.com/office/drawing/2014/main" id="{00000000-0008-0000-1C00-00006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38" name="Text Box 8">
          <a:extLst>
            <a:ext uri="{FF2B5EF4-FFF2-40B4-BE49-F238E27FC236}">
              <a16:creationId xmlns:a16="http://schemas.microsoft.com/office/drawing/2014/main" id="{00000000-0008-0000-1C00-00006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39" name="Text Box 9">
          <a:extLst>
            <a:ext uri="{FF2B5EF4-FFF2-40B4-BE49-F238E27FC236}">
              <a16:creationId xmlns:a16="http://schemas.microsoft.com/office/drawing/2014/main" id="{00000000-0008-0000-1C00-00006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40" name="Text Box 10">
          <a:extLst>
            <a:ext uri="{FF2B5EF4-FFF2-40B4-BE49-F238E27FC236}">
              <a16:creationId xmlns:a16="http://schemas.microsoft.com/office/drawing/2014/main" id="{00000000-0008-0000-1C00-00006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41" name="Text Box 1">
          <a:extLst>
            <a:ext uri="{FF2B5EF4-FFF2-40B4-BE49-F238E27FC236}">
              <a16:creationId xmlns:a16="http://schemas.microsoft.com/office/drawing/2014/main" id="{00000000-0008-0000-1C00-00006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42" name="Text Box 2">
          <a:extLst>
            <a:ext uri="{FF2B5EF4-FFF2-40B4-BE49-F238E27FC236}">
              <a16:creationId xmlns:a16="http://schemas.microsoft.com/office/drawing/2014/main" id="{00000000-0008-0000-1C00-00006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43" name="Text Box 8">
          <a:extLst>
            <a:ext uri="{FF2B5EF4-FFF2-40B4-BE49-F238E27FC236}">
              <a16:creationId xmlns:a16="http://schemas.microsoft.com/office/drawing/2014/main" id="{00000000-0008-0000-1C00-00006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44" name="Text Box 1">
          <a:extLst>
            <a:ext uri="{FF2B5EF4-FFF2-40B4-BE49-F238E27FC236}">
              <a16:creationId xmlns:a16="http://schemas.microsoft.com/office/drawing/2014/main" id="{00000000-0008-0000-1C00-00006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45" name="Text Box 2">
          <a:extLst>
            <a:ext uri="{FF2B5EF4-FFF2-40B4-BE49-F238E27FC236}">
              <a16:creationId xmlns:a16="http://schemas.microsoft.com/office/drawing/2014/main" id="{00000000-0008-0000-1C00-00006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46" name="Text Box 3">
          <a:extLst>
            <a:ext uri="{FF2B5EF4-FFF2-40B4-BE49-F238E27FC236}">
              <a16:creationId xmlns:a16="http://schemas.microsoft.com/office/drawing/2014/main" id="{00000000-0008-0000-1C00-00006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47" name="Text Box 4">
          <a:extLst>
            <a:ext uri="{FF2B5EF4-FFF2-40B4-BE49-F238E27FC236}">
              <a16:creationId xmlns:a16="http://schemas.microsoft.com/office/drawing/2014/main" id="{00000000-0008-0000-1C00-00006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48" name="Text Box 5">
          <a:extLst>
            <a:ext uri="{FF2B5EF4-FFF2-40B4-BE49-F238E27FC236}">
              <a16:creationId xmlns:a16="http://schemas.microsoft.com/office/drawing/2014/main" id="{00000000-0008-0000-1C00-00007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49" name="Text Box 6">
          <a:extLst>
            <a:ext uri="{FF2B5EF4-FFF2-40B4-BE49-F238E27FC236}">
              <a16:creationId xmlns:a16="http://schemas.microsoft.com/office/drawing/2014/main" id="{00000000-0008-0000-1C00-00007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50" name="Text Box 8">
          <a:extLst>
            <a:ext uri="{FF2B5EF4-FFF2-40B4-BE49-F238E27FC236}">
              <a16:creationId xmlns:a16="http://schemas.microsoft.com/office/drawing/2014/main" id="{00000000-0008-0000-1C00-00007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51" name="Text Box 9">
          <a:extLst>
            <a:ext uri="{FF2B5EF4-FFF2-40B4-BE49-F238E27FC236}">
              <a16:creationId xmlns:a16="http://schemas.microsoft.com/office/drawing/2014/main" id="{00000000-0008-0000-1C00-00007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52" name="Text Box 10">
          <a:extLst>
            <a:ext uri="{FF2B5EF4-FFF2-40B4-BE49-F238E27FC236}">
              <a16:creationId xmlns:a16="http://schemas.microsoft.com/office/drawing/2014/main" id="{00000000-0008-0000-1C00-00007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53" name="Text Box 1">
          <a:extLst>
            <a:ext uri="{FF2B5EF4-FFF2-40B4-BE49-F238E27FC236}">
              <a16:creationId xmlns:a16="http://schemas.microsoft.com/office/drawing/2014/main" id="{00000000-0008-0000-1C00-00007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54" name="Text Box 2">
          <a:extLst>
            <a:ext uri="{FF2B5EF4-FFF2-40B4-BE49-F238E27FC236}">
              <a16:creationId xmlns:a16="http://schemas.microsoft.com/office/drawing/2014/main" id="{00000000-0008-0000-1C00-00007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55" name="Text Box 3">
          <a:extLst>
            <a:ext uri="{FF2B5EF4-FFF2-40B4-BE49-F238E27FC236}">
              <a16:creationId xmlns:a16="http://schemas.microsoft.com/office/drawing/2014/main" id="{00000000-0008-0000-1C00-00007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56" name="Text Box 4">
          <a:extLst>
            <a:ext uri="{FF2B5EF4-FFF2-40B4-BE49-F238E27FC236}">
              <a16:creationId xmlns:a16="http://schemas.microsoft.com/office/drawing/2014/main" id="{00000000-0008-0000-1C00-00007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57" name="Text Box 5">
          <a:extLst>
            <a:ext uri="{FF2B5EF4-FFF2-40B4-BE49-F238E27FC236}">
              <a16:creationId xmlns:a16="http://schemas.microsoft.com/office/drawing/2014/main" id="{00000000-0008-0000-1C00-00007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58" name="Text Box 6">
          <a:extLst>
            <a:ext uri="{FF2B5EF4-FFF2-40B4-BE49-F238E27FC236}">
              <a16:creationId xmlns:a16="http://schemas.microsoft.com/office/drawing/2014/main" id="{00000000-0008-0000-1C00-00007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59" name="Text Box 8">
          <a:extLst>
            <a:ext uri="{FF2B5EF4-FFF2-40B4-BE49-F238E27FC236}">
              <a16:creationId xmlns:a16="http://schemas.microsoft.com/office/drawing/2014/main" id="{00000000-0008-0000-1C00-00007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60" name="Text Box 9">
          <a:extLst>
            <a:ext uri="{FF2B5EF4-FFF2-40B4-BE49-F238E27FC236}">
              <a16:creationId xmlns:a16="http://schemas.microsoft.com/office/drawing/2014/main" id="{00000000-0008-0000-1C00-00007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61" name="Text Box 10">
          <a:extLst>
            <a:ext uri="{FF2B5EF4-FFF2-40B4-BE49-F238E27FC236}">
              <a16:creationId xmlns:a16="http://schemas.microsoft.com/office/drawing/2014/main" id="{00000000-0008-0000-1C00-00007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62" name="Text Box 1">
          <a:extLst>
            <a:ext uri="{FF2B5EF4-FFF2-40B4-BE49-F238E27FC236}">
              <a16:creationId xmlns:a16="http://schemas.microsoft.com/office/drawing/2014/main" id="{00000000-0008-0000-1C00-00007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63" name="Text Box 2">
          <a:extLst>
            <a:ext uri="{FF2B5EF4-FFF2-40B4-BE49-F238E27FC236}">
              <a16:creationId xmlns:a16="http://schemas.microsoft.com/office/drawing/2014/main" id="{00000000-0008-0000-1C00-00007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64" name="Text Box 1">
          <a:extLst>
            <a:ext uri="{FF2B5EF4-FFF2-40B4-BE49-F238E27FC236}">
              <a16:creationId xmlns:a16="http://schemas.microsoft.com/office/drawing/2014/main" id="{00000000-0008-0000-1C00-00008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65" name="Text Box 2">
          <a:extLst>
            <a:ext uri="{FF2B5EF4-FFF2-40B4-BE49-F238E27FC236}">
              <a16:creationId xmlns:a16="http://schemas.microsoft.com/office/drawing/2014/main" id="{00000000-0008-0000-1C00-00008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66" name="Text Box 3">
          <a:extLst>
            <a:ext uri="{FF2B5EF4-FFF2-40B4-BE49-F238E27FC236}">
              <a16:creationId xmlns:a16="http://schemas.microsoft.com/office/drawing/2014/main" id="{00000000-0008-0000-1C00-00008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67" name="Text Box 4">
          <a:extLst>
            <a:ext uri="{FF2B5EF4-FFF2-40B4-BE49-F238E27FC236}">
              <a16:creationId xmlns:a16="http://schemas.microsoft.com/office/drawing/2014/main" id="{00000000-0008-0000-1C00-00008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68" name="Text Box 5">
          <a:extLst>
            <a:ext uri="{FF2B5EF4-FFF2-40B4-BE49-F238E27FC236}">
              <a16:creationId xmlns:a16="http://schemas.microsoft.com/office/drawing/2014/main" id="{00000000-0008-0000-1C00-00008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69" name="Text Box 6">
          <a:extLst>
            <a:ext uri="{FF2B5EF4-FFF2-40B4-BE49-F238E27FC236}">
              <a16:creationId xmlns:a16="http://schemas.microsoft.com/office/drawing/2014/main" id="{00000000-0008-0000-1C00-00008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70" name="Text Box 8">
          <a:extLst>
            <a:ext uri="{FF2B5EF4-FFF2-40B4-BE49-F238E27FC236}">
              <a16:creationId xmlns:a16="http://schemas.microsoft.com/office/drawing/2014/main" id="{00000000-0008-0000-1C00-00008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71" name="Text Box 9">
          <a:extLst>
            <a:ext uri="{FF2B5EF4-FFF2-40B4-BE49-F238E27FC236}">
              <a16:creationId xmlns:a16="http://schemas.microsoft.com/office/drawing/2014/main" id="{00000000-0008-0000-1C00-00008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72" name="Text Box 10">
          <a:extLst>
            <a:ext uri="{FF2B5EF4-FFF2-40B4-BE49-F238E27FC236}">
              <a16:creationId xmlns:a16="http://schemas.microsoft.com/office/drawing/2014/main" id="{00000000-0008-0000-1C00-00008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73" name="Text Box 1">
          <a:extLst>
            <a:ext uri="{FF2B5EF4-FFF2-40B4-BE49-F238E27FC236}">
              <a16:creationId xmlns:a16="http://schemas.microsoft.com/office/drawing/2014/main" id="{00000000-0008-0000-1C00-00008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74" name="Text Box 2">
          <a:extLst>
            <a:ext uri="{FF2B5EF4-FFF2-40B4-BE49-F238E27FC236}">
              <a16:creationId xmlns:a16="http://schemas.microsoft.com/office/drawing/2014/main" id="{00000000-0008-0000-1C00-00008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75" name="Text Box 1">
          <a:extLst>
            <a:ext uri="{FF2B5EF4-FFF2-40B4-BE49-F238E27FC236}">
              <a16:creationId xmlns:a16="http://schemas.microsoft.com/office/drawing/2014/main" id="{00000000-0008-0000-1C00-00008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76" name="Text Box 2">
          <a:extLst>
            <a:ext uri="{FF2B5EF4-FFF2-40B4-BE49-F238E27FC236}">
              <a16:creationId xmlns:a16="http://schemas.microsoft.com/office/drawing/2014/main" id="{00000000-0008-0000-1C00-00008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77" name="Text Box 3">
          <a:extLst>
            <a:ext uri="{FF2B5EF4-FFF2-40B4-BE49-F238E27FC236}">
              <a16:creationId xmlns:a16="http://schemas.microsoft.com/office/drawing/2014/main" id="{00000000-0008-0000-1C00-00008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78" name="Text Box 4">
          <a:extLst>
            <a:ext uri="{FF2B5EF4-FFF2-40B4-BE49-F238E27FC236}">
              <a16:creationId xmlns:a16="http://schemas.microsoft.com/office/drawing/2014/main" id="{00000000-0008-0000-1C00-00008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79" name="Text Box 5">
          <a:extLst>
            <a:ext uri="{FF2B5EF4-FFF2-40B4-BE49-F238E27FC236}">
              <a16:creationId xmlns:a16="http://schemas.microsoft.com/office/drawing/2014/main" id="{00000000-0008-0000-1C00-00008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80" name="Text Box 6">
          <a:extLst>
            <a:ext uri="{FF2B5EF4-FFF2-40B4-BE49-F238E27FC236}">
              <a16:creationId xmlns:a16="http://schemas.microsoft.com/office/drawing/2014/main" id="{00000000-0008-0000-1C00-00009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81" name="Text Box 8">
          <a:extLst>
            <a:ext uri="{FF2B5EF4-FFF2-40B4-BE49-F238E27FC236}">
              <a16:creationId xmlns:a16="http://schemas.microsoft.com/office/drawing/2014/main" id="{00000000-0008-0000-1C00-00009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82" name="Text Box 9">
          <a:extLst>
            <a:ext uri="{FF2B5EF4-FFF2-40B4-BE49-F238E27FC236}">
              <a16:creationId xmlns:a16="http://schemas.microsoft.com/office/drawing/2014/main" id="{00000000-0008-0000-1C00-00009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83" name="Text Box 10">
          <a:extLst>
            <a:ext uri="{FF2B5EF4-FFF2-40B4-BE49-F238E27FC236}">
              <a16:creationId xmlns:a16="http://schemas.microsoft.com/office/drawing/2014/main" id="{00000000-0008-0000-1C00-00009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84" name="Text Box 1">
          <a:extLst>
            <a:ext uri="{FF2B5EF4-FFF2-40B4-BE49-F238E27FC236}">
              <a16:creationId xmlns:a16="http://schemas.microsoft.com/office/drawing/2014/main" id="{00000000-0008-0000-1C00-00009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85" name="Text Box 2">
          <a:extLst>
            <a:ext uri="{FF2B5EF4-FFF2-40B4-BE49-F238E27FC236}">
              <a16:creationId xmlns:a16="http://schemas.microsoft.com/office/drawing/2014/main" id="{00000000-0008-0000-1C00-00009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86" name="Text Box 1">
          <a:extLst>
            <a:ext uri="{FF2B5EF4-FFF2-40B4-BE49-F238E27FC236}">
              <a16:creationId xmlns:a16="http://schemas.microsoft.com/office/drawing/2014/main" id="{00000000-0008-0000-1C00-00009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87" name="Text Box 2">
          <a:extLst>
            <a:ext uri="{FF2B5EF4-FFF2-40B4-BE49-F238E27FC236}">
              <a16:creationId xmlns:a16="http://schemas.microsoft.com/office/drawing/2014/main" id="{00000000-0008-0000-1C00-00009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88" name="Text Box 3">
          <a:extLst>
            <a:ext uri="{FF2B5EF4-FFF2-40B4-BE49-F238E27FC236}">
              <a16:creationId xmlns:a16="http://schemas.microsoft.com/office/drawing/2014/main" id="{00000000-0008-0000-1C00-00009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89" name="Text Box 4">
          <a:extLst>
            <a:ext uri="{FF2B5EF4-FFF2-40B4-BE49-F238E27FC236}">
              <a16:creationId xmlns:a16="http://schemas.microsoft.com/office/drawing/2014/main" id="{00000000-0008-0000-1C00-00009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90" name="Text Box 5">
          <a:extLst>
            <a:ext uri="{FF2B5EF4-FFF2-40B4-BE49-F238E27FC236}">
              <a16:creationId xmlns:a16="http://schemas.microsoft.com/office/drawing/2014/main" id="{00000000-0008-0000-1C00-00009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91" name="Text Box 6">
          <a:extLst>
            <a:ext uri="{FF2B5EF4-FFF2-40B4-BE49-F238E27FC236}">
              <a16:creationId xmlns:a16="http://schemas.microsoft.com/office/drawing/2014/main" id="{00000000-0008-0000-1C00-00009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92" name="Text Box 8">
          <a:extLst>
            <a:ext uri="{FF2B5EF4-FFF2-40B4-BE49-F238E27FC236}">
              <a16:creationId xmlns:a16="http://schemas.microsoft.com/office/drawing/2014/main" id="{00000000-0008-0000-1C00-00009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93" name="Text Box 9">
          <a:extLst>
            <a:ext uri="{FF2B5EF4-FFF2-40B4-BE49-F238E27FC236}">
              <a16:creationId xmlns:a16="http://schemas.microsoft.com/office/drawing/2014/main" id="{00000000-0008-0000-1C00-00009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94" name="Text Box 10">
          <a:extLst>
            <a:ext uri="{FF2B5EF4-FFF2-40B4-BE49-F238E27FC236}">
              <a16:creationId xmlns:a16="http://schemas.microsoft.com/office/drawing/2014/main" id="{00000000-0008-0000-1C00-00009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95" name="Text Box 1">
          <a:extLst>
            <a:ext uri="{FF2B5EF4-FFF2-40B4-BE49-F238E27FC236}">
              <a16:creationId xmlns:a16="http://schemas.microsoft.com/office/drawing/2014/main" id="{00000000-0008-0000-1C00-00009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96" name="Text Box 2">
          <a:extLst>
            <a:ext uri="{FF2B5EF4-FFF2-40B4-BE49-F238E27FC236}">
              <a16:creationId xmlns:a16="http://schemas.microsoft.com/office/drawing/2014/main" id="{00000000-0008-0000-1C00-0000A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97" name="Text Box 1">
          <a:extLst>
            <a:ext uri="{FF2B5EF4-FFF2-40B4-BE49-F238E27FC236}">
              <a16:creationId xmlns:a16="http://schemas.microsoft.com/office/drawing/2014/main" id="{00000000-0008-0000-1C00-0000A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98" name="Text Box 2">
          <a:extLst>
            <a:ext uri="{FF2B5EF4-FFF2-40B4-BE49-F238E27FC236}">
              <a16:creationId xmlns:a16="http://schemas.microsoft.com/office/drawing/2014/main" id="{00000000-0008-0000-1C00-0000A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699" name="Text Box 3">
          <a:extLst>
            <a:ext uri="{FF2B5EF4-FFF2-40B4-BE49-F238E27FC236}">
              <a16:creationId xmlns:a16="http://schemas.microsoft.com/office/drawing/2014/main" id="{00000000-0008-0000-1C00-0000A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00" name="Text Box 4">
          <a:extLst>
            <a:ext uri="{FF2B5EF4-FFF2-40B4-BE49-F238E27FC236}">
              <a16:creationId xmlns:a16="http://schemas.microsoft.com/office/drawing/2014/main" id="{00000000-0008-0000-1C00-0000A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01" name="Text Box 5">
          <a:extLst>
            <a:ext uri="{FF2B5EF4-FFF2-40B4-BE49-F238E27FC236}">
              <a16:creationId xmlns:a16="http://schemas.microsoft.com/office/drawing/2014/main" id="{00000000-0008-0000-1C00-0000A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02" name="Text Box 6">
          <a:extLst>
            <a:ext uri="{FF2B5EF4-FFF2-40B4-BE49-F238E27FC236}">
              <a16:creationId xmlns:a16="http://schemas.microsoft.com/office/drawing/2014/main" id="{00000000-0008-0000-1C00-0000A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03" name="Text Box 8">
          <a:extLst>
            <a:ext uri="{FF2B5EF4-FFF2-40B4-BE49-F238E27FC236}">
              <a16:creationId xmlns:a16="http://schemas.microsoft.com/office/drawing/2014/main" id="{00000000-0008-0000-1C00-0000A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04" name="Text Box 9">
          <a:extLst>
            <a:ext uri="{FF2B5EF4-FFF2-40B4-BE49-F238E27FC236}">
              <a16:creationId xmlns:a16="http://schemas.microsoft.com/office/drawing/2014/main" id="{00000000-0008-0000-1C00-0000A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05" name="Text Box 10">
          <a:extLst>
            <a:ext uri="{FF2B5EF4-FFF2-40B4-BE49-F238E27FC236}">
              <a16:creationId xmlns:a16="http://schemas.microsoft.com/office/drawing/2014/main" id="{00000000-0008-0000-1C00-0000A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06" name="Text Box 1">
          <a:extLst>
            <a:ext uri="{FF2B5EF4-FFF2-40B4-BE49-F238E27FC236}">
              <a16:creationId xmlns:a16="http://schemas.microsoft.com/office/drawing/2014/main" id="{00000000-0008-0000-1C00-0000A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07" name="Text Box 2">
          <a:extLst>
            <a:ext uri="{FF2B5EF4-FFF2-40B4-BE49-F238E27FC236}">
              <a16:creationId xmlns:a16="http://schemas.microsoft.com/office/drawing/2014/main" id="{00000000-0008-0000-1C00-0000A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08" name="Text Box 1">
          <a:extLst>
            <a:ext uri="{FF2B5EF4-FFF2-40B4-BE49-F238E27FC236}">
              <a16:creationId xmlns:a16="http://schemas.microsoft.com/office/drawing/2014/main" id="{00000000-0008-0000-1C00-0000A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09" name="Text Box 2">
          <a:extLst>
            <a:ext uri="{FF2B5EF4-FFF2-40B4-BE49-F238E27FC236}">
              <a16:creationId xmlns:a16="http://schemas.microsoft.com/office/drawing/2014/main" id="{00000000-0008-0000-1C00-0000A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10" name="Text Box 3">
          <a:extLst>
            <a:ext uri="{FF2B5EF4-FFF2-40B4-BE49-F238E27FC236}">
              <a16:creationId xmlns:a16="http://schemas.microsoft.com/office/drawing/2014/main" id="{00000000-0008-0000-1C00-0000A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11" name="Text Box 4">
          <a:extLst>
            <a:ext uri="{FF2B5EF4-FFF2-40B4-BE49-F238E27FC236}">
              <a16:creationId xmlns:a16="http://schemas.microsoft.com/office/drawing/2014/main" id="{00000000-0008-0000-1C00-0000A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12" name="Text Box 5">
          <a:extLst>
            <a:ext uri="{FF2B5EF4-FFF2-40B4-BE49-F238E27FC236}">
              <a16:creationId xmlns:a16="http://schemas.microsoft.com/office/drawing/2014/main" id="{00000000-0008-0000-1C00-0000B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13" name="Text Box 6">
          <a:extLst>
            <a:ext uri="{FF2B5EF4-FFF2-40B4-BE49-F238E27FC236}">
              <a16:creationId xmlns:a16="http://schemas.microsoft.com/office/drawing/2014/main" id="{00000000-0008-0000-1C00-0000B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14" name="Text Box 8">
          <a:extLst>
            <a:ext uri="{FF2B5EF4-FFF2-40B4-BE49-F238E27FC236}">
              <a16:creationId xmlns:a16="http://schemas.microsoft.com/office/drawing/2014/main" id="{00000000-0008-0000-1C00-0000B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41</xdr:row>
      <xdr:rowOff>114300</xdr:rowOff>
    </xdr:from>
    <xdr:ext cx="114300" cy="285750"/>
    <xdr:sp macro="" textlink="">
      <xdr:nvSpPr>
        <xdr:cNvPr id="1715" name="Text Box 9">
          <a:extLst>
            <a:ext uri="{FF2B5EF4-FFF2-40B4-BE49-F238E27FC236}">
              <a16:creationId xmlns:a16="http://schemas.microsoft.com/office/drawing/2014/main" id="{00000000-0008-0000-1C00-0000B3060000}"/>
            </a:ext>
          </a:extLst>
        </xdr:cNvPr>
        <xdr:cNvSpPr txBox="1">
          <a:spLocks noChangeArrowheads="1"/>
        </xdr:cNvSpPr>
      </xdr:nvSpPr>
      <xdr:spPr bwMode="auto">
        <a:xfrm>
          <a:off x="1278255" y="8343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716" name="Text Box 8">
          <a:extLst>
            <a:ext uri="{FF2B5EF4-FFF2-40B4-BE49-F238E27FC236}">
              <a16:creationId xmlns:a16="http://schemas.microsoft.com/office/drawing/2014/main" id="{00000000-0008-0000-1C00-0000B4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717" name="Text Box 8">
          <a:extLst>
            <a:ext uri="{FF2B5EF4-FFF2-40B4-BE49-F238E27FC236}">
              <a16:creationId xmlns:a16="http://schemas.microsoft.com/office/drawing/2014/main" id="{00000000-0008-0000-1C00-0000B5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361950</xdr:colOff>
      <xdr:row>65</xdr:row>
      <xdr:rowOff>91017</xdr:rowOff>
    </xdr:from>
    <xdr:ext cx="114300" cy="285750"/>
    <xdr:sp macro="" textlink="">
      <xdr:nvSpPr>
        <xdr:cNvPr id="1718" name="Text Box 8">
          <a:extLst>
            <a:ext uri="{FF2B5EF4-FFF2-40B4-BE49-F238E27FC236}">
              <a16:creationId xmlns:a16="http://schemas.microsoft.com/office/drawing/2014/main" id="{00000000-0008-0000-1C00-0000B6060000}"/>
            </a:ext>
          </a:extLst>
        </xdr:cNvPr>
        <xdr:cNvSpPr txBox="1">
          <a:spLocks noChangeArrowheads="1"/>
        </xdr:cNvSpPr>
      </xdr:nvSpPr>
      <xdr:spPr bwMode="auto">
        <a:xfrm>
          <a:off x="2861310" y="121610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9" name="Text Box 8">
          <a:extLst>
            <a:ext uri="{FF2B5EF4-FFF2-40B4-BE49-F238E27FC236}">
              <a16:creationId xmlns:a16="http://schemas.microsoft.com/office/drawing/2014/main" id="{00000000-0008-0000-1C00-0000B7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20" name="Text Box 8">
          <a:extLst>
            <a:ext uri="{FF2B5EF4-FFF2-40B4-BE49-F238E27FC236}">
              <a16:creationId xmlns:a16="http://schemas.microsoft.com/office/drawing/2014/main" id="{00000000-0008-0000-1C00-0000B8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21" name="Text Box 8">
          <a:extLst>
            <a:ext uri="{FF2B5EF4-FFF2-40B4-BE49-F238E27FC236}">
              <a16:creationId xmlns:a16="http://schemas.microsoft.com/office/drawing/2014/main" id="{00000000-0008-0000-1C00-0000B9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22" name="Text Box 8">
          <a:extLst>
            <a:ext uri="{FF2B5EF4-FFF2-40B4-BE49-F238E27FC236}">
              <a16:creationId xmlns:a16="http://schemas.microsoft.com/office/drawing/2014/main" id="{00000000-0008-0000-1C00-0000BA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23" name="Text Box 8">
          <a:extLst>
            <a:ext uri="{FF2B5EF4-FFF2-40B4-BE49-F238E27FC236}">
              <a16:creationId xmlns:a16="http://schemas.microsoft.com/office/drawing/2014/main" id="{00000000-0008-0000-1C00-0000BB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24" name="Text Box 8">
          <a:extLst>
            <a:ext uri="{FF2B5EF4-FFF2-40B4-BE49-F238E27FC236}">
              <a16:creationId xmlns:a16="http://schemas.microsoft.com/office/drawing/2014/main" id="{00000000-0008-0000-1C00-0000BC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64558</xdr:colOff>
      <xdr:row>44</xdr:row>
      <xdr:rowOff>117474</xdr:rowOff>
    </xdr:from>
    <xdr:ext cx="114300" cy="285750"/>
    <xdr:sp macro="" textlink="">
      <xdr:nvSpPr>
        <xdr:cNvPr id="1725" name="Text Box 1">
          <a:extLst>
            <a:ext uri="{FF2B5EF4-FFF2-40B4-BE49-F238E27FC236}">
              <a16:creationId xmlns:a16="http://schemas.microsoft.com/office/drawing/2014/main" id="{00000000-0008-0000-1C00-0000BD060000}"/>
            </a:ext>
          </a:extLst>
        </xdr:cNvPr>
        <xdr:cNvSpPr txBox="1">
          <a:spLocks noChangeArrowheads="1"/>
        </xdr:cNvSpPr>
      </xdr:nvSpPr>
      <xdr:spPr bwMode="auto">
        <a:xfrm>
          <a:off x="1314238" y="88957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26" name="Text Box 1">
          <a:extLst>
            <a:ext uri="{FF2B5EF4-FFF2-40B4-BE49-F238E27FC236}">
              <a16:creationId xmlns:a16="http://schemas.microsoft.com/office/drawing/2014/main" id="{00000000-0008-0000-1C00-0000B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27" name="Text Box 2">
          <a:extLst>
            <a:ext uri="{FF2B5EF4-FFF2-40B4-BE49-F238E27FC236}">
              <a16:creationId xmlns:a16="http://schemas.microsoft.com/office/drawing/2014/main" id="{00000000-0008-0000-1C00-0000B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28" name="Text Box 3">
          <a:extLst>
            <a:ext uri="{FF2B5EF4-FFF2-40B4-BE49-F238E27FC236}">
              <a16:creationId xmlns:a16="http://schemas.microsoft.com/office/drawing/2014/main" id="{00000000-0008-0000-1C00-0000C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29" name="Text Box 4">
          <a:extLst>
            <a:ext uri="{FF2B5EF4-FFF2-40B4-BE49-F238E27FC236}">
              <a16:creationId xmlns:a16="http://schemas.microsoft.com/office/drawing/2014/main" id="{00000000-0008-0000-1C00-0000C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30" name="Text Box 5">
          <a:extLst>
            <a:ext uri="{FF2B5EF4-FFF2-40B4-BE49-F238E27FC236}">
              <a16:creationId xmlns:a16="http://schemas.microsoft.com/office/drawing/2014/main" id="{00000000-0008-0000-1C00-0000C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31" name="Text Box 6">
          <a:extLst>
            <a:ext uri="{FF2B5EF4-FFF2-40B4-BE49-F238E27FC236}">
              <a16:creationId xmlns:a16="http://schemas.microsoft.com/office/drawing/2014/main" id="{00000000-0008-0000-1C00-0000C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32" name="Text Box 8">
          <a:extLst>
            <a:ext uri="{FF2B5EF4-FFF2-40B4-BE49-F238E27FC236}">
              <a16:creationId xmlns:a16="http://schemas.microsoft.com/office/drawing/2014/main" id="{00000000-0008-0000-1C00-0000C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33" name="Text Box 9">
          <a:extLst>
            <a:ext uri="{FF2B5EF4-FFF2-40B4-BE49-F238E27FC236}">
              <a16:creationId xmlns:a16="http://schemas.microsoft.com/office/drawing/2014/main" id="{00000000-0008-0000-1C00-0000C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34" name="Text Box 10">
          <a:extLst>
            <a:ext uri="{FF2B5EF4-FFF2-40B4-BE49-F238E27FC236}">
              <a16:creationId xmlns:a16="http://schemas.microsoft.com/office/drawing/2014/main" id="{00000000-0008-0000-1C00-0000C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35" name="Text Box 1">
          <a:extLst>
            <a:ext uri="{FF2B5EF4-FFF2-40B4-BE49-F238E27FC236}">
              <a16:creationId xmlns:a16="http://schemas.microsoft.com/office/drawing/2014/main" id="{00000000-0008-0000-1C00-0000C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36" name="Text Box 2">
          <a:extLst>
            <a:ext uri="{FF2B5EF4-FFF2-40B4-BE49-F238E27FC236}">
              <a16:creationId xmlns:a16="http://schemas.microsoft.com/office/drawing/2014/main" id="{00000000-0008-0000-1C00-0000C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37" name="Text Box 1">
          <a:extLst>
            <a:ext uri="{FF2B5EF4-FFF2-40B4-BE49-F238E27FC236}">
              <a16:creationId xmlns:a16="http://schemas.microsoft.com/office/drawing/2014/main" id="{00000000-0008-0000-1C00-0000C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38" name="Text Box 2">
          <a:extLst>
            <a:ext uri="{FF2B5EF4-FFF2-40B4-BE49-F238E27FC236}">
              <a16:creationId xmlns:a16="http://schemas.microsoft.com/office/drawing/2014/main" id="{00000000-0008-0000-1C00-0000C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39" name="Text Box 3">
          <a:extLst>
            <a:ext uri="{FF2B5EF4-FFF2-40B4-BE49-F238E27FC236}">
              <a16:creationId xmlns:a16="http://schemas.microsoft.com/office/drawing/2014/main" id="{00000000-0008-0000-1C00-0000C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40" name="Text Box 4">
          <a:extLst>
            <a:ext uri="{FF2B5EF4-FFF2-40B4-BE49-F238E27FC236}">
              <a16:creationId xmlns:a16="http://schemas.microsoft.com/office/drawing/2014/main" id="{00000000-0008-0000-1C00-0000C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41" name="Text Box 5">
          <a:extLst>
            <a:ext uri="{FF2B5EF4-FFF2-40B4-BE49-F238E27FC236}">
              <a16:creationId xmlns:a16="http://schemas.microsoft.com/office/drawing/2014/main" id="{00000000-0008-0000-1C00-0000C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42" name="Text Box 6">
          <a:extLst>
            <a:ext uri="{FF2B5EF4-FFF2-40B4-BE49-F238E27FC236}">
              <a16:creationId xmlns:a16="http://schemas.microsoft.com/office/drawing/2014/main" id="{00000000-0008-0000-1C00-0000C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43" name="Text Box 8">
          <a:extLst>
            <a:ext uri="{FF2B5EF4-FFF2-40B4-BE49-F238E27FC236}">
              <a16:creationId xmlns:a16="http://schemas.microsoft.com/office/drawing/2014/main" id="{00000000-0008-0000-1C00-0000C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44" name="Text Box 9">
          <a:extLst>
            <a:ext uri="{FF2B5EF4-FFF2-40B4-BE49-F238E27FC236}">
              <a16:creationId xmlns:a16="http://schemas.microsoft.com/office/drawing/2014/main" id="{00000000-0008-0000-1C00-0000D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45" name="Text Box 10">
          <a:extLst>
            <a:ext uri="{FF2B5EF4-FFF2-40B4-BE49-F238E27FC236}">
              <a16:creationId xmlns:a16="http://schemas.microsoft.com/office/drawing/2014/main" id="{00000000-0008-0000-1C00-0000D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46" name="Text Box 1">
          <a:extLst>
            <a:ext uri="{FF2B5EF4-FFF2-40B4-BE49-F238E27FC236}">
              <a16:creationId xmlns:a16="http://schemas.microsoft.com/office/drawing/2014/main" id="{00000000-0008-0000-1C00-0000D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47" name="Text Box 2">
          <a:extLst>
            <a:ext uri="{FF2B5EF4-FFF2-40B4-BE49-F238E27FC236}">
              <a16:creationId xmlns:a16="http://schemas.microsoft.com/office/drawing/2014/main" id="{00000000-0008-0000-1C00-0000D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48" name="Text Box 1">
          <a:extLst>
            <a:ext uri="{FF2B5EF4-FFF2-40B4-BE49-F238E27FC236}">
              <a16:creationId xmlns:a16="http://schemas.microsoft.com/office/drawing/2014/main" id="{00000000-0008-0000-1C00-0000D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49" name="Text Box 2">
          <a:extLst>
            <a:ext uri="{FF2B5EF4-FFF2-40B4-BE49-F238E27FC236}">
              <a16:creationId xmlns:a16="http://schemas.microsoft.com/office/drawing/2014/main" id="{00000000-0008-0000-1C00-0000D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50" name="Text Box 3">
          <a:extLst>
            <a:ext uri="{FF2B5EF4-FFF2-40B4-BE49-F238E27FC236}">
              <a16:creationId xmlns:a16="http://schemas.microsoft.com/office/drawing/2014/main" id="{00000000-0008-0000-1C00-0000D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51" name="Text Box 4">
          <a:extLst>
            <a:ext uri="{FF2B5EF4-FFF2-40B4-BE49-F238E27FC236}">
              <a16:creationId xmlns:a16="http://schemas.microsoft.com/office/drawing/2014/main" id="{00000000-0008-0000-1C00-0000D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52" name="Text Box 5">
          <a:extLst>
            <a:ext uri="{FF2B5EF4-FFF2-40B4-BE49-F238E27FC236}">
              <a16:creationId xmlns:a16="http://schemas.microsoft.com/office/drawing/2014/main" id="{00000000-0008-0000-1C00-0000D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53" name="Text Box 6">
          <a:extLst>
            <a:ext uri="{FF2B5EF4-FFF2-40B4-BE49-F238E27FC236}">
              <a16:creationId xmlns:a16="http://schemas.microsoft.com/office/drawing/2014/main" id="{00000000-0008-0000-1C00-0000D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54" name="Text Box 8">
          <a:extLst>
            <a:ext uri="{FF2B5EF4-FFF2-40B4-BE49-F238E27FC236}">
              <a16:creationId xmlns:a16="http://schemas.microsoft.com/office/drawing/2014/main" id="{00000000-0008-0000-1C00-0000D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55" name="Text Box 9">
          <a:extLst>
            <a:ext uri="{FF2B5EF4-FFF2-40B4-BE49-F238E27FC236}">
              <a16:creationId xmlns:a16="http://schemas.microsoft.com/office/drawing/2014/main" id="{00000000-0008-0000-1C00-0000D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56" name="Text Box 10">
          <a:extLst>
            <a:ext uri="{FF2B5EF4-FFF2-40B4-BE49-F238E27FC236}">
              <a16:creationId xmlns:a16="http://schemas.microsoft.com/office/drawing/2014/main" id="{00000000-0008-0000-1C00-0000D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57" name="Text Box 1">
          <a:extLst>
            <a:ext uri="{FF2B5EF4-FFF2-40B4-BE49-F238E27FC236}">
              <a16:creationId xmlns:a16="http://schemas.microsoft.com/office/drawing/2014/main" id="{00000000-0008-0000-1C00-0000D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58" name="Text Box 2">
          <a:extLst>
            <a:ext uri="{FF2B5EF4-FFF2-40B4-BE49-F238E27FC236}">
              <a16:creationId xmlns:a16="http://schemas.microsoft.com/office/drawing/2014/main" id="{00000000-0008-0000-1C00-0000D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59" name="Text Box 1">
          <a:extLst>
            <a:ext uri="{FF2B5EF4-FFF2-40B4-BE49-F238E27FC236}">
              <a16:creationId xmlns:a16="http://schemas.microsoft.com/office/drawing/2014/main" id="{00000000-0008-0000-1C00-0000D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60" name="Text Box 2">
          <a:extLst>
            <a:ext uri="{FF2B5EF4-FFF2-40B4-BE49-F238E27FC236}">
              <a16:creationId xmlns:a16="http://schemas.microsoft.com/office/drawing/2014/main" id="{00000000-0008-0000-1C00-0000E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61" name="Text Box 3">
          <a:extLst>
            <a:ext uri="{FF2B5EF4-FFF2-40B4-BE49-F238E27FC236}">
              <a16:creationId xmlns:a16="http://schemas.microsoft.com/office/drawing/2014/main" id="{00000000-0008-0000-1C00-0000E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62" name="Text Box 4">
          <a:extLst>
            <a:ext uri="{FF2B5EF4-FFF2-40B4-BE49-F238E27FC236}">
              <a16:creationId xmlns:a16="http://schemas.microsoft.com/office/drawing/2014/main" id="{00000000-0008-0000-1C00-0000E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63" name="Text Box 5">
          <a:extLst>
            <a:ext uri="{FF2B5EF4-FFF2-40B4-BE49-F238E27FC236}">
              <a16:creationId xmlns:a16="http://schemas.microsoft.com/office/drawing/2014/main" id="{00000000-0008-0000-1C00-0000E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64" name="Text Box 6">
          <a:extLst>
            <a:ext uri="{FF2B5EF4-FFF2-40B4-BE49-F238E27FC236}">
              <a16:creationId xmlns:a16="http://schemas.microsoft.com/office/drawing/2014/main" id="{00000000-0008-0000-1C00-0000E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65" name="Text Box 8">
          <a:extLst>
            <a:ext uri="{FF2B5EF4-FFF2-40B4-BE49-F238E27FC236}">
              <a16:creationId xmlns:a16="http://schemas.microsoft.com/office/drawing/2014/main" id="{00000000-0008-0000-1C00-0000E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66" name="Text Box 9">
          <a:extLst>
            <a:ext uri="{FF2B5EF4-FFF2-40B4-BE49-F238E27FC236}">
              <a16:creationId xmlns:a16="http://schemas.microsoft.com/office/drawing/2014/main" id="{00000000-0008-0000-1C00-0000E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67" name="Text Box 10">
          <a:extLst>
            <a:ext uri="{FF2B5EF4-FFF2-40B4-BE49-F238E27FC236}">
              <a16:creationId xmlns:a16="http://schemas.microsoft.com/office/drawing/2014/main" id="{00000000-0008-0000-1C00-0000E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68" name="Text Box 1">
          <a:extLst>
            <a:ext uri="{FF2B5EF4-FFF2-40B4-BE49-F238E27FC236}">
              <a16:creationId xmlns:a16="http://schemas.microsoft.com/office/drawing/2014/main" id="{00000000-0008-0000-1C00-0000E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69" name="Text Box 2">
          <a:extLst>
            <a:ext uri="{FF2B5EF4-FFF2-40B4-BE49-F238E27FC236}">
              <a16:creationId xmlns:a16="http://schemas.microsoft.com/office/drawing/2014/main" id="{00000000-0008-0000-1C00-0000E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70" name="Text Box 1">
          <a:extLst>
            <a:ext uri="{FF2B5EF4-FFF2-40B4-BE49-F238E27FC236}">
              <a16:creationId xmlns:a16="http://schemas.microsoft.com/office/drawing/2014/main" id="{00000000-0008-0000-1C00-0000E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71" name="Text Box 2">
          <a:extLst>
            <a:ext uri="{FF2B5EF4-FFF2-40B4-BE49-F238E27FC236}">
              <a16:creationId xmlns:a16="http://schemas.microsoft.com/office/drawing/2014/main" id="{00000000-0008-0000-1C00-0000E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72" name="Text Box 3">
          <a:extLst>
            <a:ext uri="{FF2B5EF4-FFF2-40B4-BE49-F238E27FC236}">
              <a16:creationId xmlns:a16="http://schemas.microsoft.com/office/drawing/2014/main" id="{00000000-0008-0000-1C00-0000E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73" name="Text Box 4">
          <a:extLst>
            <a:ext uri="{FF2B5EF4-FFF2-40B4-BE49-F238E27FC236}">
              <a16:creationId xmlns:a16="http://schemas.microsoft.com/office/drawing/2014/main" id="{00000000-0008-0000-1C00-0000E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74" name="Text Box 5">
          <a:extLst>
            <a:ext uri="{FF2B5EF4-FFF2-40B4-BE49-F238E27FC236}">
              <a16:creationId xmlns:a16="http://schemas.microsoft.com/office/drawing/2014/main" id="{00000000-0008-0000-1C00-0000E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75" name="Text Box 6">
          <a:extLst>
            <a:ext uri="{FF2B5EF4-FFF2-40B4-BE49-F238E27FC236}">
              <a16:creationId xmlns:a16="http://schemas.microsoft.com/office/drawing/2014/main" id="{00000000-0008-0000-1C00-0000E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76" name="Text Box 8">
          <a:extLst>
            <a:ext uri="{FF2B5EF4-FFF2-40B4-BE49-F238E27FC236}">
              <a16:creationId xmlns:a16="http://schemas.microsoft.com/office/drawing/2014/main" id="{00000000-0008-0000-1C00-0000F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77" name="Text Box 9">
          <a:extLst>
            <a:ext uri="{FF2B5EF4-FFF2-40B4-BE49-F238E27FC236}">
              <a16:creationId xmlns:a16="http://schemas.microsoft.com/office/drawing/2014/main" id="{00000000-0008-0000-1C00-0000F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78" name="Text Box 10">
          <a:extLst>
            <a:ext uri="{FF2B5EF4-FFF2-40B4-BE49-F238E27FC236}">
              <a16:creationId xmlns:a16="http://schemas.microsoft.com/office/drawing/2014/main" id="{00000000-0008-0000-1C00-0000F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79" name="Text Box 1">
          <a:extLst>
            <a:ext uri="{FF2B5EF4-FFF2-40B4-BE49-F238E27FC236}">
              <a16:creationId xmlns:a16="http://schemas.microsoft.com/office/drawing/2014/main" id="{00000000-0008-0000-1C00-0000F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80" name="Text Box 2">
          <a:extLst>
            <a:ext uri="{FF2B5EF4-FFF2-40B4-BE49-F238E27FC236}">
              <a16:creationId xmlns:a16="http://schemas.microsoft.com/office/drawing/2014/main" id="{00000000-0008-0000-1C00-0000F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81" name="Text Box 1">
          <a:extLst>
            <a:ext uri="{FF2B5EF4-FFF2-40B4-BE49-F238E27FC236}">
              <a16:creationId xmlns:a16="http://schemas.microsoft.com/office/drawing/2014/main" id="{00000000-0008-0000-1C00-0000F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82" name="Text Box 2">
          <a:extLst>
            <a:ext uri="{FF2B5EF4-FFF2-40B4-BE49-F238E27FC236}">
              <a16:creationId xmlns:a16="http://schemas.microsoft.com/office/drawing/2014/main" id="{00000000-0008-0000-1C00-0000F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83" name="Text Box 3">
          <a:extLst>
            <a:ext uri="{FF2B5EF4-FFF2-40B4-BE49-F238E27FC236}">
              <a16:creationId xmlns:a16="http://schemas.microsoft.com/office/drawing/2014/main" id="{00000000-0008-0000-1C00-0000F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84" name="Text Box 4">
          <a:extLst>
            <a:ext uri="{FF2B5EF4-FFF2-40B4-BE49-F238E27FC236}">
              <a16:creationId xmlns:a16="http://schemas.microsoft.com/office/drawing/2014/main" id="{00000000-0008-0000-1C00-0000F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85" name="Text Box 5">
          <a:extLst>
            <a:ext uri="{FF2B5EF4-FFF2-40B4-BE49-F238E27FC236}">
              <a16:creationId xmlns:a16="http://schemas.microsoft.com/office/drawing/2014/main" id="{00000000-0008-0000-1C00-0000F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86" name="Text Box 6">
          <a:extLst>
            <a:ext uri="{FF2B5EF4-FFF2-40B4-BE49-F238E27FC236}">
              <a16:creationId xmlns:a16="http://schemas.microsoft.com/office/drawing/2014/main" id="{00000000-0008-0000-1C00-0000F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87" name="Text Box 8">
          <a:extLst>
            <a:ext uri="{FF2B5EF4-FFF2-40B4-BE49-F238E27FC236}">
              <a16:creationId xmlns:a16="http://schemas.microsoft.com/office/drawing/2014/main" id="{00000000-0008-0000-1C00-0000F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88" name="Text Box 9">
          <a:extLst>
            <a:ext uri="{FF2B5EF4-FFF2-40B4-BE49-F238E27FC236}">
              <a16:creationId xmlns:a16="http://schemas.microsoft.com/office/drawing/2014/main" id="{00000000-0008-0000-1C00-0000F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89" name="Text Box 8">
          <a:extLst>
            <a:ext uri="{FF2B5EF4-FFF2-40B4-BE49-F238E27FC236}">
              <a16:creationId xmlns:a16="http://schemas.microsoft.com/office/drawing/2014/main" id="{00000000-0008-0000-1C00-0000FD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90" name="Text Box 1">
          <a:extLst>
            <a:ext uri="{FF2B5EF4-FFF2-40B4-BE49-F238E27FC236}">
              <a16:creationId xmlns:a16="http://schemas.microsoft.com/office/drawing/2014/main" id="{00000000-0008-0000-1C00-0000FE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91" name="Text Box 2">
          <a:extLst>
            <a:ext uri="{FF2B5EF4-FFF2-40B4-BE49-F238E27FC236}">
              <a16:creationId xmlns:a16="http://schemas.microsoft.com/office/drawing/2014/main" id="{00000000-0008-0000-1C00-0000FF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92" name="Text Box 3">
          <a:extLst>
            <a:ext uri="{FF2B5EF4-FFF2-40B4-BE49-F238E27FC236}">
              <a16:creationId xmlns:a16="http://schemas.microsoft.com/office/drawing/2014/main" id="{00000000-0008-0000-1C00-00000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93" name="Text Box 4">
          <a:extLst>
            <a:ext uri="{FF2B5EF4-FFF2-40B4-BE49-F238E27FC236}">
              <a16:creationId xmlns:a16="http://schemas.microsoft.com/office/drawing/2014/main" id="{00000000-0008-0000-1C00-00000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94" name="Text Box 5">
          <a:extLst>
            <a:ext uri="{FF2B5EF4-FFF2-40B4-BE49-F238E27FC236}">
              <a16:creationId xmlns:a16="http://schemas.microsoft.com/office/drawing/2014/main" id="{00000000-0008-0000-1C00-00000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95" name="Text Box 6">
          <a:extLst>
            <a:ext uri="{FF2B5EF4-FFF2-40B4-BE49-F238E27FC236}">
              <a16:creationId xmlns:a16="http://schemas.microsoft.com/office/drawing/2014/main" id="{00000000-0008-0000-1C00-00000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96" name="Text Box 8">
          <a:extLst>
            <a:ext uri="{FF2B5EF4-FFF2-40B4-BE49-F238E27FC236}">
              <a16:creationId xmlns:a16="http://schemas.microsoft.com/office/drawing/2014/main" id="{00000000-0008-0000-1C00-00000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97" name="Text Box 9">
          <a:extLst>
            <a:ext uri="{FF2B5EF4-FFF2-40B4-BE49-F238E27FC236}">
              <a16:creationId xmlns:a16="http://schemas.microsoft.com/office/drawing/2014/main" id="{00000000-0008-0000-1C00-00000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98" name="Text Box 10">
          <a:extLst>
            <a:ext uri="{FF2B5EF4-FFF2-40B4-BE49-F238E27FC236}">
              <a16:creationId xmlns:a16="http://schemas.microsoft.com/office/drawing/2014/main" id="{00000000-0008-0000-1C00-00000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99" name="Text Box 1">
          <a:extLst>
            <a:ext uri="{FF2B5EF4-FFF2-40B4-BE49-F238E27FC236}">
              <a16:creationId xmlns:a16="http://schemas.microsoft.com/office/drawing/2014/main" id="{00000000-0008-0000-1C00-00000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00" name="Text Box 2">
          <a:extLst>
            <a:ext uri="{FF2B5EF4-FFF2-40B4-BE49-F238E27FC236}">
              <a16:creationId xmlns:a16="http://schemas.microsoft.com/office/drawing/2014/main" id="{00000000-0008-0000-1C00-00000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01" name="Text Box 8">
          <a:extLst>
            <a:ext uri="{FF2B5EF4-FFF2-40B4-BE49-F238E27FC236}">
              <a16:creationId xmlns:a16="http://schemas.microsoft.com/office/drawing/2014/main" id="{00000000-0008-0000-1C00-00000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02" name="Text Box 8">
          <a:extLst>
            <a:ext uri="{FF2B5EF4-FFF2-40B4-BE49-F238E27FC236}">
              <a16:creationId xmlns:a16="http://schemas.microsoft.com/office/drawing/2014/main" id="{00000000-0008-0000-1C00-00000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03" name="Text Box 8">
          <a:extLst>
            <a:ext uri="{FF2B5EF4-FFF2-40B4-BE49-F238E27FC236}">
              <a16:creationId xmlns:a16="http://schemas.microsoft.com/office/drawing/2014/main" id="{00000000-0008-0000-1C00-00000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04" name="Text Box 8">
          <a:extLst>
            <a:ext uri="{FF2B5EF4-FFF2-40B4-BE49-F238E27FC236}">
              <a16:creationId xmlns:a16="http://schemas.microsoft.com/office/drawing/2014/main" id="{00000000-0008-0000-1C00-00000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05" name="Text Box 8">
          <a:extLst>
            <a:ext uri="{FF2B5EF4-FFF2-40B4-BE49-F238E27FC236}">
              <a16:creationId xmlns:a16="http://schemas.microsoft.com/office/drawing/2014/main" id="{00000000-0008-0000-1C00-00000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06" name="Text Box 1">
          <a:extLst>
            <a:ext uri="{FF2B5EF4-FFF2-40B4-BE49-F238E27FC236}">
              <a16:creationId xmlns:a16="http://schemas.microsoft.com/office/drawing/2014/main" id="{00000000-0008-0000-1C00-00000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07" name="Text Box 2">
          <a:extLst>
            <a:ext uri="{FF2B5EF4-FFF2-40B4-BE49-F238E27FC236}">
              <a16:creationId xmlns:a16="http://schemas.microsoft.com/office/drawing/2014/main" id="{00000000-0008-0000-1C00-00000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08" name="Text Box 3">
          <a:extLst>
            <a:ext uri="{FF2B5EF4-FFF2-40B4-BE49-F238E27FC236}">
              <a16:creationId xmlns:a16="http://schemas.microsoft.com/office/drawing/2014/main" id="{00000000-0008-0000-1C00-00001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09" name="Text Box 4">
          <a:extLst>
            <a:ext uri="{FF2B5EF4-FFF2-40B4-BE49-F238E27FC236}">
              <a16:creationId xmlns:a16="http://schemas.microsoft.com/office/drawing/2014/main" id="{00000000-0008-0000-1C00-00001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10" name="Text Box 5">
          <a:extLst>
            <a:ext uri="{FF2B5EF4-FFF2-40B4-BE49-F238E27FC236}">
              <a16:creationId xmlns:a16="http://schemas.microsoft.com/office/drawing/2014/main" id="{00000000-0008-0000-1C00-00001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11" name="Text Box 6">
          <a:extLst>
            <a:ext uri="{FF2B5EF4-FFF2-40B4-BE49-F238E27FC236}">
              <a16:creationId xmlns:a16="http://schemas.microsoft.com/office/drawing/2014/main" id="{00000000-0008-0000-1C00-00001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12" name="Text Box 8">
          <a:extLst>
            <a:ext uri="{FF2B5EF4-FFF2-40B4-BE49-F238E27FC236}">
              <a16:creationId xmlns:a16="http://schemas.microsoft.com/office/drawing/2014/main" id="{00000000-0008-0000-1C00-00001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13" name="Text Box 9">
          <a:extLst>
            <a:ext uri="{FF2B5EF4-FFF2-40B4-BE49-F238E27FC236}">
              <a16:creationId xmlns:a16="http://schemas.microsoft.com/office/drawing/2014/main" id="{00000000-0008-0000-1C00-00001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14" name="Text Box 10">
          <a:extLst>
            <a:ext uri="{FF2B5EF4-FFF2-40B4-BE49-F238E27FC236}">
              <a16:creationId xmlns:a16="http://schemas.microsoft.com/office/drawing/2014/main" id="{00000000-0008-0000-1C00-00001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15" name="Text Box 1">
          <a:extLst>
            <a:ext uri="{FF2B5EF4-FFF2-40B4-BE49-F238E27FC236}">
              <a16:creationId xmlns:a16="http://schemas.microsoft.com/office/drawing/2014/main" id="{00000000-0008-0000-1C00-00001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16" name="Text Box 2">
          <a:extLst>
            <a:ext uri="{FF2B5EF4-FFF2-40B4-BE49-F238E27FC236}">
              <a16:creationId xmlns:a16="http://schemas.microsoft.com/office/drawing/2014/main" id="{00000000-0008-0000-1C00-00001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17" name="Text Box 8">
          <a:extLst>
            <a:ext uri="{FF2B5EF4-FFF2-40B4-BE49-F238E27FC236}">
              <a16:creationId xmlns:a16="http://schemas.microsoft.com/office/drawing/2014/main" id="{00000000-0008-0000-1C00-00001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18" name="Text Box 8">
          <a:extLst>
            <a:ext uri="{FF2B5EF4-FFF2-40B4-BE49-F238E27FC236}">
              <a16:creationId xmlns:a16="http://schemas.microsoft.com/office/drawing/2014/main" id="{00000000-0008-0000-1C00-00001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19" name="Text Box 8">
          <a:extLst>
            <a:ext uri="{FF2B5EF4-FFF2-40B4-BE49-F238E27FC236}">
              <a16:creationId xmlns:a16="http://schemas.microsoft.com/office/drawing/2014/main" id="{00000000-0008-0000-1C00-00001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20" name="Text Box 1">
          <a:extLst>
            <a:ext uri="{FF2B5EF4-FFF2-40B4-BE49-F238E27FC236}">
              <a16:creationId xmlns:a16="http://schemas.microsoft.com/office/drawing/2014/main" id="{00000000-0008-0000-1C00-00001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21" name="Text Box 2">
          <a:extLst>
            <a:ext uri="{FF2B5EF4-FFF2-40B4-BE49-F238E27FC236}">
              <a16:creationId xmlns:a16="http://schemas.microsoft.com/office/drawing/2014/main" id="{00000000-0008-0000-1C00-00001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22" name="Text Box 3">
          <a:extLst>
            <a:ext uri="{FF2B5EF4-FFF2-40B4-BE49-F238E27FC236}">
              <a16:creationId xmlns:a16="http://schemas.microsoft.com/office/drawing/2014/main" id="{00000000-0008-0000-1C00-00001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23" name="Text Box 4">
          <a:extLst>
            <a:ext uri="{FF2B5EF4-FFF2-40B4-BE49-F238E27FC236}">
              <a16:creationId xmlns:a16="http://schemas.microsoft.com/office/drawing/2014/main" id="{00000000-0008-0000-1C00-00001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24" name="Text Box 5">
          <a:extLst>
            <a:ext uri="{FF2B5EF4-FFF2-40B4-BE49-F238E27FC236}">
              <a16:creationId xmlns:a16="http://schemas.microsoft.com/office/drawing/2014/main" id="{00000000-0008-0000-1C00-00002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25" name="Text Box 6">
          <a:extLst>
            <a:ext uri="{FF2B5EF4-FFF2-40B4-BE49-F238E27FC236}">
              <a16:creationId xmlns:a16="http://schemas.microsoft.com/office/drawing/2014/main" id="{00000000-0008-0000-1C00-00002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26" name="Text Box 8">
          <a:extLst>
            <a:ext uri="{FF2B5EF4-FFF2-40B4-BE49-F238E27FC236}">
              <a16:creationId xmlns:a16="http://schemas.microsoft.com/office/drawing/2014/main" id="{00000000-0008-0000-1C00-00002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27" name="Text Box 9">
          <a:extLst>
            <a:ext uri="{FF2B5EF4-FFF2-40B4-BE49-F238E27FC236}">
              <a16:creationId xmlns:a16="http://schemas.microsoft.com/office/drawing/2014/main" id="{00000000-0008-0000-1C00-00002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28" name="Text Box 10">
          <a:extLst>
            <a:ext uri="{FF2B5EF4-FFF2-40B4-BE49-F238E27FC236}">
              <a16:creationId xmlns:a16="http://schemas.microsoft.com/office/drawing/2014/main" id="{00000000-0008-0000-1C00-00002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29" name="Text Box 1">
          <a:extLst>
            <a:ext uri="{FF2B5EF4-FFF2-40B4-BE49-F238E27FC236}">
              <a16:creationId xmlns:a16="http://schemas.microsoft.com/office/drawing/2014/main" id="{00000000-0008-0000-1C00-00002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30" name="Text Box 2">
          <a:extLst>
            <a:ext uri="{FF2B5EF4-FFF2-40B4-BE49-F238E27FC236}">
              <a16:creationId xmlns:a16="http://schemas.microsoft.com/office/drawing/2014/main" id="{00000000-0008-0000-1C00-00002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31" name="Text Box 8">
          <a:extLst>
            <a:ext uri="{FF2B5EF4-FFF2-40B4-BE49-F238E27FC236}">
              <a16:creationId xmlns:a16="http://schemas.microsoft.com/office/drawing/2014/main" id="{00000000-0008-0000-1C00-00002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32" name="Text Box 1">
          <a:extLst>
            <a:ext uri="{FF2B5EF4-FFF2-40B4-BE49-F238E27FC236}">
              <a16:creationId xmlns:a16="http://schemas.microsoft.com/office/drawing/2014/main" id="{00000000-0008-0000-1C00-00002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33" name="Text Box 2">
          <a:extLst>
            <a:ext uri="{FF2B5EF4-FFF2-40B4-BE49-F238E27FC236}">
              <a16:creationId xmlns:a16="http://schemas.microsoft.com/office/drawing/2014/main" id="{00000000-0008-0000-1C00-00002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34" name="Text Box 3">
          <a:extLst>
            <a:ext uri="{FF2B5EF4-FFF2-40B4-BE49-F238E27FC236}">
              <a16:creationId xmlns:a16="http://schemas.microsoft.com/office/drawing/2014/main" id="{00000000-0008-0000-1C00-00002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35" name="Text Box 4">
          <a:extLst>
            <a:ext uri="{FF2B5EF4-FFF2-40B4-BE49-F238E27FC236}">
              <a16:creationId xmlns:a16="http://schemas.microsoft.com/office/drawing/2014/main" id="{00000000-0008-0000-1C00-00002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36" name="Text Box 5">
          <a:extLst>
            <a:ext uri="{FF2B5EF4-FFF2-40B4-BE49-F238E27FC236}">
              <a16:creationId xmlns:a16="http://schemas.microsoft.com/office/drawing/2014/main" id="{00000000-0008-0000-1C00-00002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37" name="Text Box 6">
          <a:extLst>
            <a:ext uri="{FF2B5EF4-FFF2-40B4-BE49-F238E27FC236}">
              <a16:creationId xmlns:a16="http://schemas.microsoft.com/office/drawing/2014/main" id="{00000000-0008-0000-1C00-00002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38" name="Text Box 8">
          <a:extLst>
            <a:ext uri="{FF2B5EF4-FFF2-40B4-BE49-F238E27FC236}">
              <a16:creationId xmlns:a16="http://schemas.microsoft.com/office/drawing/2014/main" id="{00000000-0008-0000-1C00-00002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39" name="Text Box 9">
          <a:extLst>
            <a:ext uri="{FF2B5EF4-FFF2-40B4-BE49-F238E27FC236}">
              <a16:creationId xmlns:a16="http://schemas.microsoft.com/office/drawing/2014/main" id="{00000000-0008-0000-1C00-00002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40" name="Text Box 10">
          <a:extLst>
            <a:ext uri="{FF2B5EF4-FFF2-40B4-BE49-F238E27FC236}">
              <a16:creationId xmlns:a16="http://schemas.microsoft.com/office/drawing/2014/main" id="{00000000-0008-0000-1C00-00003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41" name="Text Box 1">
          <a:extLst>
            <a:ext uri="{FF2B5EF4-FFF2-40B4-BE49-F238E27FC236}">
              <a16:creationId xmlns:a16="http://schemas.microsoft.com/office/drawing/2014/main" id="{00000000-0008-0000-1C00-00003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42" name="Text Box 2">
          <a:extLst>
            <a:ext uri="{FF2B5EF4-FFF2-40B4-BE49-F238E27FC236}">
              <a16:creationId xmlns:a16="http://schemas.microsoft.com/office/drawing/2014/main" id="{00000000-0008-0000-1C00-00003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43" name="Text Box 8">
          <a:extLst>
            <a:ext uri="{FF2B5EF4-FFF2-40B4-BE49-F238E27FC236}">
              <a16:creationId xmlns:a16="http://schemas.microsoft.com/office/drawing/2014/main" id="{00000000-0008-0000-1C00-00003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44" name="Text Box 8">
          <a:extLst>
            <a:ext uri="{FF2B5EF4-FFF2-40B4-BE49-F238E27FC236}">
              <a16:creationId xmlns:a16="http://schemas.microsoft.com/office/drawing/2014/main" id="{00000000-0008-0000-1C00-00003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45" name="Text Box 1">
          <a:extLst>
            <a:ext uri="{FF2B5EF4-FFF2-40B4-BE49-F238E27FC236}">
              <a16:creationId xmlns:a16="http://schemas.microsoft.com/office/drawing/2014/main" id="{00000000-0008-0000-1C00-00003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46" name="Text Box 2">
          <a:extLst>
            <a:ext uri="{FF2B5EF4-FFF2-40B4-BE49-F238E27FC236}">
              <a16:creationId xmlns:a16="http://schemas.microsoft.com/office/drawing/2014/main" id="{00000000-0008-0000-1C00-00003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47" name="Text Box 3">
          <a:extLst>
            <a:ext uri="{FF2B5EF4-FFF2-40B4-BE49-F238E27FC236}">
              <a16:creationId xmlns:a16="http://schemas.microsoft.com/office/drawing/2014/main" id="{00000000-0008-0000-1C00-00003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48" name="Text Box 4">
          <a:extLst>
            <a:ext uri="{FF2B5EF4-FFF2-40B4-BE49-F238E27FC236}">
              <a16:creationId xmlns:a16="http://schemas.microsoft.com/office/drawing/2014/main" id="{00000000-0008-0000-1C00-00003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49" name="Text Box 5">
          <a:extLst>
            <a:ext uri="{FF2B5EF4-FFF2-40B4-BE49-F238E27FC236}">
              <a16:creationId xmlns:a16="http://schemas.microsoft.com/office/drawing/2014/main" id="{00000000-0008-0000-1C00-00003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50" name="Text Box 6">
          <a:extLst>
            <a:ext uri="{FF2B5EF4-FFF2-40B4-BE49-F238E27FC236}">
              <a16:creationId xmlns:a16="http://schemas.microsoft.com/office/drawing/2014/main" id="{00000000-0008-0000-1C00-00003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51" name="Text Box 8">
          <a:extLst>
            <a:ext uri="{FF2B5EF4-FFF2-40B4-BE49-F238E27FC236}">
              <a16:creationId xmlns:a16="http://schemas.microsoft.com/office/drawing/2014/main" id="{00000000-0008-0000-1C00-00003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52" name="Text Box 9">
          <a:extLst>
            <a:ext uri="{FF2B5EF4-FFF2-40B4-BE49-F238E27FC236}">
              <a16:creationId xmlns:a16="http://schemas.microsoft.com/office/drawing/2014/main" id="{00000000-0008-0000-1C00-00003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53" name="Text Box 10">
          <a:extLst>
            <a:ext uri="{FF2B5EF4-FFF2-40B4-BE49-F238E27FC236}">
              <a16:creationId xmlns:a16="http://schemas.microsoft.com/office/drawing/2014/main" id="{00000000-0008-0000-1C00-00003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54" name="Text Box 1">
          <a:extLst>
            <a:ext uri="{FF2B5EF4-FFF2-40B4-BE49-F238E27FC236}">
              <a16:creationId xmlns:a16="http://schemas.microsoft.com/office/drawing/2014/main" id="{00000000-0008-0000-1C00-00003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55" name="Text Box 2">
          <a:extLst>
            <a:ext uri="{FF2B5EF4-FFF2-40B4-BE49-F238E27FC236}">
              <a16:creationId xmlns:a16="http://schemas.microsoft.com/office/drawing/2014/main" id="{00000000-0008-0000-1C00-00003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56" name="Text Box 8">
          <a:extLst>
            <a:ext uri="{FF2B5EF4-FFF2-40B4-BE49-F238E27FC236}">
              <a16:creationId xmlns:a16="http://schemas.microsoft.com/office/drawing/2014/main" id="{00000000-0008-0000-1C00-00004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57" name="Text Box 1">
          <a:extLst>
            <a:ext uri="{FF2B5EF4-FFF2-40B4-BE49-F238E27FC236}">
              <a16:creationId xmlns:a16="http://schemas.microsoft.com/office/drawing/2014/main" id="{00000000-0008-0000-1C00-00004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58" name="Text Box 2">
          <a:extLst>
            <a:ext uri="{FF2B5EF4-FFF2-40B4-BE49-F238E27FC236}">
              <a16:creationId xmlns:a16="http://schemas.microsoft.com/office/drawing/2014/main" id="{00000000-0008-0000-1C00-00004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59" name="Text Box 3">
          <a:extLst>
            <a:ext uri="{FF2B5EF4-FFF2-40B4-BE49-F238E27FC236}">
              <a16:creationId xmlns:a16="http://schemas.microsoft.com/office/drawing/2014/main" id="{00000000-0008-0000-1C00-00004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60" name="Text Box 4">
          <a:extLst>
            <a:ext uri="{FF2B5EF4-FFF2-40B4-BE49-F238E27FC236}">
              <a16:creationId xmlns:a16="http://schemas.microsoft.com/office/drawing/2014/main" id="{00000000-0008-0000-1C00-00004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61" name="Text Box 5">
          <a:extLst>
            <a:ext uri="{FF2B5EF4-FFF2-40B4-BE49-F238E27FC236}">
              <a16:creationId xmlns:a16="http://schemas.microsoft.com/office/drawing/2014/main" id="{00000000-0008-0000-1C00-00004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62" name="Text Box 6">
          <a:extLst>
            <a:ext uri="{FF2B5EF4-FFF2-40B4-BE49-F238E27FC236}">
              <a16:creationId xmlns:a16="http://schemas.microsoft.com/office/drawing/2014/main" id="{00000000-0008-0000-1C00-00004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63" name="Text Box 8">
          <a:extLst>
            <a:ext uri="{FF2B5EF4-FFF2-40B4-BE49-F238E27FC236}">
              <a16:creationId xmlns:a16="http://schemas.microsoft.com/office/drawing/2014/main" id="{00000000-0008-0000-1C00-00004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64" name="Text Box 9">
          <a:extLst>
            <a:ext uri="{FF2B5EF4-FFF2-40B4-BE49-F238E27FC236}">
              <a16:creationId xmlns:a16="http://schemas.microsoft.com/office/drawing/2014/main" id="{00000000-0008-0000-1C00-00004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65" name="Text Box 10">
          <a:extLst>
            <a:ext uri="{FF2B5EF4-FFF2-40B4-BE49-F238E27FC236}">
              <a16:creationId xmlns:a16="http://schemas.microsoft.com/office/drawing/2014/main" id="{00000000-0008-0000-1C00-00004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66" name="Text Box 1">
          <a:extLst>
            <a:ext uri="{FF2B5EF4-FFF2-40B4-BE49-F238E27FC236}">
              <a16:creationId xmlns:a16="http://schemas.microsoft.com/office/drawing/2014/main" id="{00000000-0008-0000-1C00-00004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67" name="Text Box 2">
          <a:extLst>
            <a:ext uri="{FF2B5EF4-FFF2-40B4-BE49-F238E27FC236}">
              <a16:creationId xmlns:a16="http://schemas.microsoft.com/office/drawing/2014/main" id="{00000000-0008-0000-1C00-00004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68" name="Text Box 3">
          <a:extLst>
            <a:ext uri="{FF2B5EF4-FFF2-40B4-BE49-F238E27FC236}">
              <a16:creationId xmlns:a16="http://schemas.microsoft.com/office/drawing/2014/main" id="{00000000-0008-0000-1C00-00004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69" name="Text Box 4">
          <a:extLst>
            <a:ext uri="{FF2B5EF4-FFF2-40B4-BE49-F238E27FC236}">
              <a16:creationId xmlns:a16="http://schemas.microsoft.com/office/drawing/2014/main" id="{00000000-0008-0000-1C00-00004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70" name="Text Box 5">
          <a:extLst>
            <a:ext uri="{FF2B5EF4-FFF2-40B4-BE49-F238E27FC236}">
              <a16:creationId xmlns:a16="http://schemas.microsoft.com/office/drawing/2014/main" id="{00000000-0008-0000-1C00-00004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71" name="Text Box 6">
          <a:extLst>
            <a:ext uri="{FF2B5EF4-FFF2-40B4-BE49-F238E27FC236}">
              <a16:creationId xmlns:a16="http://schemas.microsoft.com/office/drawing/2014/main" id="{00000000-0008-0000-1C00-00004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72" name="Text Box 8">
          <a:extLst>
            <a:ext uri="{FF2B5EF4-FFF2-40B4-BE49-F238E27FC236}">
              <a16:creationId xmlns:a16="http://schemas.microsoft.com/office/drawing/2014/main" id="{00000000-0008-0000-1C00-00005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73" name="Text Box 9">
          <a:extLst>
            <a:ext uri="{FF2B5EF4-FFF2-40B4-BE49-F238E27FC236}">
              <a16:creationId xmlns:a16="http://schemas.microsoft.com/office/drawing/2014/main" id="{00000000-0008-0000-1C00-00005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74" name="Text Box 10">
          <a:extLst>
            <a:ext uri="{FF2B5EF4-FFF2-40B4-BE49-F238E27FC236}">
              <a16:creationId xmlns:a16="http://schemas.microsoft.com/office/drawing/2014/main" id="{00000000-0008-0000-1C00-00005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75" name="Text Box 1">
          <a:extLst>
            <a:ext uri="{FF2B5EF4-FFF2-40B4-BE49-F238E27FC236}">
              <a16:creationId xmlns:a16="http://schemas.microsoft.com/office/drawing/2014/main" id="{00000000-0008-0000-1C00-00005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76" name="Text Box 2">
          <a:extLst>
            <a:ext uri="{FF2B5EF4-FFF2-40B4-BE49-F238E27FC236}">
              <a16:creationId xmlns:a16="http://schemas.microsoft.com/office/drawing/2014/main" id="{00000000-0008-0000-1C00-00005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77" name="Text Box 1">
          <a:extLst>
            <a:ext uri="{FF2B5EF4-FFF2-40B4-BE49-F238E27FC236}">
              <a16:creationId xmlns:a16="http://schemas.microsoft.com/office/drawing/2014/main" id="{00000000-0008-0000-1C00-00005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78" name="Text Box 2">
          <a:extLst>
            <a:ext uri="{FF2B5EF4-FFF2-40B4-BE49-F238E27FC236}">
              <a16:creationId xmlns:a16="http://schemas.microsoft.com/office/drawing/2014/main" id="{00000000-0008-0000-1C00-00005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79" name="Text Box 3">
          <a:extLst>
            <a:ext uri="{FF2B5EF4-FFF2-40B4-BE49-F238E27FC236}">
              <a16:creationId xmlns:a16="http://schemas.microsoft.com/office/drawing/2014/main" id="{00000000-0008-0000-1C00-00005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80" name="Text Box 4">
          <a:extLst>
            <a:ext uri="{FF2B5EF4-FFF2-40B4-BE49-F238E27FC236}">
              <a16:creationId xmlns:a16="http://schemas.microsoft.com/office/drawing/2014/main" id="{00000000-0008-0000-1C00-00005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81" name="Text Box 5">
          <a:extLst>
            <a:ext uri="{FF2B5EF4-FFF2-40B4-BE49-F238E27FC236}">
              <a16:creationId xmlns:a16="http://schemas.microsoft.com/office/drawing/2014/main" id="{00000000-0008-0000-1C00-00005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82" name="Text Box 6">
          <a:extLst>
            <a:ext uri="{FF2B5EF4-FFF2-40B4-BE49-F238E27FC236}">
              <a16:creationId xmlns:a16="http://schemas.microsoft.com/office/drawing/2014/main" id="{00000000-0008-0000-1C00-00005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83" name="Text Box 8">
          <a:extLst>
            <a:ext uri="{FF2B5EF4-FFF2-40B4-BE49-F238E27FC236}">
              <a16:creationId xmlns:a16="http://schemas.microsoft.com/office/drawing/2014/main" id="{00000000-0008-0000-1C00-00005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84" name="Text Box 9">
          <a:extLst>
            <a:ext uri="{FF2B5EF4-FFF2-40B4-BE49-F238E27FC236}">
              <a16:creationId xmlns:a16="http://schemas.microsoft.com/office/drawing/2014/main" id="{00000000-0008-0000-1C00-00005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85" name="Text Box 10">
          <a:extLst>
            <a:ext uri="{FF2B5EF4-FFF2-40B4-BE49-F238E27FC236}">
              <a16:creationId xmlns:a16="http://schemas.microsoft.com/office/drawing/2014/main" id="{00000000-0008-0000-1C00-00005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86" name="Text Box 1">
          <a:extLst>
            <a:ext uri="{FF2B5EF4-FFF2-40B4-BE49-F238E27FC236}">
              <a16:creationId xmlns:a16="http://schemas.microsoft.com/office/drawing/2014/main" id="{00000000-0008-0000-1C00-00005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87" name="Text Box 2">
          <a:extLst>
            <a:ext uri="{FF2B5EF4-FFF2-40B4-BE49-F238E27FC236}">
              <a16:creationId xmlns:a16="http://schemas.microsoft.com/office/drawing/2014/main" id="{00000000-0008-0000-1C00-00005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88" name="Text Box 1">
          <a:extLst>
            <a:ext uri="{FF2B5EF4-FFF2-40B4-BE49-F238E27FC236}">
              <a16:creationId xmlns:a16="http://schemas.microsoft.com/office/drawing/2014/main" id="{00000000-0008-0000-1C00-00006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89" name="Text Box 2">
          <a:extLst>
            <a:ext uri="{FF2B5EF4-FFF2-40B4-BE49-F238E27FC236}">
              <a16:creationId xmlns:a16="http://schemas.microsoft.com/office/drawing/2014/main" id="{00000000-0008-0000-1C00-00006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90" name="Text Box 3">
          <a:extLst>
            <a:ext uri="{FF2B5EF4-FFF2-40B4-BE49-F238E27FC236}">
              <a16:creationId xmlns:a16="http://schemas.microsoft.com/office/drawing/2014/main" id="{00000000-0008-0000-1C00-00006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91" name="Text Box 4">
          <a:extLst>
            <a:ext uri="{FF2B5EF4-FFF2-40B4-BE49-F238E27FC236}">
              <a16:creationId xmlns:a16="http://schemas.microsoft.com/office/drawing/2014/main" id="{00000000-0008-0000-1C00-00006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92" name="Text Box 5">
          <a:extLst>
            <a:ext uri="{FF2B5EF4-FFF2-40B4-BE49-F238E27FC236}">
              <a16:creationId xmlns:a16="http://schemas.microsoft.com/office/drawing/2014/main" id="{00000000-0008-0000-1C00-00006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93" name="Text Box 6">
          <a:extLst>
            <a:ext uri="{FF2B5EF4-FFF2-40B4-BE49-F238E27FC236}">
              <a16:creationId xmlns:a16="http://schemas.microsoft.com/office/drawing/2014/main" id="{00000000-0008-0000-1C00-00006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94" name="Text Box 8">
          <a:extLst>
            <a:ext uri="{FF2B5EF4-FFF2-40B4-BE49-F238E27FC236}">
              <a16:creationId xmlns:a16="http://schemas.microsoft.com/office/drawing/2014/main" id="{00000000-0008-0000-1C00-00006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95" name="Text Box 9">
          <a:extLst>
            <a:ext uri="{FF2B5EF4-FFF2-40B4-BE49-F238E27FC236}">
              <a16:creationId xmlns:a16="http://schemas.microsoft.com/office/drawing/2014/main" id="{00000000-0008-0000-1C00-00006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96" name="Text Box 10">
          <a:extLst>
            <a:ext uri="{FF2B5EF4-FFF2-40B4-BE49-F238E27FC236}">
              <a16:creationId xmlns:a16="http://schemas.microsoft.com/office/drawing/2014/main" id="{00000000-0008-0000-1C00-00006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97" name="Text Box 1">
          <a:extLst>
            <a:ext uri="{FF2B5EF4-FFF2-40B4-BE49-F238E27FC236}">
              <a16:creationId xmlns:a16="http://schemas.microsoft.com/office/drawing/2014/main" id="{00000000-0008-0000-1C00-00006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98" name="Text Box 2">
          <a:extLst>
            <a:ext uri="{FF2B5EF4-FFF2-40B4-BE49-F238E27FC236}">
              <a16:creationId xmlns:a16="http://schemas.microsoft.com/office/drawing/2014/main" id="{00000000-0008-0000-1C00-00006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899" name="Text Box 1">
          <a:extLst>
            <a:ext uri="{FF2B5EF4-FFF2-40B4-BE49-F238E27FC236}">
              <a16:creationId xmlns:a16="http://schemas.microsoft.com/office/drawing/2014/main" id="{00000000-0008-0000-1C00-00006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00" name="Text Box 2">
          <a:extLst>
            <a:ext uri="{FF2B5EF4-FFF2-40B4-BE49-F238E27FC236}">
              <a16:creationId xmlns:a16="http://schemas.microsoft.com/office/drawing/2014/main" id="{00000000-0008-0000-1C00-00006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01" name="Text Box 3">
          <a:extLst>
            <a:ext uri="{FF2B5EF4-FFF2-40B4-BE49-F238E27FC236}">
              <a16:creationId xmlns:a16="http://schemas.microsoft.com/office/drawing/2014/main" id="{00000000-0008-0000-1C00-00006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02" name="Text Box 4">
          <a:extLst>
            <a:ext uri="{FF2B5EF4-FFF2-40B4-BE49-F238E27FC236}">
              <a16:creationId xmlns:a16="http://schemas.microsoft.com/office/drawing/2014/main" id="{00000000-0008-0000-1C00-00006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03" name="Text Box 5">
          <a:extLst>
            <a:ext uri="{FF2B5EF4-FFF2-40B4-BE49-F238E27FC236}">
              <a16:creationId xmlns:a16="http://schemas.microsoft.com/office/drawing/2014/main" id="{00000000-0008-0000-1C00-00006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04" name="Text Box 6">
          <a:extLst>
            <a:ext uri="{FF2B5EF4-FFF2-40B4-BE49-F238E27FC236}">
              <a16:creationId xmlns:a16="http://schemas.microsoft.com/office/drawing/2014/main" id="{00000000-0008-0000-1C00-00007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05" name="Text Box 8">
          <a:extLst>
            <a:ext uri="{FF2B5EF4-FFF2-40B4-BE49-F238E27FC236}">
              <a16:creationId xmlns:a16="http://schemas.microsoft.com/office/drawing/2014/main" id="{00000000-0008-0000-1C00-00007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06" name="Text Box 9">
          <a:extLst>
            <a:ext uri="{FF2B5EF4-FFF2-40B4-BE49-F238E27FC236}">
              <a16:creationId xmlns:a16="http://schemas.microsoft.com/office/drawing/2014/main" id="{00000000-0008-0000-1C00-00007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07" name="Text Box 10">
          <a:extLst>
            <a:ext uri="{FF2B5EF4-FFF2-40B4-BE49-F238E27FC236}">
              <a16:creationId xmlns:a16="http://schemas.microsoft.com/office/drawing/2014/main" id="{00000000-0008-0000-1C00-00007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08" name="Text Box 1">
          <a:extLst>
            <a:ext uri="{FF2B5EF4-FFF2-40B4-BE49-F238E27FC236}">
              <a16:creationId xmlns:a16="http://schemas.microsoft.com/office/drawing/2014/main" id="{00000000-0008-0000-1C00-00007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09" name="Text Box 2">
          <a:extLst>
            <a:ext uri="{FF2B5EF4-FFF2-40B4-BE49-F238E27FC236}">
              <a16:creationId xmlns:a16="http://schemas.microsoft.com/office/drawing/2014/main" id="{00000000-0008-0000-1C00-00007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10" name="Text Box 1">
          <a:extLst>
            <a:ext uri="{FF2B5EF4-FFF2-40B4-BE49-F238E27FC236}">
              <a16:creationId xmlns:a16="http://schemas.microsoft.com/office/drawing/2014/main" id="{00000000-0008-0000-1C00-00007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11" name="Text Box 2">
          <a:extLst>
            <a:ext uri="{FF2B5EF4-FFF2-40B4-BE49-F238E27FC236}">
              <a16:creationId xmlns:a16="http://schemas.microsoft.com/office/drawing/2014/main" id="{00000000-0008-0000-1C00-00007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12" name="Text Box 3">
          <a:extLst>
            <a:ext uri="{FF2B5EF4-FFF2-40B4-BE49-F238E27FC236}">
              <a16:creationId xmlns:a16="http://schemas.microsoft.com/office/drawing/2014/main" id="{00000000-0008-0000-1C00-00007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13" name="Text Box 4">
          <a:extLst>
            <a:ext uri="{FF2B5EF4-FFF2-40B4-BE49-F238E27FC236}">
              <a16:creationId xmlns:a16="http://schemas.microsoft.com/office/drawing/2014/main" id="{00000000-0008-0000-1C00-00007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14" name="Text Box 5">
          <a:extLst>
            <a:ext uri="{FF2B5EF4-FFF2-40B4-BE49-F238E27FC236}">
              <a16:creationId xmlns:a16="http://schemas.microsoft.com/office/drawing/2014/main" id="{00000000-0008-0000-1C00-00007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15" name="Text Box 6">
          <a:extLst>
            <a:ext uri="{FF2B5EF4-FFF2-40B4-BE49-F238E27FC236}">
              <a16:creationId xmlns:a16="http://schemas.microsoft.com/office/drawing/2014/main" id="{00000000-0008-0000-1C00-00007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16" name="Text Box 8">
          <a:extLst>
            <a:ext uri="{FF2B5EF4-FFF2-40B4-BE49-F238E27FC236}">
              <a16:creationId xmlns:a16="http://schemas.microsoft.com/office/drawing/2014/main" id="{00000000-0008-0000-1C00-00007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17" name="Text Box 9">
          <a:extLst>
            <a:ext uri="{FF2B5EF4-FFF2-40B4-BE49-F238E27FC236}">
              <a16:creationId xmlns:a16="http://schemas.microsoft.com/office/drawing/2014/main" id="{00000000-0008-0000-1C00-00007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18" name="Text Box 10">
          <a:extLst>
            <a:ext uri="{FF2B5EF4-FFF2-40B4-BE49-F238E27FC236}">
              <a16:creationId xmlns:a16="http://schemas.microsoft.com/office/drawing/2014/main" id="{00000000-0008-0000-1C00-00007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19" name="Text Box 1">
          <a:extLst>
            <a:ext uri="{FF2B5EF4-FFF2-40B4-BE49-F238E27FC236}">
              <a16:creationId xmlns:a16="http://schemas.microsoft.com/office/drawing/2014/main" id="{00000000-0008-0000-1C00-00007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20" name="Text Box 2">
          <a:extLst>
            <a:ext uri="{FF2B5EF4-FFF2-40B4-BE49-F238E27FC236}">
              <a16:creationId xmlns:a16="http://schemas.microsoft.com/office/drawing/2014/main" id="{00000000-0008-0000-1C00-00008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21" name="Text Box 1">
          <a:extLst>
            <a:ext uri="{FF2B5EF4-FFF2-40B4-BE49-F238E27FC236}">
              <a16:creationId xmlns:a16="http://schemas.microsoft.com/office/drawing/2014/main" id="{00000000-0008-0000-1C00-00008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22" name="Text Box 2">
          <a:extLst>
            <a:ext uri="{FF2B5EF4-FFF2-40B4-BE49-F238E27FC236}">
              <a16:creationId xmlns:a16="http://schemas.microsoft.com/office/drawing/2014/main" id="{00000000-0008-0000-1C00-00008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23" name="Text Box 3">
          <a:extLst>
            <a:ext uri="{FF2B5EF4-FFF2-40B4-BE49-F238E27FC236}">
              <a16:creationId xmlns:a16="http://schemas.microsoft.com/office/drawing/2014/main" id="{00000000-0008-0000-1C00-00008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24" name="Text Box 4">
          <a:extLst>
            <a:ext uri="{FF2B5EF4-FFF2-40B4-BE49-F238E27FC236}">
              <a16:creationId xmlns:a16="http://schemas.microsoft.com/office/drawing/2014/main" id="{00000000-0008-0000-1C00-00008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25" name="Text Box 5">
          <a:extLst>
            <a:ext uri="{FF2B5EF4-FFF2-40B4-BE49-F238E27FC236}">
              <a16:creationId xmlns:a16="http://schemas.microsoft.com/office/drawing/2014/main" id="{00000000-0008-0000-1C00-00008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26" name="Text Box 6">
          <a:extLst>
            <a:ext uri="{FF2B5EF4-FFF2-40B4-BE49-F238E27FC236}">
              <a16:creationId xmlns:a16="http://schemas.microsoft.com/office/drawing/2014/main" id="{00000000-0008-0000-1C00-00008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27" name="Text Box 8">
          <a:extLst>
            <a:ext uri="{FF2B5EF4-FFF2-40B4-BE49-F238E27FC236}">
              <a16:creationId xmlns:a16="http://schemas.microsoft.com/office/drawing/2014/main" id="{00000000-0008-0000-1C00-00008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44</xdr:row>
      <xdr:rowOff>114300</xdr:rowOff>
    </xdr:from>
    <xdr:ext cx="114300" cy="285750"/>
    <xdr:sp macro="" textlink="">
      <xdr:nvSpPr>
        <xdr:cNvPr id="1928" name="Text Box 9">
          <a:extLst>
            <a:ext uri="{FF2B5EF4-FFF2-40B4-BE49-F238E27FC236}">
              <a16:creationId xmlns:a16="http://schemas.microsoft.com/office/drawing/2014/main" id="{00000000-0008-0000-1C00-000088070000}"/>
            </a:ext>
          </a:extLst>
        </xdr:cNvPr>
        <xdr:cNvSpPr txBox="1">
          <a:spLocks noChangeArrowheads="1"/>
        </xdr:cNvSpPr>
      </xdr:nvSpPr>
      <xdr:spPr bwMode="auto">
        <a:xfrm>
          <a:off x="1278255" y="88925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929" name="Text Box 8">
          <a:extLst>
            <a:ext uri="{FF2B5EF4-FFF2-40B4-BE49-F238E27FC236}">
              <a16:creationId xmlns:a16="http://schemas.microsoft.com/office/drawing/2014/main" id="{00000000-0008-0000-1C00-000089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930" name="Text Box 8">
          <a:extLst>
            <a:ext uri="{FF2B5EF4-FFF2-40B4-BE49-F238E27FC236}">
              <a16:creationId xmlns:a16="http://schemas.microsoft.com/office/drawing/2014/main" id="{00000000-0008-0000-1C00-00008A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43</xdr:row>
      <xdr:rowOff>14817</xdr:rowOff>
    </xdr:from>
    <xdr:ext cx="114300" cy="285750"/>
    <xdr:sp macro="" textlink="">
      <xdr:nvSpPr>
        <xdr:cNvPr id="1931" name="Text Box 8">
          <a:extLst>
            <a:ext uri="{FF2B5EF4-FFF2-40B4-BE49-F238E27FC236}">
              <a16:creationId xmlns:a16="http://schemas.microsoft.com/office/drawing/2014/main" id="{00000000-0008-0000-1C00-00008B070000}"/>
            </a:ext>
          </a:extLst>
        </xdr:cNvPr>
        <xdr:cNvSpPr txBox="1">
          <a:spLocks noChangeArrowheads="1"/>
        </xdr:cNvSpPr>
      </xdr:nvSpPr>
      <xdr:spPr bwMode="auto">
        <a:xfrm>
          <a:off x="1247775" y="861017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32" name="Text Box 1">
          <a:extLst>
            <a:ext uri="{FF2B5EF4-FFF2-40B4-BE49-F238E27FC236}">
              <a16:creationId xmlns:a16="http://schemas.microsoft.com/office/drawing/2014/main" id="{00000000-0008-0000-1C00-00008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33" name="Text Box 2">
          <a:extLst>
            <a:ext uri="{FF2B5EF4-FFF2-40B4-BE49-F238E27FC236}">
              <a16:creationId xmlns:a16="http://schemas.microsoft.com/office/drawing/2014/main" id="{00000000-0008-0000-1C00-00008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34" name="Text Box 3">
          <a:extLst>
            <a:ext uri="{FF2B5EF4-FFF2-40B4-BE49-F238E27FC236}">
              <a16:creationId xmlns:a16="http://schemas.microsoft.com/office/drawing/2014/main" id="{00000000-0008-0000-1C00-00008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35" name="Text Box 4">
          <a:extLst>
            <a:ext uri="{FF2B5EF4-FFF2-40B4-BE49-F238E27FC236}">
              <a16:creationId xmlns:a16="http://schemas.microsoft.com/office/drawing/2014/main" id="{00000000-0008-0000-1C00-00008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36" name="Text Box 5">
          <a:extLst>
            <a:ext uri="{FF2B5EF4-FFF2-40B4-BE49-F238E27FC236}">
              <a16:creationId xmlns:a16="http://schemas.microsoft.com/office/drawing/2014/main" id="{00000000-0008-0000-1C00-00009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37" name="Text Box 6">
          <a:extLst>
            <a:ext uri="{FF2B5EF4-FFF2-40B4-BE49-F238E27FC236}">
              <a16:creationId xmlns:a16="http://schemas.microsoft.com/office/drawing/2014/main" id="{00000000-0008-0000-1C00-00009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38" name="Text Box 8">
          <a:extLst>
            <a:ext uri="{FF2B5EF4-FFF2-40B4-BE49-F238E27FC236}">
              <a16:creationId xmlns:a16="http://schemas.microsoft.com/office/drawing/2014/main" id="{00000000-0008-0000-1C00-00009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39" name="Text Box 9">
          <a:extLst>
            <a:ext uri="{FF2B5EF4-FFF2-40B4-BE49-F238E27FC236}">
              <a16:creationId xmlns:a16="http://schemas.microsoft.com/office/drawing/2014/main" id="{00000000-0008-0000-1C00-00009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40" name="Text Box 10">
          <a:extLst>
            <a:ext uri="{FF2B5EF4-FFF2-40B4-BE49-F238E27FC236}">
              <a16:creationId xmlns:a16="http://schemas.microsoft.com/office/drawing/2014/main" id="{00000000-0008-0000-1C00-00009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41" name="Text Box 1">
          <a:extLst>
            <a:ext uri="{FF2B5EF4-FFF2-40B4-BE49-F238E27FC236}">
              <a16:creationId xmlns:a16="http://schemas.microsoft.com/office/drawing/2014/main" id="{00000000-0008-0000-1C00-00009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42" name="Text Box 2">
          <a:extLst>
            <a:ext uri="{FF2B5EF4-FFF2-40B4-BE49-F238E27FC236}">
              <a16:creationId xmlns:a16="http://schemas.microsoft.com/office/drawing/2014/main" id="{00000000-0008-0000-1C00-00009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43" name="Text Box 1">
          <a:extLst>
            <a:ext uri="{FF2B5EF4-FFF2-40B4-BE49-F238E27FC236}">
              <a16:creationId xmlns:a16="http://schemas.microsoft.com/office/drawing/2014/main" id="{00000000-0008-0000-1C00-00009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44" name="Text Box 2">
          <a:extLst>
            <a:ext uri="{FF2B5EF4-FFF2-40B4-BE49-F238E27FC236}">
              <a16:creationId xmlns:a16="http://schemas.microsoft.com/office/drawing/2014/main" id="{00000000-0008-0000-1C00-00009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45" name="Text Box 3">
          <a:extLst>
            <a:ext uri="{FF2B5EF4-FFF2-40B4-BE49-F238E27FC236}">
              <a16:creationId xmlns:a16="http://schemas.microsoft.com/office/drawing/2014/main" id="{00000000-0008-0000-1C00-00009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46" name="Text Box 4">
          <a:extLst>
            <a:ext uri="{FF2B5EF4-FFF2-40B4-BE49-F238E27FC236}">
              <a16:creationId xmlns:a16="http://schemas.microsoft.com/office/drawing/2014/main" id="{00000000-0008-0000-1C00-00009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47" name="Text Box 5">
          <a:extLst>
            <a:ext uri="{FF2B5EF4-FFF2-40B4-BE49-F238E27FC236}">
              <a16:creationId xmlns:a16="http://schemas.microsoft.com/office/drawing/2014/main" id="{00000000-0008-0000-1C00-00009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48" name="Text Box 6">
          <a:extLst>
            <a:ext uri="{FF2B5EF4-FFF2-40B4-BE49-F238E27FC236}">
              <a16:creationId xmlns:a16="http://schemas.microsoft.com/office/drawing/2014/main" id="{00000000-0008-0000-1C00-00009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49" name="Text Box 8">
          <a:extLst>
            <a:ext uri="{FF2B5EF4-FFF2-40B4-BE49-F238E27FC236}">
              <a16:creationId xmlns:a16="http://schemas.microsoft.com/office/drawing/2014/main" id="{00000000-0008-0000-1C00-00009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50" name="Text Box 9">
          <a:extLst>
            <a:ext uri="{FF2B5EF4-FFF2-40B4-BE49-F238E27FC236}">
              <a16:creationId xmlns:a16="http://schemas.microsoft.com/office/drawing/2014/main" id="{00000000-0008-0000-1C00-00009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51" name="Text Box 10">
          <a:extLst>
            <a:ext uri="{FF2B5EF4-FFF2-40B4-BE49-F238E27FC236}">
              <a16:creationId xmlns:a16="http://schemas.microsoft.com/office/drawing/2014/main" id="{00000000-0008-0000-1C00-00009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52" name="Text Box 1">
          <a:extLst>
            <a:ext uri="{FF2B5EF4-FFF2-40B4-BE49-F238E27FC236}">
              <a16:creationId xmlns:a16="http://schemas.microsoft.com/office/drawing/2014/main" id="{00000000-0008-0000-1C00-0000A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53" name="Text Box 2">
          <a:extLst>
            <a:ext uri="{FF2B5EF4-FFF2-40B4-BE49-F238E27FC236}">
              <a16:creationId xmlns:a16="http://schemas.microsoft.com/office/drawing/2014/main" id="{00000000-0008-0000-1C00-0000A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54" name="Text Box 1">
          <a:extLst>
            <a:ext uri="{FF2B5EF4-FFF2-40B4-BE49-F238E27FC236}">
              <a16:creationId xmlns:a16="http://schemas.microsoft.com/office/drawing/2014/main" id="{00000000-0008-0000-1C00-0000A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55" name="Text Box 2">
          <a:extLst>
            <a:ext uri="{FF2B5EF4-FFF2-40B4-BE49-F238E27FC236}">
              <a16:creationId xmlns:a16="http://schemas.microsoft.com/office/drawing/2014/main" id="{00000000-0008-0000-1C00-0000A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56" name="Text Box 3">
          <a:extLst>
            <a:ext uri="{FF2B5EF4-FFF2-40B4-BE49-F238E27FC236}">
              <a16:creationId xmlns:a16="http://schemas.microsoft.com/office/drawing/2014/main" id="{00000000-0008-0000-1C00-0000A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57" name="Text Box 4">
          <a:extLst>
            <a:ext uri="{FF2B5EF4-FFF2-40B4-BE49-F238E27FC236}">
              <a16:creationId xmlns:a16="http://schemas.microsoft.com/office/drawing/2014/main" id="{00000000-0008-0000-1C00-0000A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58" name="Text Box 5">
          <a:extLst>
            <a:ext uri="{FF2B5EF4-FFF2-40B4-BE49-F238E27FC236}">
              <a16:creationId xmlns:a16="http://schemas.microsoft.com/office/drawing/2014/main" id="{00000000-0008-0000-1C00-0000A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59" name="Text Box 6">
          <a:extLst>
            <a:ext uri="{FF2B5EF4-FFF2-40B4-BE49-F238E27FC236}">
              <a16:creationId xmlns:a16="http://schemas.microsoft.com/office/drawing/2014/main" id="{00000000-0008-0000-1C00-0000A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60" name="Text Box 8">
          <a:extLst>
            <a:ext uri="{FF2B5EF4-FFF2-40B4-BE49-F238E27FC236}">
              <a16:creationId xmlns:a16="http://schemas.microsoft.com/office/drawing/2014/main" id="{00000000-0008-0000-1C00-0000A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61" name="Text Box 9">
          <a:extLst>
            <a:ext uri="{FF2B5EF4-FFF2-40B4-BE49-F238E27FC236}">
              <a16:creationId xmlns:a16="http://schemas.microsoft.com/office/drawing/2014/main" id="{00000000-0008-0000-1C00-0000A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62" name="Text Box 10">
          <a:extLst>
            <a:ext uri="{FF2B5EF4-FFF2-40B4-BE49-F238E27FC236}">
              <a16:creationId xmlns:a16="http://schemas.microsoft.com/office/drawing/2014/main" id="{00000000-0008-0000-1C00-0000A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63" name="Text Box 1">
          <a:extLst>
            <a:ext uri="{FF2B5EF4-FFF2-40B4-BE49-F238E27FC236}">
              <a16:creationId xmlns:a16="http://schemas.microsoft.com/office/drawing/2014/main" id="{00000000-0008-0000-1C00-0000A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64" name="Text Box 2">
          <a:extLst>
            <a:ext uri="{FF2B5EF4-FFF2-40B4-BE49-F238E27FC236}">
              <a16:creationId xmlns:a16="http://schemas.microsoft.com/office/drawing/2014/main" id="{00000000-0008-0000-1C00-0000A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65" name="Text Box 1">
          <a:extLst>
            <a:ext uri="{FF2B5EF4-FFF2-40B4-BE49-F238E27FC236}">
              <a16:creationId xmlns:a16="http://schemas.microsoft.com/office/drawing/2014/main" id="{00000000-0008-0000-1C00-0000A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66" name="Text Box 2">
          <a:extLst>
            <a:ext uri="{FF2B5EF4-FFF2-40B4-BE49-F238E27FC236}">
              <a16:creationId xmlns:a16="http://schemas.microsoft.com/office/drawing/2014/main" id="{00000000-0008-0000-1C00-0000A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67" name="Text Box 3">
          <a:extLst>
            <a:ext uri="{FF2B5EF4-FFF2-40B4-BE49-F238E27FC236}">
              <a16:creationId xmlns:a16="http://schemas.microsoft.com/office/drawing/2014/main" id="{00000000-0008-0000-1C00-0000A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68" name="Text Box 4">
          <a:extLst>
            <a:ext uri="{FF2B5EF4-FFF2-40B4-BE49-F238E27FC236}">
              <a16:creationId xmlns:a16="http://schemas.microsoft.com/office/drawing/2014/main" id="{00000000-0008-0000-1C00-0000B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69" name="Text Box 5">
          <a:extLst>
            <a:ext uri="{FF2B5EF4-FFF2-40B4-BE49-F238E27FC236}">
              <a16:creationId xmlns:a16="http://schemas.microsoft.com/office/drawing/2014/main" id="{00000000-0008-0000-1C00-0000B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70" name="Text Box 6">
          <a:extLst>
            <a:ext uri="{FF2B5EF4-FFF2-40B4-BE49-F238E27FC236}">
              <a16:creationId xmlns:a16="http://schemas.microsoft.com/office/drawing/2014/main" id="{00000000-0008-0000-1C00-0000B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71" name="Text Box 8">
          <a:extLst>
            <a:ext uri="{FF2B5EF4-FFF2-40B4-BE49-F238E27FC236}">
              <a16:creationId xmlns:a16="http://schemas.microsoft.com/office/drawing/2014/main" id="{00000000-0008-0000-1C00-0000B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72" name="Text Box 9">
          <a:extLst>
            <a:ext uri="{FF2B5EF4-FFF2-40B4-BE49-F238E27FC236}">
              <a16:creationId xmlns:a16="http://schemas.microsoft.com/office/drawing/2014/main" id="{00000000-0008-0000-1C00-0000B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73" name="Text Box 10">
          <a:extLst>
            <a:ext uri="{FF2B5EF4-FFF2-40B4-BE49-F238E27FC236}">
              <a16:creationId xmlns:a16="http://schemas.microsoft.com/office/drawing/2014/main" id="{00000000-0008-0000-1C00-0000B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74" name="Text Box 1">
          <a:extLst>
            <a:ext uri="{FF2B5EF4-FFF2-40B4-BE49-F238E27FC236}">
              <a16:creationId xmlns:a16="http://schemas.microsoft.com/office/drawing/2014/main" id="{00000000-0008-0000-1C00-0000B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75" name="Text Box 2">
          <a:extLst>
            <a:ext uri="{FF2B5EF4-FFF2-40B4-BE49-F238E27FC236}">
              <a16:creationId xmlns:a16="http://schemas.microsoft.com/office/drawing/2014/main" id="{00000000-0008-0000-1C00-0000B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76" name="Text Box 1">
          <a:extLst>
            <a:ext uri="{FF2B5EF4-FFF2-40B4-BE49-F238E27FC236}">
              <a16:creationId xmlns:a16="http://schemas.microsoft.com/office/drawing/2014/main" id="{00000000-0008-0000-1C00-0000B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77" name="Text Box 2">
          <a:extLst>
            <a:ext uri="{FF2B5EF4-FFF2-40B4-BE49-F238E27FC236}">
              <a16:creationId xmlns:a16="http://schemas.microsoft.com/office/drawing/2014/main" id="{00000000-0008-0000-1C00-0000B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78" name="Text Box 3">
          <a:extLst>
            <a:ext uri="{FF2B5EF4-FFF2-40B4-BE49-F238E27FC236}">
              <a16:creationId xmlns:a16="http://schemas.microsoft.com/office/drawing/2014/main" id="{00000000-0008-0000-1C00-0000B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79" name="Text Box 4">
          <a:extLst>
            <a:ext uri="{FF2B5EF4-FFF2-40B4-BE49-F238E27FC236}">
              <a16:creationId xmlns:a16="http://schemas.microsoft.com/office/drawing/2014/main" id="{00000000-0008-0000-1C00-0000B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80" name="Text Box 5">
          <a:extLst>
            <a:ext uri="{FF2B5EF4-FFF2-40B4-BE49-F238E27FC236}">
              <a16:creationId xmlns:a16="http://schemas.microsoft.com/office/drawing/2014/main" id="{00000000-0008-0000-1C00-0000B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81" name="Text Box 6">
          <a:extLst>
            <a:ext uri="{FF2B5EF4-FFF2-40B4-BE49-F238E27FC236}">
              <a16:creationId xmlns:a16="http://schemas.microsoft.com/office/drawing/2014/main" id="{00000000-0008-0000-1C00-0000B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82" name="Text Box 8">
          <a:extLst>
            <a:ext uri="{FF2B5EF4-FFF2-40B4-BE49-F238E27FC236}">
              <a16:creationId xmlns:a16="http://schemas.microsoft.com/office/drawing/2014/main" id="{00000000-0008-0000-1C00-0000B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83" name="Text Box 9">
          <a:extLst>
            <a:ext uri="{FF2B5EF4-FFF2-40B4-BE49-F238E27FC236}">
              <a16:creationId xmlns:a16="http://schemas.microsoft.com/office/drawing/2014/main" id="{00000000-0008-0000-1C00-0000B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84" name="Text Box 10">
          <a:extLst>
            <a:ext uri="{FF2B5EF4-FFF2-40B4-BE49-F238E27FC236}">
              <a16:creationId xmlns:a16="http://schemas.microsoft.com/office/drawing/2014/main" id="{00000000-0008-0000-1C00-0000C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85" name="Text Box 1">
          <a:extLst>
            <a:ext uri="{FF2B5EF4-FFF2-40B4-BE49-F238E27FC236}">
              <a16:creationId xmlns:a16="http://schemas.microsoft.com/office/drawing/2014/main" id="{00000000-0008-0000-1C00-0000C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86" name="Text Box 2">
          <a:extLst>
            <a:ext uri="{FF2B5EF4-FFF2-40B4-BE49-F238E27FC236}">
              <a16:creationId xmlns:a16="http://schemas.microsoft.com/office/drawing/2014/main" id="{00000000-0008-0000-1C00-0000C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87" name="Text Box 1">
          <a:extLst>
            <a:ext uri="{FF2B5EF4-FFF2-40B4-BE49-F238E27FC236}">
              <a16:creationId xmlns:a16="http://schemas.microsoft.com/office/drawing/2014/main" id="{00000000-0008-0000-1C00-0000C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88" name="Text Box 2">
          <a:extLst>
            <a:ext uri="{FF2B5EF4-FFF2-40B4-BE49-F238E27FC236}">
              <a16:creationId xmlns:a16="http://schemas.microsoft.com/office/drawing/2014/main" id="{00000000-0008-0000-1C00-0000C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89" name="Text Box 3">
          <a:extLst>
            <a:ext uri="{FF2B5EF4-FFF2-40B4-BE49-F238E27FC236}">
              <a16:creationId xmlns:a16="http://schemas.microsoft.com/office/drawing/2014/main" id="{00000000-0008-0000-1C00-0000C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90" name="Text Box 4">
          <a:extLst>
            <a:ext uri="{FF2B5EF4-FFF2-40B4-BE49-F238E27FC236}">
              <a16:creationId xmlns:a16="http://schemas.microsoft.com/office/drawing/2014/main" id="{00000000-0008-0000-1C00-0000C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91" name="Text Box 5">
          <a:extLst>
            <a:ext uri="{FF2B5EF4-FFF2-40B4-BE49-F238E27FC236}">
              <a16:creationId xmlns:a16="http://schemas.microsoft.com/office/drawing/2014/main" id="{00000000-0008-0000-1C00-0000C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92" name="Text Box 6">
          <a:extLst>
            <a:ext uri="{FF2B5EF4-FFF2-40B4-BE49-F238E27FC236}">
              <a16:creationId xmlns:a16="http://schemas.microsoft.com/office/drawing/2014/main" id="{00000000-0008-0000-1C00-0000C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93" name="Text Box 8">
          <a:extLst>
            <a:ext uri="{FF2B5EF4-FFF2-40B4-BE49-F238E27FC236}">
              <a16:creationId xmlns:a16="http://schemas.microsoft.com/office/drawing/2014/main" id="{00000000-0008-0000-1C00-0000C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94" name="Text Box 9">
          <a:extLst>
            <a:ext uri="{FF2B5EF4-FFF2-40B4-BE49-F238E27FC236}">
              <a16:creationId xmlns:a16="http://schemas.microsoft.com/office/drawing/2014/main" id="{00000000-0008-0000-1C00-0000C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95" name="Text Box 10">
          <a:extLst>
            <a:ext uri="{FF2B5EF4-FFF2-40B4-BE49-F238E27FC236}">
              <a16:creationId xmlns:a16="http://schemas.microsoft.com/office/drawing/2014/main" id="{00000000-0008-0000-1C00-0000C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6" name="Text Box 1">
          <a:extLst>
            <a:ext uri="{FF2B5EF4-FFF2-40B4-BE49-F238E27FC236}">
              <a16:creationId xmlns:a16="http://schemas.microsoft.com/office/drawing/2014/main" id="{00000000-0008-0000-1C00-0000CC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7" name="Text Box 2">
          <a:extLst>
            <a:ext uri="{FF2B5EF4-FFF2-40B4-BE49-F238E27FC236}">
              <a16:creationId xmlns:a16="http://schemas.microsoft.com/office/drawing/2014/main" id="{00000000-0008-0000-1C00-0000CD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8" name="Text Box 3">
          <a:extLst>
            <a:ext uri="{FF2B5EF4-FFF2-40B4-BE49-F238E27FC236}">
              <a16:creationId xmlns:a16="http://schemas.microsoft.com/office/drawing/2014/main" id="{00000000-0008-0000-1C00-0000CE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9" name="Text Box 4">
          <a:extLst>
            <a:ext uri="{FF2B5EF4-FFF2-40B4-BE49-F238E27FC236}">
              <a16:creationId xmlns:a16="http://schemas.microsoft.com/office/drawing/2014/main" id="{00000000-0008-0000-1C00-0000CF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0" name="Text Box 5">
          <a:extLst>
            <a:ext uri="{FF2B5EF4-FFF2-40B4-BE49-F238E27FC236}">
              <a16:creationId xmlns:a16="http://schemas.microsoft.com/office/drawing/2014/main" id="{00000000-0008-0000-1C00-0000D0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1" name="Text Box 6">
          <a:extLst>
            <a:ext uri="{FF2B5EF4-FFF2-40B4-BE49-F238E27FC236}">
              <a16:creationId xmlns:a16="http://schemas.microsoft.com/office/drawing/2014/main" id="{00000000-0008-0000-1C00-0000D1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2" name="Text Box 8">
          <a:extLst>
            <a:ext uri="{FF2B5EF4-FFF2-40B4-BE49-F238E27FC236}">
              <a16:creationId xmlns:a16="http://schemas.microsoft.com/office/drawing/2014/main" id="{00000000-0008-0000-1C00-0000D2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3" name="Text Box 9">
          <a:extLst>
            <a:ext uri="{FF2B5EF4-FFF2-40B4-BE49-F238E27FC236}">
              <a16:creationId xmlns:a16="http://schemas.microsoft.com/office/drawing/2014/main" id="{00000000-0008-0000-1C00-0000D3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4" name="Text Box 10">
          <a:extLst>
            <a:ext uri="{FF2B5EF4-FFF2-40B4-BE49-F238E27FC236}">
              <a16:creationId xmlns:a16="http://schemas.microsoft.com/office/drawing/2014/main" id="{00000000-0008-0000-1C00-0000D4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5" name="Text Box 11">
          <a:extLst>
            <a:ext uri="{FF2B5EF4-FFF2-40B4-BE49-F238E27FC236}">
              <a16:creationId xmlns:a16="http://schemas.microsoft.com/office/drawing/2014/main" id="{00000000-0008-0000-1C00-0000D5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6" name="Text Box 12">
          <a:extLst>
            <a:ext uri="{FF2B5EF4-FFF2-40B4-BE49-F238E27FC236}">
              <a16:creationId xmlns:a16="http://schemas.microsoft.com/office/drawing/2014/main" id="{00000000-0008-0000-1C00-0000D6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7" name="Text Box 1">
          <a:extLst>
            <a:ext uri="{FF2B5EF4-FFF2-40B4-BE49-F238E27FC236}">
              <a16:creationId xmlns:a16="http://schemas.microsoft.com/office/drawing/2014/main" id="{00000000-0008-0000-1C00-0000D7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8" name="Text Box 2">
          <a:extLst>
            <a:ext uri="{FF2B5EF4-FFF2-40B4-BE49-F238E27FC236}">
              <a16:creationId xmlns:a16="http://schemas.microsoft.com/office/drawing/2014/main" id="{00000000-0008-0000-1C00-0000D8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9" name="Text Box 1">
          <a:extLst>
            <a:ext uri="{FF2B5EF4-FFF2-40B4-BE49-F238E27FC236}">
              <a16:creationId xmlns:a16="http://schemas.microsoft.com/office/drawing/2014/main" id="{00000000-0008-0000-1C00-0000D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0" name="Text Box 2">
          <a:extLst>
            <a:ext uri="{FF2B5EF4-FFF2-40B4-BE49-F238E27FC236}">
              <a16:creationId xmlns:a16="http://schemas.microsoft.com/office/drawing/2014/main" id="{00000000-0008-0000-1C00-0000D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1" name="Text Box 3">
          <a:extLst>
            <a:ext uri="{FF2B5EF4-FFF2-40B4-BE49-F238E27FC236}">
              <a16:creationId xmlns:a16="http://schemas.microsoft.com/office/drawing/2014/main" id="{00000000-0008-0000-1C00-0000D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2" name="Text Box 4">
          <a:extLst>
            <a:ext uri="{FF2B5EF4-FFF2-40B4-BE49-F238E27FC236}">
              <a16:creationId xmlns:a16="http://schemas.microsoft.com/office/drawing/2014/main" id="{00000000-0008-0000-1C00-0000D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3" name="Text Box 5">
          <a:extLst>
            <a:ext uri="{FF2B5EF4-FFF2-40B4-BE49-F238E27FC236}">
              <a16:creationId xmlns:a16="http://schemas.microsoft.com/office/drawing/2014/main" id="{00000000-0008-0000-1C00-0000DD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4" name="Text Box 6">
          <a:extLst>
            <a:ext uri="{FF2B5EF4-FFF2-40B4-BE49-F238E27FC236}">
              <a16:creationId xmlns:a16="http://schemas.microsoft.com/office/drawing/2014/main" id="{00000000-0008-0000-1C00-0000DE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5" name="Text Box 8">
          <a:extLst>
            <a:ext uri="{FF2B5EF4-FFF2-40B4-BE49-F238E27FC236}">
              <a16:creationId xmlns:a16="http://schemas.microsoft.com/office/drawing/2014/main" id="{00000000-0008-0000-1C00-0000DF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6" name="Text Box 9">
          <a:extLst>
            <a:ext uri="{FF2B5EF4-FFF2-40B4-BE49-F238E27FC236}">
              <a16:creationId xmlns:a16="http://schemas.microsoft.com/office/drawing/2014/main" id="{00000000-0008-0000-1C00-0000E0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7" name="Text Box 10">
          <a:extLst>
            <a:ext uri="{FF2B5EF4-FFF2-40B4-BE49-F238E27FC236}">
              <a16:creationId xmlns:a16="http://schemas.microsoft.com/office/drawing/2014/main" id="{00000000-0008-0000-1C00-0000E1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8" name="Text Box 11">
          <a:extLst>
            <a:ext uri="{FF2B5EF4-FFF2-40B4-BE49-F238E27FC236}">
              <a16:creationId xmlns:a16="http://schemas.microsoft.com/office/drawing/2014/main" id="{00000000-0008-0000-1C00-0000E2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9" name="Text Box 12">
          <a:extLst>
            <a:ext uri="{FF2B5EF4-FFF2-40B4-BE49-F238E27FC236}">
              <a16:creationId xmlns:a16="http://schemas.microsoft.com/office/drawing/2014/main" id="{00000000-0008-0000-1C00-0000E3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0" name="Text Box 1">
          <a:extLst>
            <a:ext uri="{FF2B5EF4-FFF2-40B4-BE49-F238E27FC236}">
              <a16:creationId xmlns:a16="http://schemas.microsoft.com/office/drawing/2014/main" id="{00000000-0008-0000-1C00-0000E4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1" name="Text Box 2">
          <a:extLst>
            <a:ext uri="{FF2B5EF4-FFF2-40B4-BE49-F238E27FC236}">
              <a16:creationId xmlns:a16="http://schemas.microsoft.com/office/drawing/2014/main" id="{00000000-0008-0000-1C00-0000E5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2" name="Text Box 1">
          <a:extLst>
            <a:ext uri="{FF2B5EF4-FFF2-40B4-BE49-F238E27FC236}">
              <a16:creationId xmlns:a16="http://schemas.microsoft.com/office/drawing/2014/main" id="{00000000-0008-0000-1C00-0000E6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3" name="Text Box 2">
          <a:extLst>
            <a:ext uri="{FF2B5EF4-FFF2-40B4-BE49-F238E27FC236}">
              <a16:creationId xmlns:a16="http://schemas.microsoft.com/office/drawing/2014/main" id="{00000000-0008-0000-1C00-0000E7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4" name="Text Box 3">
          <a:extLst>
            <a:ext uri="{FF2B5EF4-FFF2-40B4-BE49-F238E27FC236}">
              <a16:creationId xmlns:a16="http://schemas.microsoft.com/office/drawing/2014/main" id="{00000000-0008-0000-1C00-0000E8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5" name="Text Box 4">
          <a:extLst>
            <a:ext uri="{FF2B5EF4-FFF2-40B4-BE49-F238E27FC236}">
              <a16:creationId xmlns:a16="http://schemas.microsoft.com/office/drawing/2014/main" id="{00000000-0008-0000-1C00-0000E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6" name="Text Box 5">
          <a:extLst>
            <a:ext uri="{FF2B5EF4-FFF2-40B4-BE49-F238E27FC236}">
              <a16:creationId xmlns:a16="http://schemas.microsoft.com/office/drawing/2014/main" id="{00000000-0008-0000-1C00-0000E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7" name="Text Box 6">
          <a:extLst>
            <a:ext uri="{FF2B5EF4-FFF2-40B4-BE49-F238E27FC236}">
              <a16:creationId xmlns:a16="http://schemas.microsoft.com/office/drawing/2014/main" id="{00000000-0008-0000-1C00-0000E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8" name="Text Box 8">
          <a:extLst>
            <a:ext uri="{FF2B5EF4-FFF2-40B4-BE49-F238E27FC236}">
              <a16:creationId xmlns:a16="http://schemas.microsoft.com/office/drawing/2014/main" id="{00000000-0008-0000-1C00-0000E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9" name="Text Box 9">
          <a:extLst>
            <a:ext uri="{FF2B5EF4-FFF2-40B4-BE49-F238E27FC236}">
              <a16:creationId xmlns:a16="http://schemas.microsoft.com/office/drawing/2014/main" id="{00000000-0008-0000-1C00-0000ED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0" name="Text Box 10">
          <a:extLst>
            <a:ext uri="{FF2B5EF4-FFF2-40B4-BE49-F238E27FC236}">
              <a16:creationId xmlns:a16="http://schemas.microsoft.com/office/drawing/2014/main" id="{00000000-0008-0000-1C00-0000EE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31" name="Text Box 11">
          <a:extLst>
            <a:ext uri="{FF2B5EF4-FFF2-40B4-BE49-F238E27FC236}">
              <a16:creationId xmlns:a16="http://schemas.microsoft.com/office/drawing/2014/main" id="{00000000-0008-0000-1C00-0000EF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32" name="Text Box 12">
          <a:extLst>
            <a:ext uri="{FF2B5EF4-FFF2-40B4-BE49-F238E27FC236}">
              <a16:creationId xmlns:a16="http://schemas.microsoft.com/office/drawing/2014/main" id="{00000000-0008-0000-1C00-0000F0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3" name="Text Box 1">
          <a:extLst>
            <a:ext uri="{FF2B5EF4-FFF2-40B4-BE49-F238E27FC236}">
              <a16:creationId xmlns:a16="http://schemas.microsoft.com/office/drawing/2014/main" id="{00000000-0008-0000-1C00-0000F1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4" name="Text Box 2">
          <a:extLst>
            <a:ext uri="{FF2B5EF4-FFF2-40B4-BE49-F238E27FC236}">
              <a16:creationId xmlns:a16="http://schemas.microsoft.com/office/drawing/2014/main" id="{00000000-0008-0000-1C00-0000F2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35" name="Text Box 13">
          <a:extLst>
            <a:ext uri="{FF2B5EF4-FFF2-40B4-BE49-F238E27FC236}">
              <a16:creationId xmlns:a16="http://schemas.microsoft.com/office/drawing/2014/main" id="{00000000-0008-0000-1C00-0000F3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36" name="Text Box 14">
          <a:extLst>
            <a:ext uri="{FF2B5EF4-FFF2-40B4-BE49-F238E27FC236}">
              <a16:creationId xmlns:a16="http://schemas.microsoft.com/office/drawing/2014/main" id="{00000000-0008-0000-1C00-0000F4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37" name="Text Box 1">
          <a:extLst>
            <a:ext uri="{FF2B5EF4-FFF2-40B4-BE49-F238E27FC236}">
              <a16:creationId xmlns:a16="http://schemas.microsoft.com/office/drawing/2014/main" id="{00000000-0008-0000-1C00-0000F5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38" name="Text Box 2">
          <a:extLst>
            <a:ext uri="{FF2B5EF4-FFF2-40B4-BE49-F238E27FC236}">
              <a16:creationId xmlns:a16="http://schemas.microsoft.com/office/drawing/2014/main" id="{00000000-0008-0000-1C00-0000F6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39" name="Text Box 3">
          <a:extLst>
            <a:ext uri="{FF2B5EF4-FFF2-40B4-BE49-F238E27FC236}">
              <a16:creationId xmlns:a16="http://schemas.microsoft.com/office/drawing/2014/main" id="{00000000-0008-0000-1C00-0000F7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0" name="Text Box 4">
          <a:extLst>
            <a:ext uri="{FF2B5EF4-FFF2-40B4-BE49-F238E27FC236}">
              <a16:creationId xmlns:a16="http://schemas.microsoft.com/office/drawing/2014/main" id="{00000000-0008-0000-1C00-0000F8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1" name="Text Box 5">
          <a:extLst>
            <a:ext uri="{FF2B5EF4-FFF2-40B4-BE49-F238E27FC236}">
              <a16:creationId xmlns:a16="http://schemas.microsoft.com/office/drawing/2014/main" id="{00000000-0008-0000-1C00-0000F9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2" name="Text Box 6">
          <a:extLst>
            <a:ext uri="{FF2B5EF4-FFF2-40B4-BE49-F238E27FC236}">
              <a16:creationId xmlns:a16="http://schemas.microsoft.com/office/drawing/2014/main" id="{00000000-0008-0000-1C00-0000FA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3" name="Text Box 8">
          <a:extLst>
            <a:ext uri="{FF2B5EF4-FFF2-40B4-BE49-F238E27FC236}">
              <a16:creationId xmlns:a16="http://schemas.microsoft.com/office/drawing/2014/main" id="{00000000-0008-0000-1C00-0000FB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4" name="Text Box 9">
          <a:extLst>
            <a:ext uri="{FF2B5EF4-FFF2-40B4-BE49-F238E27FC236}">
              <a16:creationId xmlns:a16="http://schemas.microsoft.com/office/drawing/2014/main" id="{00000000-0008-0000-1C00-0000FC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5" name="Text Box 10">
          <a:extLst>
            <a:ext uri="{FF2B5EF4-FFF2-40B4-BE49-F238E27FC236}">
              <a16:creationId xmlns:a16="http://schemas.microsoft.com/office/drawing/2014/main" id="{00000000-0008-0000-1C00-0000FD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6" name="Text Box 11">
          <a:extLst>
            <a:ext uri="{FF2B5EF4-FFF2-40B4-BE49-F238E27FC236}">
              <a16:creationId xmlns:a16="http://schemas.microsoft.com/office/drawing/2014/main" id="{00000000-0008-0000-1C00-0000FE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7" name="Text Box 12">
          <a:extLst>
            <a:ext uri="{FF2B5EF4-FFF2-40B4-BE49-F238E27FC236}">
              <a16:creationId xmlns:a16="http://schemas.microsoft.com/office/drawing/2014/main" id="{00000000-0008-0000-1C00-0000FF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8" name="Text Box 1">
          <a:extLst>
            <a:ext uri="{FF2B5EF4-FFF2-40B4-BE49-F238E27FC236}">
              <a16:creationId xmlns:a16="http://schemas.microsoft.com/office/drawing/2014/main" id="{00000000-0008-0000-1C00-00000008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9" name="Text Box 2">
          <a:extLst>
            <a:ext uri="{FF2B5EF4-FFF2-40B4-BE49-F238E27FC236}">
              <a16:creationId xmlns:a16="http://schemas.microsoft.com/office/drawing/2014/main" id="{00000000-0008-0000-1C00-00000108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0" name="Text Box 1">
          <a:extLst>
            <a:ext uri="{FF2B5EF4-FFF2-40B4-BE49-F238E27FC236}">
              <a16:creationId xmlns:a16="http://schemas.microsoft.com/office/drawing/2014/main" id="{00000000-0008-0000-1C00-00000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1" name="Text Box 2">
          <a:extLst>
            <a:ext uri="{FF2B5EF4-FFF2-40B4-BE49-F238E27FC236}">
              <a16:creationId xmlns:a16="http://schemas.microsoft.com/office/drawing/2014/main" id="{00000000-0008-0000-1C00-00000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2" name="Text Box 3">
          <a:extLst>
            <a:ext uri="{FF2B5EF4-FFF2-40B4-BE49-F238E27FC236}">
              <a16:creationId xmlns:a16="http://schemas.microsoft.com/office/drawing/2014/main" id="{00000000-0008-0000-1C00-00000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3" name="Text Box 4">
          <a:extLst>
            <a:ext uri="{FF2B5EF4-FFF2-40B4-BE49-F238E27FC236}">
              <a16:creationId xmlns:a16="http://schemas.microsoft.com/office/drawing/2014/main" id="{00000000-0008-0000-1C00-00000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4" name="Text Box 5">
          <a:extLst>
            <a:ext uri="{FF2B5EF4-FFF2-40B4-BE49-F238E27FC236}">
              <a16:creationId xmlns:a16="http://schemas.microsoft.com/office/drawing/2014/main" id="{00000000-0008-0000-1C00-000006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5" name="Text Box 6">
          <a:extLst>
            <a:ext uri="{FF2B5EF4-FFF2-40B4-BE49-F238E27FC236}">
              <a16:creationId xmlns:a16="http://schemas.microsoft.com/office/drawing/2014/main" id="{00000000-0008-0000-1C00-000007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6" name="Text Box 8">
          <a:extLst>
            <a:ext uri="{FF2B5EF4-FFF2-40B4-BE49-F238E27FC236}">
              <a16:creationId xmlns:a16="http://schemas.microsoft.com/office/drawing/2014/main" id="{00000000-0008-0000-1C00-000008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7" name="Text Box 9">
          <a:extLst>
            <a:ext uri="{FF2B5EF4-FFF2-40B4-BE49-F238E27FC236}">
              <a16:creationId xmlns:a16="http://schemas.microsoft.com/office/drawing/2014/main" id="{00000000-0008-0000-1C00-000009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8" name="Text Box 10">
          <a:extLst>
            <a:ext uri="{FF2B5EF4-FFF2-40B4-BE49-F238E27FC236}">
              <a16:creationId xmlns:a16="http://schemas.microsoft.com/office/drawing/2014/main" id="{00000000-0008-0000-1C00-00000A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9" name="Text Box 11">
          <a:extLst>
            <a:ext uri="{FF2B5EF4-FFF2-40B4-BE49-F238E27FC236}">
              <a16:creationId xmlns:a16="http://schemas.microsoft.com/office/drawing/2014/main" id="{00000000-0008-0000-1C00-00000B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60" name="Text Box 12">
          <a:extLst>
            <a:ext uri="{FF2B5EF4-FFF2-40B4-BE49-F238E27FC236}">
              <a16:creationId xmlns:a16="http://schemas.microsoft.com/office/drawing/2014/main" id="{00000000-0008-0000-1C00-00000C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1" name="Text Box 1">
          <a:extLst>
            <a:ext uri="{FF2B5EF4-FFF2-40B4-BE49-F238E27FC236}">
              <a16:creationId xmlns:a16="http://schemas.microsoft.com/office/drawing/2014/main" id="{00000000-0008-0000-1C00-00000D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2" name="Text Box 2">
          <a:extLst>
            <a:ext uri="{FF2B5EF4-FFF2-40B4-BE49-F238E27FC236}">
              <a16:creationId xmlns:a16="http://schemas.microsoft.com/office/drawing/2014/main" id="{00000000-0008-0000-1C00-00000E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3" name="Text Box 1">
          <a:extLst>
            <a:ext uri="{FF2B5EF4-FFF2-40B4-BE49-F238E27FC236}">
              <a16:creationId xmlns:a16="http://schemas.microsoft.com/office/drawing/2014/main" id="{00000000-0008-0000-1C00-00000F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4" name="Text Box 2">
          <a:extLst>
            <a:ext uri="{FF2B5EF4-FFF2-40B4-BE49-F238E27FC236}">
              <a16:creationId xmlns:a16="http://schemas.microsoft.com/office/drawing/2014/main" id="{00000000-0008-0000-1C00-000010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5" name="Text Box 3">
          <a:extLst>
            <a:ext uri="{FF2B5EF4-FFF2-40B4-BE49-F238E27FC236}">
              <a16:creationId xmlns:a16="http://schemas.microsoft.com/office/drawing/2014/main" id="{00000000-0008-0000-1C00-000011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6" name="Text Box 4">
          <a:extLst>
            <a:ext uri="{FF2B5EF4-FFF2-40B4-BE49-F238E27FC236}">
              <a16:creationId xmlns:a16="http://schemas.microsoft.com/office/drawing/2014/main" id="{00000000-0008-0000-1C00-00001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7" name="Text Box 5">
          <a:extLst>
            <a:ext uri="{FF2B5EF4-FFF2-40B4-BE49-F238E27FC236}">
              <a16:creationId xmlns:a16="http://schemas.microsoft.com/office/drawing/2014/main" id="{00000000-0008-0000-1C00-00001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8" name="Text Box 6">
          <a:extLst>
            <a:ext uri="{FF2B5EF4-FFF2-40B4-BE49-F238E27FC236}">
              <a16:creationId xmlns:a16="http://schemas.microsoft.com/office/drawing/2014/main" id="{00000000-0008-0000-1C00-00001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9" name="Text Box 8">
          <a:extLst>
            <a:ext uri="{FF2B5EF4-FFF2-40B4-BE49-F238E27FC236}">
              <a16:creationId xmlns:a16="http://schemas.microsoft.com/office/drawing/2014/main" id="{00000000-0008-0000-1C00-00001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70" name="Text Box 9">
          <a:extLst>
            <a:ext uri="{FF2B5EF4-FFF2-40B4-BE49-F238E27FC236}">
              <a16:creationId xmlns:a16="http://schemas.microsoft.com/office/drawing/2014/main" id="{00000000-0008-0000-1C00-000016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71" name="Text Box 10">
          <a:extLst>
            <a:ext uri="{FF2B5EF4-FFF2-40B4-BE49-F238E27FC236}">
              <a16:creationId xmlns:a16="http://schemas.microsoft.com/office/drawing/2014/main" id="{00000000-0008-0000-1C00-000017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72" name="Text Box 11">
          <a:extLst>
            <a:ext uri="{FF2B5EF4-FFF2-40B4-BE49-F238E27FC236}">
              <a16:creationId xmlns:a16="http://schemas.microsoft.com/office/drawing/2014/main" id="{00000000-0008-0000-1C00-000018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73" name="Text Box 12">
          <a:extLst>
            <a:ext uri="{FF2B5EF4-FFF2-40B4-BE49-F238E27FC236}">
              <a16:creationId xmlns:a16="http://schemas.microsoft.com/office/drawing/2014/main" id="{00000000-0008-0000-1C00-000019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74" name="Text Box 1">
          <a:extLst>
            <a:ext uri="{FF2B5EF4-FFF2-40B4-BE49-F238E27FC236}">
              <a16:creationId xmlns:a16="http://schemas.microsoft.com/office/drawing/2014/main" id="{00000000-0008-0000-1C00-00001A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5" name="Text Box 1">
          <a:extLst>
            <a:ext uri="{FF2B5EF4-FFF2-40B4-BE49-F238E27FC236}">
              <a16:creationId xmlns:a16="http://schemas.microsoft.com/office/drawing/2014/main" id="{00000000-0008-0000-1C00-00001B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6" name="Text Box 2">
          <a:extLst>
            <a:ext uri="{FF2B5EF4-FFF2-40B4-BE49-F238E27FC236}">
              <a16:creationId xmlns:a16="http://schemas.microsoft.com/office/drawing/2014/main" id="{00000000-0008-0000-1C00-00001C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7" name="Text Box 3">
          <a:extLst>
            <a:ext uri="{FF2B5EF4-FFF2-40B4-BE49-F238E27FC236}">
              <a16:creationId xmlns:a16="http://schemas.microsoft.com/office/drawing/2014/main" id="{00000000-0008-0000-1C00-00001D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8" name="Text Box 4">
          <a:extLst>
            <a:ext uri="{FF2B5EF4-FFF2-40B4-BE49-F238E27FC236}">
              <a16:creationId xmlns:a16="http://schemas.microsoft.com/office/drawing/2014/main" id="{00000000-0008-0000-1C00-00001E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9" name="Text Box 5">
          <a:extLst>
            <a:ext uri="{FF2B5EF4-FFF2-40B4-BE49-F238E27FC236}">
              <a16:creationId xmlns:a16="http://schemas.microsoft.com/office/drawing/2014/main" id="{00000000-0008-0000-1C00-00001F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0" name="Text Box 6">
          <a:extLst>
            <a:ext uri="{FF2B5EF4-FFF2-40B4-BE49-F238E27FC236}">
              <a16:creationId xmlns:a16="http://schemas.microsoft.com/office/drawing/2014/main" id="{00000000-0008-0000-1C00-000020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1" name="Text Box 8">
          <a:extLst>
            <a:ext uri="{FF2B5EF4-FFF2-40B4-BE49-F238E27FC236}">
              <a16:creationId xmlns:a16="http://schemas.microsoft.com/office/drawing/2014/main" id="{00000000-0008-0000-1C00-000021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2" name="Text Box 9">
          <a:extLst>
            <a:ext uri="{FF2B5EF4-FFF2-40B4-BE49-F238E27FC236}">
              <a16:creationId xmlns:a16="http://schemas.microsoft.com/office/drawing/2014/main" id="{00000000-0008-0000-1C00-000022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3" name="Text Box 10">
          <a:extLst>
            <a:ext uri="{FF2B5EF4-FFF2-40B4-BE49-F238E27FC236}">
              <a16:creationId xmlns:a16="http://schemas.microsoft.com/office/drawing/2014/main" id="{00000000-0008-0000-1C00-000023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4" name="Text Box 11">
          <a:extLst>
            <a:ext uri="{FF2B5EF4-FFF2-40B4-BE49-F238E27FC236}">
              <a16:creationId xmlns:a16="http://schemas.microsoft.com/office/drawing/2014/main" id="{00000000-0008-0000-1C00-000024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5" name="Text Box 12">
          <a:extLst>
            <a:ext uri="{FF2B5EF4-FFF2-40B4-BE49-F238E27FC236}">
              <a16:creationId xmlns:a16="http://schemas.microsoft.com/office/drawing/2014/main" id="{00000000-0008-0000-1C00-000025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6" name="Text Box 1">
          <a:extLst>
            <a:ext uri="{FF2B5EF4-FFF2-40B4-BE49-F238E27FC236}">
              <a16:creationId xmlns:a16="http://schemas.microsoft.com/office/drawing/2014/main" id="{00000000-0008-0000-1C00-000026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7" name="Text Box 2">
          <a:extLst>
            <a:ext uri="{FF2B5EF4-FFF2-40B4-BE49-F238E27FC236}">
              <a16:creationId xmlns:a16="http://schemas.microsoft.com/office/drawing/2014/main" id="{00000000-0008-0000-1C00-000027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8" name="Text Box 1">
          <a:extLst>
            <a:ext uri="{FF2B5EF4-FFF2-40B4-BE49-F238E27FC236}">
              <a16:creationId xmlns:a16="http://schemas.microsoft.com/office/drawing/2014/main" id="{00000000-0008-0000-1C00-00002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9" name="Text Box 2">
          <a:extLst>
            <a:ext uri="{FF2B5EF4-FFF2-40B4-BE49-F238E27FC236}">
              <a16:creationId xmlns:a16="http://schemas.microsoft.com/office/drawing/2014/main" id="{00000000-0008-0000-1C00-00002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0" name="Text Box 3">
          <a:extLst>
            <a:ext uri="{FF2B5EF4-FFF2-40B4-BE49-F238E27FC236}">
              <a16:creationId xmlns:a16="http://schemas.microsoft.com/office/drawing/2014/main" id="{00000000-0008-0000-1C00-00002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1" name="Text Box 4">
          <a:extLst>
            <a:ext uri="{FF2B5EF4-FFF2-40B4-BE49-F238E27FC236}">
              <a16:creationId xmlns:a16="http://schemas.microsoft.com/office/drawing/2014/main" id="{00000000-0008-0000-1C00-00002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2" name="Text Box 5">
          <a:extLst>
            <a:ext uri="{FF2B5EF4-FFF2-40B4-BE49-F238E27FC236}">
              <a16:creationId xmlns:a16="http://schemas.microsoft.com/office/drawing/2014/main" id="{00000000-0008-0000-1C00-00002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3" name="Text Box 6">
          <a:extLst>
            <a:ext uri="{FF2B5EF4-FFF2-40B4-BE49-F238E27FC236}">
              <a16:creationId xmlns:a16="http://schemas.microsoft.com/office/drawing/2014/main" id="{00000000-0008-0000-1C00-00002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4" name="Text Box 8">
          <a:extLst>
            <a:ext uri="{FF2B5EF4-FFF2-40B4-BE49-F238E27FC236}">
              <a16:creationId xmlns:a16="http://schemas.microsoft.com/office/drawing/2014/main" id="{00000000-0008-0000-1C00-00002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5" name="Text Box 9">
          <a:extLst>
            <a:ext uri="{FF2B5EF4-FFF2-40B4-BE49-F238E27FC236}">
              <a16:creationId xmlns:a16="http://schemas.microsoft.com/office/drawing/2014/main" id="{00000000-0008-0000-1C00-00002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6" name="Text Box 10">
          <a:extLst>
            <a:ext uri="{FF2B5EF4-FFF2-40B4-BE49-F238E27FC236}">
              <a16:creationId xmlns:a16="http://schemas.microsoft.com/office/drawing/2014/main" id="{00000000-0008-0000-1C00-00003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7" name="Text Box 11">
          <a:extLst>
            <a:ext uri="{FF2B5EF4-FFF2-40B4-BE49-F238E27FC236}">
              <a16:creationId xmlns:a16="http://schemas.microsoft.com/office/drawing/2014/main" id="{00000000-0008-0000-1C00-000031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8" name="Text Box 12">
          <a:extLst>
            <a:ext uri="{FF2B5EF4-FFF2-40B4-BE49-F238E27FC236}">
              <a16:creationId xmlns:a16="http://schemas.microsoft.com/office/drawing/2014/main" id="{00000000-0008-0000-1C00-000032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9" name="Text Box 1">
          <a:extLst>
            <a:ext uri="{FF2B5EF4-FFF2-40B4-BE49-F238E27FC236}">
              <a16:creationId xmlns:a16="http://schemas.microsoft.com/office/drawing/2014/main" id="{00000000-0008-0000-1C00-00003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0" name="Text Box 2">
          <a:extLst>
            <a:ext uri="{FF2B5EF4-FFF2-40B4-BE49-F238E27FC236}">
              <a16:creationId xmlns:a16="http://schemas.microsoft.com/office/drawing/2014/main" id="{00000000-0008-0000-1C00-00003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1" name="Text Box 1">
          <a:extLst>
            <a:ext uri="{FF2B5EF4-FFF2-40B4-BE49-F238E27FC236}">
              <a16:creationId xmlns:a16="http://schemas.microsoft.com/office/drawing/2014/main" id="{00000000-0008-0000-1C00-00003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2" name="Text Box 2">
          <a:extLst>
            <a:ext uri="{FF2B5EF4-FFF2-40B4-BE49-F238E27FC236}">
              <a16:creationId xmlns:a16="http://schemas.microsoft.com/office/drawing/2014/main" id="{00000000-0008-0000-1C00-00003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3" name="Text Box 3">
          <a:extLst>
            <a:ext uri="{FF2B5EF4-FFF2-40B4-BE49-F238E27FC236}">
              <a16:creationId xmlns:a16="http://schemas.microsoft.com/office/drawing/2014/main" id="{00000000-0008-0000-1C00-00003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4" name="Text Box 4">
          <a:extLst>
            <a:ext uri="{FF2B5EF4-FFF2-40B4-BE49-F238E27FC236}">
              <a16:creationId xmlns:a16="http://schemas.microsoft.com/office/drawing/2014/main" id="{00000000-0008-0000-1C00-00003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5" name="Text Box 5">
          <a:extLst>
            <a:ext uri="{FF2B5EF4-FFF2-40B4-BE49-F238E27FC236}">
              <a16:creationId xmlns:a16="http://schemas.microsoft.com/office/drawing/2014/main" id="{00000000-0008-0000-1C00-00003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6" name="Text Box 6">
          <a:extLst>
            <a:ext uri="{FF2B5EF4-FFF2-40B4-BE49-F238E27FC236}">
              <a16:creationId xmlns:a16="http://schemas.microsoft.com/office/drawing/2014/main" id="{00000000-0008-0000-1C00-00003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7" name="Text Box 8">
          <a:extLst>
            <a:ext uri="{FF2B5EF4-FFF2-40B4-BE49-F238E27FC236}">
              <a16:creationId xmlns:a16="http://schemas.microsoft.com/office/drawing/2014/main" id="{00000000-0008-0000-1C00-00003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8" name="Text Box 9">
          <a:extLst>
            <a:ext uri="{FF2B5EF4-FFF2-40B4-BE49-F238E27FC236}">
              <a16:creationId xmlns:a16="http://schemas.microsoft.com/office/drawing/2014/main" id="{00000000-0008-0000-1C00-00003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9" name="Text Box 10">
          <a:extLst>
            <a:ext uri="{FF2B5EF4-FFF2-40B4-BE49-F238E27FC236}">
              <a16:creationId xmlns:a16="http://schemas.microsoft.com/office/drawing/2014/main" id="{00000000-0008-0000-1C00-00003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10" name="Text Box 11">
          <a:extLst>
            <a:ext uri="{FF2B5EF4-FFF2-40B4-BE49-F238E27FC236}">
              <a16:creationId xmlns:a16="http://schemas.microsoft.com/office/drawing/2014/main" id="{00000000-0008-0000-1C00-00003E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11" name="Text Box 12">
          <a:extLst>
            <a:ext uri="{FF2B5EF4-FFF2-40B4-BE49-F238E27FC236}">
              <a16:creationId xmlns:a16="http://schemas.microsoft.com/office/drawing/2014/main" id="{00000000-0008-0000-1C00-00003F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2" name="Text Box 1">
          <a:extLst>
            <a:ext uri="{FF2B5EF4-FFF2-40B4-BE49-F238E27FC236}">
              <a16:creationId xmlns:a16="http://schemas.microsoft.com/office/drawing/2014/main" id="{00000000-0008-0000-1C00-00004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3" name="Text Box 2">
          <a:extLst>
            <a:ext uri="{FF2B5EF4-FFF2-40B4-BE49-F238E27FC236}">
              <a16:creationId xmlns:a16="http://schemas.microsoft.com/office/drawing/2014/main" id="{00000000-0008-0000-1C00-00004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4" name="Text Box 13">
          <a:extLst>
            <a:ext uri="{FF2B5EF4-FFF2-40B4-BE49-F238E27FC236}">
              <a16:creationId xmlns:a16="http://schemas.microsoft.com/office/drawing/2014/main" id="{00000000-0008-0000-1C00-000042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5" name="Text Box 14">
          <a:extLst>
            <a:ext uri="{FF2B5EF4-FFF2-40B4-BE49-F238E27FC236}">
              <a16:creationId xmlns:a16="http://schemas.microsoft.com/office/drawing/2014/main" id="{00000000-0008-0000-1C00-000043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6" name="Text Box 1">
          <a:extLst>
            <a:ext uri="{FF2B5EF4-FFF2-40B4-BE49-F238E27FC236}">
              <a16:creationId xmlns:a16="http://schemas.microsoft.com/office/drawing/2014/main" id="{00000000-0008-0000-1C00-000044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7" name="Text Box 2">
          <a:extLst>
            <a:ext uri="{FF2B5EF4-FFF2-40B4-BE49-F238E27FC236}">
              <a16:creationId xmlns:a16="http://schemas.microsoft.com/office/drawing/2014/main" id="{00000000-0008-0000-1C00-000045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8" name="Text Box 3">
          <a:extLst>
            <a:ext uri="{FF2B5EF4-FFF2-40B4-BE49-F238E27FC236}">
              <a16:creationId xmlns:a16="http://schemas.microsoft.com/office/drawing/2014/main" id="{00000000-0008-0000-1C00-000046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9" name="Text Box 4">
          <a:extLst>
            <a:ext uri="{FF2B5EF4-FFF2-40B4-BE49-F238E27FC236}">
              <a16:creationId xmlns:a16="http://schemas.microsoft.com/office/drawing/2014/main" id="{00000000-0008-0000-1C00-000047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0" name="Text Box 5">
          <a:extLst>
            <a:ext uri="{FF2B5EF4-FFF2-40B4-BE49-F238E27FC236}">
              <a16:creationId xmlns:a16="http://schemas.microsoft.com/office/drawing/2014/main" id="{00000000-0008-0000-1C00-000048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1" name="Text Box 6">
          <a:extLst>
            <a:ext uri="{FF2B5EF4-FFF2-40B4-BE49-F238E27FC236}">
              <a16:creationId xmlns:a16="http://schemas.microsoft.com/office/drawing/2014/main" id="{00000000-0008-0000-1C00-000049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2" name="Text Box 8">
          <a:extLst>
            <a:ext uri="{FF2B5EF4-FFF2-40B4-BE49-F238E27FC236}">
              <a16:creationId xmlns:a16="http://schemas.microsoft.com/office/drawing/2014/main" id="{00000000-0008-0000-1C00-00004A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3" name="Text Box 9">
          <a:extLst>
            <a:ext uri="{FF2B5EF4-FFF2-40B4-BE49-F238E27FC236}">
              <a16:creationId xmlns:a16="http://schemas.microsoft.com/office/drawing/2014/main" id="{00000000-0008-0000-1C00-00004B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4" name="Text Box 10">
          <a:extLst>
            <a:ext uri="{FF2B5EF4-FFF2-40B4-BE49-F238E27FC236}">
              <a16:creationId xmlns:a16="http://schemas.microsoft.com/office/drawing/2014/main" id="{00000000-0008-0000-1C00-00004C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5" name="Text Box 11">
          <a:extLst>
            <a:ext uri="{FF2B5EF4-FFF2-40B4-BE49-F238E27FC236}">
              <a16:creationId xmlns:a16="http://schemas.microsoft.com/office/drawing/2014/main" id="{00000000-0008-0000-1C00-00004D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6" name="Text Box 12">
          <a:extLst>
            <a:ext uri="{FF2B5EF4-FFF2-40B4-BE49-F238E27FC236}">
              <a16:creationId xmlns:a16="http://schemas.microsoft.com/office/drawing/2014/main" id="{00000000-0008-0000-1C00-00004E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7" name="Text Box 1">
          <a:extLst>
            <a:ext uri="{FF2B5EF4-FFF2-40B4-BE49-F238E27FC236}">
              <a16:creationId xmlns:a16="http://schemas.microsoft.com/office/drawing/2014/main" id="{00000000-0008-0000-1C00-00004F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8" name="Text Box 2">
          <a:extLst>
            <a:ext uri="{FF2B5EF4-FFF2-40B4-BE49-F238E27FC236}">
              <a16:creationId xmlns:a16="http://schemas.microsoft.com/office/drawing/2014/main" id="{00000000-0008-0000-1C00-000050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9" name="Text Box 1">
          <a:extLst>
            <a:ext uri="{FF2B5EF4-FFF2-40B4-BE49-F238E27FC236}">
              <a16:creationId xmlns:a16="http://schemas.microsoft.com/office/drawing/2014/main" id="{00000000-0008-0000-1C00-00005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0" name="Text Box 2">
          <a:extLst>
            <a:ext uri="{FF2B5EF4-FFF2-40B4-BE49-F238E27FC236}">
              <a16:creationId xmlns:a16="http://schemas.microsoft.com/office/drawing/2014/main" id="{00000000-0008-0000-1C00-00005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1" name="Text Box 3">
          <a:extLst>
            <a:ext uri="{FF2B5EF4-FFF2-40B4-BE49-F238E27FC236}">
              <a16:creationId xmlns:a16="http://schemas.microsoft.com/office/drawing/2014/main" id="{00000000-0008-0000-1C00-00005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2" name="Text Box 4">
          <a:extLst>
            <a:ext uri="{FF2B5EF4-FFF2-40B4-BE49-F238E27FC236}">
              <a16:creationId xmlns:a16="http://schemas.microsoft.com/office/drawing/2014/main" id="{00000000-0008-0000-1C00-00005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3" name="Text Box 5">
          <a:extLst>
            <a:ext uri="{FF2B5EF4-FFF2-40B4-BE49-F238E27FC236}">
              <a16:creationId xmlns:a16="http://schemas.microsoft.com/office/drawing/2014/main" id="{00000000-0008-0000-1C00-00005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4" name="Text Box 6">
          <a:extLst>
            <a:ext uri="{FF2B5EF4-FFF2-40B4-BE49-F238E27FC236}">
              <a16:creationId xmlns:a16="http://schemas.microsoft.com/office/drawing/2014/main" id="{00000000-0008-0000-1C00-00005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5" name="Text Box 8">
          <a:extLst>
            <a:ext uri="{FF2B5EF4-FFF2-40B4-BE49-F238E27FC236}">
              <a16:creationId xmlns:a16="http://schemas.microsoft.com/office/drawing/2014/main" id="{00000000-0008-0000-1C00-00005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6" name="Text Box 9">
          <a:extLst>
            <a:ext uri="{FF2B5EF4-FFF2-40B4-BE49-F238E27FC236}">
              <a16:creationId xmlns:a16="http://schemas.microsoft.com/office/drawing/2014/main" id="{00000000-0008-0000-1C00-00005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7" name="Text Box 10">
          <a:extLst>
            <a:ext uri="{FF2B5EF4-FFF2-40B4-BE49-F238E27FC236}">
              <a16:creationId xmlns:a16="http://schemas.microsoft.com/office/drawing/2014/main" id="{00000000-0008-0000-1C00-00005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8" name="Text Box 11">
          <a:extLst>
            <a:ext uri="{FF2B5EF4-FFF2-40B4-BE49-F238E27FC236}">
              <a16:creationId xmlns:a16="http://schemas.microsoft.com/office/drawing/2014/main" id="{00000000-0008-0000-1C00-00005A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9" name="Text Box 12">
          <a:extLst>
            <a:ext uri="{FF2B5EF4-FFF2-40B4-BE49-F238E27FC236}">
              <a16:creationId xmlns:a16="http://schemas.microsoft.com/office/drawing/2014/main" id="{00000000-0008-0000-1C00-00005B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0" name="Text Box 1">
          <a:extLst>
            <a:ext uri="{FF2B5EF4-FFF2-40B4-BE49-F238E27FC236}">
              <a16:creationId xmlns:a16="http://schemas.microsoft.com/office/drawing/2014/main" id="{00000000-0008-0000-1C00-00005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1" name="Text Box 2">
          <a:extLst>
            <a:ext uri="{FF2B5EF4-FFF2-40B4-BE49-F238E27FC236}">
              <a16:creationId xmlns:a16="http://schemas.microsoft.com/office/drawing/2014/main" id="{00000000-0008-0000-1C00-00005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2" name="Text Box 1">
          <a:extLst>
            <a:ext uri="{FF2B5EF4-FFF2-40B4-BE49-F238E27FC236}">
              <a16:creationId xmlns:a16="http://schemas.microsoft.com/office/drawing/2014/main" id="{00000000-0008-0000-1C00-00005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3" name="Text Box 2">
          <a:extLst>
            <a:ext uri="{FF2B5EF4-FFF2-40B4-BE49-F238E27FC236}">
              <a16:creationId xmlns:a16="http://schemas.microsoft.com/office/drawing/2014/main" id="{00000000-0008-0000-1C00-00005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4" name="Text Box 3">
          <a:extLst>
            <a:ext uri="{FF2B5EF4-FFF2-40B4-BE49-F238E27FC236}">
              <a16:creationId xmlns:a16="http://schemas.microsoft.com/office/drawing/2014/main" id="{00000000-0008-0000-1C00-00006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5" name="Text Box 4">
          <a:extLst>
            <a:ext uri="{FF2B5EF4-FFF2-40B4-BE49-F238E27FC236}">
              <a16:creationId xmlns:a16="http://schemas.microsoft.com/office/drawing/2014/main" id="{00000000-0008-0000-1C00-00006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6" name="Text Box 5">
          <a:extLst>
            <a:ext uri="{FF2B5EF4-FFF2-40B4-BE49-F238E27FC236}">
              <a16:creationId xmlns:a16="http://schemas.microsoft.com/office/drawing/2014/main" id="{00000000-0008-0000-1C00-00006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7" name="Text Box 6">
          <a:extLst>
            <a:ext uri="{FF2B5EF4-FFF2-40B4-BE49-F238E27FC236}">
              <a16:creationId xmlns:a16="http://schemas.microsoft.com/office/drawing/2014/main" id="{00000000-0008-0000-1C00-00006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8" name="Text Box 8">
          <a:extLst>
            <a:ext uri="{FF2B5EF4-FFF2-40B4-BE49-F238E27FC236}">
              <a16:creationId xmlns:a16="http://schemas.microsoft.com/office/drawing/2014/main" id="{00000000-0008-0000-1C00-00006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9" name="Text Box 9">
          <a:extLst>
            <a:ext uri="{FF2B5EF4-FFF2-40B4-BE49-F238E27FC236}">
              <a16:creationId xmlns:a16="http://schemas.microsoft.com/office/drawing/2014/main" id="{00000000-0008-0000-1C00-00006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50" name="Text Box 10">
          <a:extLst>
            <a:ext uri="{FF2B5EF4-FFF2-40B4-BE49-F238E27FC236}">
              <a16:creationId xmlns:a16="http://schemas.microsoft.com/office/drawing/2014/main" id="{00000000-0008-0000-1C00-00006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51" name="Text Box 11">
          <a:extLst>
            <a:ext uri="{FF2B5EF4-FFF2-40B4-BE49-F238E27FC236}">
              <a16:creationId xmlns:a16="http://schemas.microsoft.com/office/drawing/2014/main" id="{00000000-0008-0000-1C00-000067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52" name="Text Box 12">
          <a:extLst>
            <a:ext uri="{FF2B5EF4-FFF2-40B4-BE49-F238E27FC236}">
              <a16:creationId xmlns:a16="http://schemas.microsoft.com/office/drawing/2014/main" id="{00000000-0008-0000-1C00-000068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53" name="Text Box 1">
          <a:extLst>
            <a:ext uri="{FF2B5EF4-FFF2-40B4-BE49-F238E27FC236}">
              <a16:creationId xmlns:a16="http://schemas.microsoft.com/office/drawing/2014/main" id="{00000000-0008-0000-1C00-00006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1cs49.sed1.root4.net\Files\DATA_FRA_S62A2B7_DOK_F&#198;L_9220\Team%20CIB\Add3_ACTUALRATE\ADDrp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kd1xc8005\DFS\$kap\Asset%20Management\MNB%20lux%201Q%201999.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kap/Asset%20Management/MNB%20lux%201Q%20199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1cs49.sed1.root4.net\Files\$kap\Asset%20Management\MNB%20lux%201Q%20199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kap\Asset%20Management\MNB%20lux%201Q%2019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md1xs0009\InvestorRelations\$kap\Asset%20Management\MNB%20lux%201Q%20199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OKONOMI\liv-skade\Liv\Liv%20Vesta%20Liv%20koncernen\RFF%20NOK%20Skemakontrol%20Vesta%20Liv%20koncerner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kd1xc8005\DFS\OKONOMI\liv-skade\Liv\Liv%20Vesta%20Liv%20koncernen\RFF%20NOK%20Skemakontrol%20Vesta%20Liv%20koncerner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OKONOMI/liv-skade/Liv/Liv%20Vesta%20Liv%20koncernen/RFF%20NOK%20Skemakontrol%20Vesta%20Liv%20koncerner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er1cs49.sed1.root4.net\Files\OKONOMI\liv-skade\Liv\Liv%20Vesta%20Liv%20koncernen\RFF%20NOK%20Skemakontrol%20Vesta%20Liv%20koncernern.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Z:\OKONOMI\liv-skade\Liv\Liv%20Vesta%20Liv%20koncernen\RFF%20NOK%20Skemakontrol%20Vesta%20Liv%20koncerner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DATA_FRA_S62A2B7_DOK_F&#198;L_9220\Team%20CIB\Add3_ACTUALRATE\ADDrp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md1xs0009\InvestorRelations\OKONOMI\liv-skade\Liv\Liv%20Vesta%20Liv%20koncernen\RFF%20NOK%20Skemakontrol%20Vesta%20Liv%20koncerner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G:\Reporting%202003\RFF%2003%20Q4\Life\EC%2031-03-2003%20RFF%20ver.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kd1xc8005\DFS\Reporting%202003\RFF%2003%20Q4\Life\EC%2031-03-2003%20RFF%20ver.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md1xs0009\InvestorRelations\Reporting%202003\RFF%2003%20Q4\Life\EC%2031-03-2003%20RFF%20ver.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Reporting%202003/RFF%2003%20Q4/Life/EC%2031-03-2003%20RFF%20ver.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er1cs49.sed1.root4.net\Files\Reporting%202003\RFF%2003%20Q4\Life\EC%2031-03-2003%20RFF%20ver.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Z:\Reporting%202003\RFF%2003%20Q4\Life\EC%2031-03-2003%20RFF%20ver.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Documents%20and%20Settings\z982224\Local%20Settings\Temporary%20Internet%20Files\OLK6B\3.2%20Monthly%20%20quarterly%20reporting%20package.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ocuments%20and%20Settings/z982224/Local%20Settings/Temporary%20Internet%20Files/OLK6B/3.2%20Monthly%20%20quarterly%20reporting%20packag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kd1xc8005\DFS\Documents%20and%20Settings\z982224\Local%20Settings\Temporary%20Internet%20Files\OLK6B\3.2%20Monthly%20%20quarterly%20reporting%20packag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d1xs0009\InvestorRelations\DATA_FRA_S62A2B7_DOK_F&#198;L_9220\Team%20CIB\Add3_ACTUALRATE\ADDrp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er1cs49.sed1.root4.net\Files\Documents%20and%20Settings\z982224\Local%20Settings\Temporary%20Internet%20Files\OLK6B\3.2%20Monthly%20%20quarterly%20reporting%20packag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Z:\Documents%20and%20Settings\z982224\Local%20Settings\Temporary%20Internet%20Files\OLK6B\3.2%20Monthly%20%20quarterly%20reporting%20packag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z982224\Local%20Settings\Temporary%20Internet%20Files\OLK6B\3.2%20Monthly%20%20quarterly%20reporting%20package.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Rating%20Migration%20EAD"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nordea-my.sharepoint.com/personal/keld_nielsen-2_nordea_com/Documents/Production/2022/06/Factbook%20-%20Corporate%20rating%20migration%20&amp;%20distribution%20-%20Q2%202022/5000G%20-%20Corporate%20-%20Rating%20migration%20-%20Q2%202022.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nordea-my.sharepoint.com/personal/keld_nielsen-2_nordea_com/Documents/Production/2022/06/Factbook%20-%20Corporate%20rating%20migration%20&amp;%20distribution%20-%20Q2%202022/5000G%20-%20Corporate%20-%20Rating%20distribution%20-%20Q2%20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TEMP\1998\1998-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kd1xc8005\DFS\TEMP\1998\1998-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TEMP/1998/1998-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1cs49.sed1.root4.net\Files\TEMP\1998\1998-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TEMP\1998\1998-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d1xs0009\InvestorRelations\TEMP\1998\199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kd1xc8005\DFS\BSC\Forecast\Q4%202002\RFF%20Denmark%20Q4%2020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ocuments%20and%20Settings\p040400\My%20Documents\Regione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p040400/My%20Documents/Regione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Regioner.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1cs49.sed1.root4.net\Files\Documents%20and%20Settings\p040400\My%20Documents\Regioner.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Documents%20and%20Settings\p040400\My%20Documents\Regioner.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Regioner.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Documents%20and%20Settings\p040400\My%20Documents\Cockpit%20JR%209%20j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p040400/My%20Documents/Cockpit%20JR%209%20ja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Cockpit%20JR%209%20ja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1cs49.sed1.root4.net\Files\Documents%20and%20Settings\p040400\My%20Documents\Cockpit%20JR%209%20j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SC/Forecast/Q4%202002/RFF%20Denmark%20Q4%20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Documents%20and%20Settings\p040400\My%20Documents\Cockpit%20JR%209%20ja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Cockpit%20JR%209%20ja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Rolling%20Financial%20Forecast\September%202005\Regional%20banks\RFF%20Sep%202005%202109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kd1xc8005\DFS\Rolling%20Financial%20Forecast\September%202005\Regional%20banks\RFF%20Sep%202005%202109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olling%20Financial%20Forecast/September%202005/Regional%20banks/RFF%20Sep%202005%20210920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r1cs49.sed1.root4.net\Files\Rolling%20Financial%20Forecast\September%202005\Regional%20banks\RFF%20Sep%202005%20210920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Rolling%20Financial%20Forecast\September%202005\Regional%20banks\RFF%20Sep%202005%202109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d1xs0009\InvestorRelations\Rolling%20Financial%20Forecast\September%202005\Regional%20banks\RFF%20Sep%202005%202109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Documents%20and%20Settings\G35591\Local%20Settings\Temporary%20Internet%20Files\OLKF8\Investment%20and%20A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kd1xc8005\DFS\Documents%20and%20Settings\G35591\Local%20Settings\Temporary%20Internet%20Files\OLKF8\Investment%20and%20Au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1cs49.sed1.root4.net\Files\BSC\Forecast\Q4%202002\RFF%20Denmark%20Q4%202002-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G35591/Local%20Settings/Temporary%20Internet%20Files/OLKF8/Investment%20and%20AuM.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1cs49.sed1.root4.net\Files\Documents%20and%20Settings\G35591\Local%20Settings\Temporary%20Internet%20Files\OLKF8\Investment%20and%20Au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Documents%20and%20Settings\G35591\Local%20Settings\Temporary%20Internet%20Files\OLKF8\Investment%20and%20Au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G35591\Local%20Settings\Temporary%20Internet%20Files\OLKF8\Investment%20and%20AuM.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DATA\XLS\BUDJETTI\KK-raportti\NPB%20Report%2012%202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kd1xc8005\DFS\DATA\XLS\BUDJETTI\KK-raportti\NPB%20Report%2012%2020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XLS/BUDJETTI/KK-raportti/NPB%20Report%2012%20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1cs49.sed1.root4.net\Files\DATA\XLS\BUDJETTI\KK-raportti\NPB%20Report%2012%2020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DATA\XLS\BUDJETTI\KK-raportti\NPB%20Report%2012%20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BSC\Forecast\Q4%202002\RFF%20Denmark%20Q4%20200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md1xs0009\InvestorRelations\DATA\XLS\BUDJETTI\KK-raportti\NPB%20Report%2012%20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March%202009\Interim%20report\NB%20tables%20Q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kd1xc8005\DFS\March%202009\Interim%20report\NB%20tables%20Q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arch%202009/Interim%20report/NB%20tables%20Q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er1cs49.sed1.root4.net\Files\March%202009\Interim%20report\NB%20tables%20Q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Z:\March%202009\Interim%20report\NB%20tables%20Q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md1xs0009\InvestorRelations\March%202009\Interim%20report\NB%20tables%20Q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September%202008\Interim%20report\NB%20tables%20Q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kd1xc8005\DFS\September%202008\Interim%20report\NB%20tables%20Q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eptember%202008/Interim%20report/NB%20tables%20Q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d1xs0009\InvestorRelations\BSC\Forecast\Q4%202002\RFF%20Denmark%20Q4%202002-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er1cs49.sed1.root4.net\Files\September%202008\Interim%20report\NB%20tables%20Q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Z:\September%202008\Interim%20report\NB%20tables%20Q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md1xs0009\InvestorRelations\September%202008\Interim%20report\NB%20tables%20Q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Reporting%202002\02%20July\AM&amp;L%20consolidation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kd1xc8005\DFS\Reporting%202002\02%20July\AM&amp;L%20consolidation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porting%202002/02%20July/AM&amp;L%20consolidation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er1cs49.sed1.root4.net\Files\Reporting%202002\02%20July\AM&amp;L%20consolidation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Z:\Reporting%202002\02%20July\AM&amp;L%20consolidation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md1xs0009\InvestorRelations\Reporting%202002\02%20July\AM&amp;L%20consolidation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WINNT\Profiles\Z173401\Temporary%20Internet%20Files\OLK3E\PB%20Swe%2001%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_FRA_S62A2B7_DOK_F&#198;L_9220\Team%20CIB\Add3_ACTUALRATE\ADDr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kd1xc8005\DFS\WINNT\Profiles\Z173401\Temporary%20Internet%20Files\OLK3E\PB%20Swe%2001%2020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WINNT/Profiles/Z173401/Temporary%20Internet%20Files/OLK3E/PB%20Swe%2001%2020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er1cs49.sed1.root4.net\Files\WINNT\Profiles\Z173401\Temporary%20Internet%20Files\OLK3E\PB%20Swe%2001%2020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Z:\WINNT\Profiles\Z173401\Temporary%20Internet%20Files\OLK3E\PB%20Swe%2001%2020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md1xs0009\InvestorRelations\WINNT\Profiles\Z173401\Temporary%20Internet%20Files\OLK3E\PB%20Swe%2001%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WINNT\Profiles\z105826\Temporary%20Internet%20Files\OLK16\Income%20development%201997-2001%20ver101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kd1xc8005\DFS\WINNT\Profiles\z105826\Temporary%20Internet%20Files\OLK16\Income%20development%201997-2001%20ver101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WINNT/Profiles/z105826/Temporary%20Internet%20Files/OLK16/Income%20development%201997-2001%20ver101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er1cs49.sed1.root4.net\Files\WINNT\Profiles\z105826\Temporary%20Internet%20Files\OLK16\Income%20development%201997-2001%20ver101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Z:\WINNT\Profiles\z105826\Temporary%20Internet%20Files\OLK16\Income%20development%201997-2001%20ver10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kd1xc8005\DFS\DATA_FRA_S62A2B7_DOK_F&#198;L_9220\Team%20CIB\Add3_ACTUALRATE\ADD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md1xs0009\InvestorRelations\WINNT\Profiles\z105826\Temporary%20Internet%20Files\OLK16\Income%20development%201997-2001%20ver101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Annual%20Report%202001\figures%20for%20annual%20report%20ver4%20incl%20changed%20PBDK%20figures%2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kd1xc8005\DFS\Annual%20Report%202001\figures%20for%20annual%20report%20ver4%20incl%20changed%20PBDK%20figures%2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Annual%20Report%202001/figures%20for%20annual%20report%20ver4%20incl%20changed%20PBDK%20figures%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1cs49.sed1.root4.net\Files\Annual%20Report%202001\figures%20for%20annual%20report%20ver4%20incl%20changed%20PBDK%20figures%2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Annual%20Report%202001\figures%20for%20annual%20report%20ver4%20incl%20changed%20PBDK%20figures%2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md1xs0009\InvestorRelations\Annual%20Report%202001\figures%20for%20annual%20report%20ver4%20incl%20changed%20PBDK%20figures%2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GROUP\Group_Finance\Koncred\2005\Interim%20report%20Q1\translation\Model%20Interim%20Denmark%20from%20translator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kd1xc8005\DFS\GROUP\Group_Finance\Koncred\2005\Interim%20report%20Q1\translation\Model%20Interim%20Denmark%20from%20translator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GROUP/Group_Finance/Koncred/2005/Interim%20report%20Q1/translation/Model%20Interim%20Denmark%20from%20translato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_FRA_S62A2B7_DOK_F&#198;L_9220/Team%20CIB/Add3_ACTUALRATE/ADDrp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er1cs49.sed1.root4.net\Files\GROUP\Group_Finance\Koncred\2005\Interim%20report%20Q1\translation\Model%20Interim%20Denmark%20from%20translator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GROUP\Group_Finance\Koncred\2005\Interim%20report%20Q1\translation\Model%20Interim%20Denmark%20from%20translator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md1xs0009\InvestorRelations\GROUP\Group_Finance\Koncred\2005\Interim%20report%20Q1\translation\Model%20Interim%20Denmark%20from%20translator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MERI\VAHO\2741\YKSIKKO\HALLINTO\LASKENTA\BUDJETTI\1998\B2F4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kd1xc8005\DFS\MERI\VAHO\2741\YKSIKKO\HALLINTO\LASKENTA\BUDJETTI\1998\B2F4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MERI/VAHO/2741/YKSIKKO/HALLINTO/LASKENTA/BUDJETTI/1998/B2F4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er1cs49.sed1.root4.net\Files\MERI\VAHO\2741\YKSIKKO\HALLINTO\LASKENTA\BUDJETTI\1998\B2F4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Z:\MERI\VAHO\2741\YKSIKKO\HALLINTO\LASKENTA\BUDJETTI\1998\B2F4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md1xs0009\InvestorRelations\MERI\VAHO\2741\YKSIKKO\HALLINTO\LASKENTA\BUDJETTI\1998\B2F4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kap\Asset%20Management\MNB%20lux%201Q%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sheetData sheetId="1" refreshError="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 Migration EAD"/>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TRL"/>
      <sheetName val="Rating Migration EAD"/>
      <sheetName val="Rating Migration BP"/>
      <sheetName val="Sheet1"/>
    </sheetNames>
    <sheetDataSet>
      <sheetData sheetId="0" refreshError="1"/>
      <sheetData sheetId="1">
        <row r="41">
          <cell r="A41" t="str">
            <v>-5 or more</v>
          </cell>
          <cell r="C41">
            <v>1.996293476301056E-3</v>
          </cell>
        </row>
        <row r="42">
          <cell r="A42">
            <v>-4</v>
          </cell>
          <cell r="C42">
            <v>1.5861348646318194E-3</v>
          </cell>
        </row>
        <row r="43">
          <cell r="A43">
            <v>-3</v>
          </cell>
          <cell r="C43">
            <v>2.7534650467887058E-3</v>
          </cell>
        </row>
        <row r="44">
          <cell r="A44">
            <v>-2</v>
          </cell>
          <cell r="C44">
            <v>5.9708985379831525E-3</v>
          </cell>
        </row>
        <row r="45">
          <cell r="A45">
            <v>-1</v>
          </cell>
          <cell r="C45">
            <v>2.3320623429022257E-2</v>
          </cell>
        </row>
        <row r="46">
          <cell r="A46">
            <v>0</v>
          </cell>
          <cell r="C46">
            <v>0.88788098999378351</v>
          </cell>
        </row>
        <row r="47">
          <cell r="A47">
            <v>1</v>
          </cell>
          <cell r="C47">
            <v>6.0480055971774499E-2</v>
          </cell>
        </row>
        <row r="48">
          <cell r="A48">
            <v>2</v>
          </cell>
          <cell r="C48">
            <v>1.0041473303004988E-2</v>
          </cell>
        </row>
        <row r="49">
          <cell r="A49">
            <v>3</v>
          </cell>
          <cell r="C49">
            <v>2.3277200353529022E-3</v>
          </cell>
        </row>
        <row r="50">
          <cell r="A50">
            <v>4</v>
          </cell>
          <cell r="C50">
            <v>1.3685795063683641E-3</v>
          </cell>
        </row>
        <row r="51">
          <cell r="A51" t="str">
            <v>5 or more</v>
          </cell>
          <cell r="C51">
            <v>2.2737658349887453E-3</v>
          </cell>
        </row>
      </sheetData>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orporate Rating distribution"/>
    </sheetNames>
    <sheetDataSet>
      <sheetData sheetId="0" refreshError="1"/>
      <sheetData sheetId="1">
        <row r="2">
          <cell r="J2">
            <v>3.6999999999999999E-4</v>
          </cell>
        </row>
        <row r="3">
          <cell r="J3">
            <v>4.2000000000000002E-4</v>
          </cell>
        </row>
        <row r="4">
          <cell r="J4">
            <v>5.9999999999999995E-4</v>
          </cell>
        </row>
        <row r="5">
          <cell r="J5">
            <v>9.6000000000000002E-4</v>
          </cell>
        </row>
        <row r="6">
          <cell r="J6">
            <v>1.49E-3</v>
          </cell>
        </row>
        <row r="7">
          <cell r="J7">
            <v>2.2100000000000002E-3</v>
          </cell>
        </row>
        <row r="8">
          <cell r="J8">
            <v>3.81E-3</v>
          </cell>
        </row>
        <row r="9">
          <cell r="J9">
            <v>4.96E-3</v>
          </cell>
        </row>
        <row r="10">
          <cell r="J10">
            <v>8.3999999999999995E-3</v>
          </cell>
        </row>
        <row r="11">
          <cell r="J11">
            <v>1.29E-2</v>
          </cell>
        </row>
        <row r="12">
          <cell r="J12">
            <v>2.0449999999999999E-2</v>
          </cell>
        </row>
        <row r="13">
          <cell r="J13">
            <v>3.6110000000000003E-2</v>
          </cell>
        </row>
        <row r="14">
          <cell r="J14">
            <v>0.10735</v>
          </cell>
        </row>
        <row r="15">
          <cell r="J15">
            <v>0.12325</v>
          </cell>
        </row>
        <row r="16">
          <cell r="J16">
            <v>0.14246</v>
          </cell>
        </row>
        <row r="17">
          <cell r="J17">
            <v>0.21617</v>
          </cell>
        </row>
        <row r="18">
          <cell r="J18">
            <v>0.27707999999999999</v>
          </cell>
        </row>
        <row r="19">
          <cell r="J19">
            <v>0.36231999999999998</v>
          </cell>
        </row>
        <row r="43">
          <cell r="C43" t="str">
            <v>Q2 2022</v>
          </cell>
          <cell r="D43" t="str">
            <v>Q1 2022</v>
          </cell>
        </row>
        <row r="44">
          <cell r="B44" t="str">
            <v>6+</v>
          </cell>
          <cell r="C44">
            <v>5.4815378759040731E-2</v>
          </cell>
          <cell r="D44">
            <v>5.3553010151457574E-2</v>
          </cell>
        </row>
        <row r="45">
          <cell r="B45">
            <v>6</v>
          </cell>
          <cell r="C45">
            <v>2.6863886018815595E-2</v>
          </cell>
          <cell r="D45">
            <v>2.6315075185929102E-2</v>
          </cell>
        </row>
        <row r="46">
          <cell r="B46" t="str">
            <v>6-</v>
          </cell>
          <cell r="C46">
            <v>2.1045190059274566E-2</v>
          </cell>
          <cell r="D46">
            <v>2.0615058900168286E-2</v>
          </cell>
        </row>
        <row r="47">
          <cell r="B47" t="str">
            <v>5+</v>
          </cell>
          <cell r="C47">
            <v>3.434118222850617E-2</v>
          </cell>
          <cell r="D47">
            <v>3.2842950979859946E-2</v>
          </cell>
        </row>
        <row r="48">
          <cell r="B48">
            <v>5</v>
          </cell>
          <cell r="C48">
            <v>5.372777203763119E-2</v>
          </cell>
          <cell r="D48">
            <v>5.1449432712664896E-2</v>
          </cell>
        </row>
        <row r="49">
          <cell r="B49" t="str">
            <v>5-</v>
          </cell>
          <cell r="C49">
            <v>6.9525259666104733E-2</v>
          </cell>
          <cell r="D49">
            <v>7.0571630204657732E-2</v>
          </cell>
        </row>
        <row r="50">
          <cell r="B50" t="str">
            <v>4+</v>
          </cell>
          <cell r="C50">
            <v>7.71385067159715E-2</v>
          </cell>
          <cell r="D50">
            <v>7.6203789153683296E-2</v>
          </cell>
        </row>
        <row r="51">
          <cell r="B51">
            <v>4</v>
          </cell>
          <cell r="C51">
            <v>6.883191038120616E-2</v>
          </cell>
          <cell r="D51">
            <v>7.036805819445198E-2</v>
          </cell>
        </row>
        <row r="52">
          <cell r="B52" t="str">
            <v>4-</v>
          </cell>
          <cell r="C52">
            <v>6.0838000978846049E-2</v>
          </cell>
          <cell r="D52">
            <v>6.154660441886977E-2</v>
          </cell>
        </row>
        <row r="53">
          <cell r="B53" t="str">
            <v>3+</v>
          </cell>
          <cell r="C53">
            <v>3.7168959704170973E-2</v>
          </cell>
          <cell r="D53">
            <v>3.7063677324792356E-2</v>
          </cell>
        </row>
        <row r="54">
          <cell r="B54">
            <v>3</v>
          </cell>
          <cell r="C54">
            <v>2.2037631192560771E-2</v>
          </cell>
          <cell r="D54">
            <v>2.2745779273655068E-2</v>
          </cell>
        </row>
        <row r="55">
          <cell r="B55" t="str">
            <v>3-</v>
          </cell>
          <cell r="C55">
            <v>0.1402740768937952</v>
          </cell>
          <cell r="D55">
            <v>0.13684110526030074</v>
          </cell>
        </row>
        <row r="56">
          <cell r="B56" t="str">
            <v>2+</v>
          </cell>
          <cell r="C56">
            <v>9.8292457447387033E-3</v>
          </cell>
          <cell r="D56">
            <v>1.1277889365398187E-2</v>
          </cell>
        </row>
        <row r="57">
          <cell r="B57">
            <v>2</v>
          </cell>
          <cell r="C57">
            <v>5.7371254554353145E-3</v>
          </cell>
          <cell r="D57">
            <v>5.8628738939254113E-3</v>
          </cell>
        </row>
        <row r="58">
          <cell r="B58" t="str">
            <v>2-</v>
          </cell>
          <cell r="C58">
            <v>5.4924139431181684E-3</v>
          </cell>
          <cell r="D58">
            <v>5.2521578633081805E-3</v>
          </cell>
        </row>
        <row r="59">
          <cell r="B59" t="str">
            <v>1+</v>
          </cell>
          <cell r="C59">
            <v>4.9214204143781613E-3</v>
          </cell>
          <cell r="D59">
            <v>4.4921556918734052E-3</v>
          </cell>
        </row>
        <row r="60">
          <cell r="B60">
            <v>1</v>
          </cell>
          <cell r="C60">
            <v>3.8202186089510031E-3</v>
          </cell>
          <cell r="D60">
            <v>2.9857228163509037E-3</v>
          </cell>
        </row>
        <row r="61">
          <cell r="B61" t="str">
            <v>1-</v>
          </cell>
          <cell r="C61">
            <v>0.11619718309859155</v>
          </cell>
          <cell r="D61">
            <v>0.12014820042342979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refreshError="1"/>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sheetData sheetId="3"/>
      <sheetData sheetId="4"/>
      <sheetData sheetId="5"/>
      <sheetData sheetId="6"/>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sheetData sheetId="2"/>
      <sheetData sheetId="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sheetData sheetId="1"/>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3.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nordea.com/en/investors/share-data"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4.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8.bin"/><Relationship Id="rId1" Type="http://schemas.openxmlformats.org/officeDocument/2006/relationships/printerSettings" Target="../printerSettings/printerSettings34.bin"/><Relationship Id="rId4"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26.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8" Type="http://schemas.openxmlformats.org/officeDocument/2006/relationships/image" Target="../media/image12.emf"/><Relationship Id="rId13" Type="http://schemas.openxmlformats.org/officeDocument/2006/relationships/oleObject" Target="../embeddings/oleObject5.bin"/><Relationship Id="rId18" Type="http://schemas.openxmlformats.org/officeDocument/2006/relationships/image" Target="../media/image17.emf"/><Relationship Id="rId3" Type="http://schemas.openxmlformats.org/officeDocument/2006/relationships/vmlDrawing" Target="../drawings/vmlDrawing5.vml"/><Relationship Id="rId21" Type="http://schemas.openxmlformats.org/officeDocument/2006/relationships/oleObject" Target="../embeddings/oleObject9.bin"/><Relationship Id="rId7" Type="http://schemas.openxmlformats.org/officeDocument/2006/relationships/oleObject" Target="../embeddings/oleObject2.bin"/><Relationship Id="rId12" Type="http://schemas.openxmlformats.org/officeDocument/2006/relationships/image" Target="../media/image14.emf"/><Relationship Id="rId17" Type="http://schemas.openxmlformats.org/officeDocument/2006/relationships/oleObject" Target="../embeddings/oleObject7.bin"/><Relationship Id="rId2" Type="http://schemas.openxmlformats.org/officeDocument/2006/relationships/drawing" Target="../drawings/drawing16.xml"/><Relationship Id="rId16" Type="http://schemas.openxmlformats.org/officeDocument/2006/relationships/image" Target="../media/image16.emf"/><Relationship Id="rId20" Type="http://schemas.openxmlformats.org/officeDocument/2006/relationships/image" Target="../media/image18.emf"/><Relationship Id="rId1" Type="http://schemas.openxmlformats.org/officeDocument/2006/relationships/printerSettings" Target="../printerSettings/printerSettings46.bin"/><Relationship Id="rId6" Type="http://schemas.openxmlformats.org/officeDocument/2006/relationships/image" Target="../media/image11.emf"/><Relationship Id="rId11" Type="http://schemas.openxmlformats.org/officeDocument/2006/relationships/oleObject" Target="../embeddings/oleObject4.bin"/><Relationship Id="rId5" Type="http://schemas.openxmlformats.org/officeDocument/2006/relationships/oleObject" Target="../embeddings/oleObject1.bin"/><Relationship Id="rId15" Type="http://schemas.openxmlformats.org/officeDocument/2006/relationships/oleObject" Target="../embeddings/oleObject6.bin"/><Relationship Id="rId10" Type="http://schemas.openxmlformats.org/officeDocument/2006/relationships/image" Target="../media/image13.emf"/><Relationship Id="rId19" Type="http://schemas.openxmlformats.org/officeDocument/2006/relationships/oleObject" Target="../embeddings/oleObject8.bin"/><Relationship Id="rId4" Type="http://schemas.openxmlformats.org/officeDocument/2006/relationships/vmlDrawing" Target="../drawings/vmlDrawing6.vml"/><Relationship Id="rId9" Type="http://schemas.openxmlformats.org/officeDocument/2006/relationships/oleObject" Target="../embeddings/oleObject3.bin"/><Relationship Id="rId14" Type="http://schemas.openxmlformats.org/officeDocument/2006/relationships/image" Target="../media/image15.emf"/><Relationship Id="rId22" Type="http://schemas.openxmlformats.org/officeDocument/2006/relationships/image" Target="../media/image19.emf"/></Relationships>
</file>

<file path=xl/worksheets/_rels/sheet47.xml.rels><?xml version="1.0" encoding="UTF-8" standalone="yes"?>
<Relationships xmlns="http://schemas.openxmlformats.org/package/2006/relationships"><Relationship Id="rId8" Type="http://schemas.openxmlformats.org/officeDocument/2006/relationships/hyperlink" Target="mailto:ilkka.ottoila@nordea.com" TargetMode="External"/><Relationship Id="rId13" Type="http://schemas.openxmlformats.org/officeDocument/2006/relationships/drawing" Target="../drawings/drawing17.xml"/><Relationship Id="rId3" Type="http://schemas.openxmlformats.org/officeDocument/2006/relationships/hyperlink" Target="tel:+46%2073%20866%2017%2024" TargetMode="External"/><Relationship Id="rId7" Type="http://schemas.openxmlformats.org/officeDocument/2006/relationships/hyperlink" Target="mailto:juho-pekka.jaaskelainen@nordea.com" TargetMode="External"/><Relationship Id="rId12" Type="http://schemas.openxmlformats.org/officeDocument/2006/relationships/customProperty" Target="../customProperty27.bin"/><Relationship Id="rId2" Type="http://schemas.openxmlformats.org/officeDocument/2006/relationships/hyperlink" Target="mailto:axel.malgerud@nordea.com" TargetMode="External"/><Relationship Id="rId1" Type="http://schemas.openxmlformats.org/officeDocument/2006/relationships/hyperlink" Target="mailto:axel.malgerud@nordea.com" TargetMode="External"/><Relationship Id="rId6" Type="http://schemas.openxmlformats.org/officeDocument/2006/relationships/hyperlink" Target="tel:+358%209%205300%206435" TargetMode="External"/><Relationship Id="rId11" Type="http://schemas.openxmlformats.org/officeDocument/2006/relationships/printerSettings" Target="../printerSettings/printerSettings47.bin"/><Relationship Id="rId5" Type="http://schemas.openxmlformats.org/officeDocument/2006/relationships/hyperlink" Target="mailto:elisa.forsman@nordea.com" TargetMode="External"/><Relationship Id="rId10" Type="http://schemas.openxmlformats.org/officeDocument/2006/relationships/hyperlink" Target="mailto:investor-relations@nordea.com" TargetMode="External"/><Relationship Id="rId4" Type="http://schemas.openxmlformats.org/officeDocument/2006/relationships/hyperlink" Target="tel:+358%2044%202066094" TargetMode="External"/><Relationship Id="rId9" Type="http://schemas.openxmlformats.org/officeDocument/2006/relationships/hyperlink" Target="tel:+358%209%205300%207058" TargetMode="External"/><Relationship Id="rId1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70A8DA"/>
    <pageSetUpPr fitToPage="1"/>
  </sheetPr>
  <dimension ref="B10:H31"/>
  <sheetViews>
    <sheetView view="pageLayout" topLeftCell="A28" zoomScale="70" zoomScaleNormal="100" zoomScaleSheetLayoutView="85" zoomScalePageLayoutView="70" workbookViewId="0"/>
  </sheetViews>
  <sheetFormatPr defaultColWidth="9.1796875" defaultRowHeight="14.5"/>
  <cols>
    <col min="1" max="13" width="7.54296875" style="1" customWidth="1"/>
    <col min="14" max="14" width="5" style="1" customWidth="1"/>
    <col min="15" max="15" width="5.453125" style="1" customWidth="1"/>
    <col min="16" max="22" width="7.54296875" style="1" customWidth="1"/>
    <col min="23" max="16384" width="9.1796875" style="1"/>
  </cols>
  <sheetData>
    <row r="10" spans="2:8" ht="92">
      <c r="D10" s="351"/>
      <c r="E10" s="317"/>
      <c r="F10" s="317"/>
      <c r="G10" s="89"/>
    </row>
    <row r="11" spans="2:8">
      <c r="B11" s="437"/>
    </row>
    <row r="12" spans="2:8" ht="61.5">
      <c r="D12" s="321"/>
      <c r="E12" s="317"/>
      <c r="F12" s="89"/>
      <c r="G12" s="89"/>
      <c r="H12" s="89"/>
    </row>
    <row r="19" spans="5:5" ht="24" customHeight="1"/>
    <row r="31" spans="5:5">
      <c r="E31" s="1" t="s">
        <v>0</v>
      </c>
    </row>
  </sheetData>
  <printOptions horizontalCentered="1"/>
  <pageMargins left="0.70866141732283472" right="0.70866141732283472" top="0.74803149606299213" bottom="0.74803149606299213" header="0.31496062992125984" footer="0.31496062992125984"/>
  <pageSetup paperSize="9" scale="77" orientation="portrait" r:id="rId1"/>
  <headerFooter alignWithMargins="0"/>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9894B-5593-4E52-8B46-472D1C2E3CEA}">
  <sheetPr codeName="Sheet9">
    <tabColor theme="9" tint="0.59999389629810485"/>
  </sheetPr>
  <dimension ref="A1:Q41"/>
  <sheetViews>
    <sheetView view="pageBreakPreview" topLeftCell="A13" zoomScale="70" zoomScaleNormal="100" zoomScaleSheetLayoutView="70" zoomScalePageLayoutView="70" workbookViewId="0">
      <selection activeCell="A24" sqref="A24"/>
    </sheetView>
  </sheetViews>
  <sheetFormatPr defaultColWidth="9.26953125" defaultRowHeight="14.5"/>
  <cols>
    <col min="1" max="1" width="16.1796875" customWidth="1"/>
    <col min="2" max="17" width="6.54296875" customWidth="1"/>
  </cols>
  <sheetData>
    <row r="1" spans="1:17" ht="25.5" customHeight="1">
      <c r="A1" s="942" t="s">
        <v>87</v>
      </c>
      <c r="B1" s="563"/>
      <c r="C1" s="563"/>
      <c r="D1" s="563"/>
      <c r="E1" s="563"/>
      <c r="F1" s="563"/>
      <c r="G1" s="563"/>
      <c r="H1" s="563"/>
      <c r="I1" s="563"/>
      <c r="J1" s="563"/>
      <c r="K1" s="563"/>
      <c r="L1" s="563"/>
      <c r="M1" s="563"/>
      <c r="N1" s="563"/>
      <c r="O1" s="929"/>
      <c r="P1" s="929"/>
      <c r="Q1" s="929"/>
    </row>
    <row r="2" spans="1:17" ht="15.65" customHeight="1">
      <c r="A2" s="1360"/>
      <c r="B2" s="1576" t="s">
        <v>1397</v>
      </c>
      <c r="C2" s="1576" t="s">
        <v>208</v>
      </c>
      <c r="D2" s="1576" t="s">
        <v>209</v>
      </c>
      <c r="E2" s="1576" t="s">
        <v>210</v>
      </c>
      <c r="F2" s="1576" t="s">
        <v>211</v>
      </c>
      <c r="G2" s="1576" t="s">
        <v>212</v>
      </c>
      <c r="H2" s="1576" t="s">
        <v>213</v>
      </c>
      <c r="I2" s="1576" t="s">
        <v>214</v>
      </c>
      <c r="J2" s="1576" t="s">
        <v>215</v>
      </c>
      <c r="K2" s="1576" t="s">
        <v>216</v>
      </c>
      <c r="L2" s="1576" t="s">
        <v>217</v>
      </c>
      <c r="M2" s="1576" t="s">
        <v>218</v>
      </c>
      <c r="N2" s="1576" t="s">
        <v>219</v>
      </c>
      <c r="O2" s="1576" t="s">
        <v>220</v>
      </c>
      <c r="P2" s="1576" t="s">
        <v>221</v>
      </c>
      <c r="Q2" s="1576" t="s">
        <v>800</v>
      </c>
    </row>
    <row r="3" spans="1:17" ht="13.5" customHeight="1">
      <c r="A3" s="564" t="s">
        <v>280</v>
      </c>
      <c r="B3" s="1312"/>
      <c r="C3" s="1312"/>
      <c r="D3" s="1312"/>
      <c r="E3" s="1312"/>
      <c r="F3" s="1312"/>
      <c r="G3" s="1312"/>
      <c r="H3" s="1312"/>
      <c r="I3" s="1312"/>
      <c r="J3" s="1312"/>
      <c r="K3" s="1312"/>
      <c r="L3" s="1312"/>
      <c r="M3" s="1312"/>
      <c r="N3" s="1312"/>
      <c r="O3" s="1312"/>
      <c r="P3" s="1312"/>
      <c r="Q3" s="1312"/>
    </row>
    <row r="4" spans="1:17" ht="24.75" customHeight="1">
      <c r="A4" s="1139" t="s">
        <v>281</v>
      </c>
      <c r="B4" s="1313">
        <v>433</v>
      </c>
      <c r="C4" s="1313">
        <v>451</v>
      </c>
      <c r="D4" s="1313">
        <v>507</v>
      </c>
      <c r="E4" s="1313">
        <v>481</v>
      </c>
      <c r="F4" s="1313">
        <v>441</v>
      </c>
      <c r="G4" s="1313">
        <v>416</v>
      </c>
      <c r="H4" s="1313">
        <v>398</v>
      </c>
      <c r="I4" s="1313">
        <v>372</v>
      </c>
      <c r="J4" s="1313">
        <v>340</v>
      </c>
      <c r="K4" s="1313">
        <v>359</v>
      </c>
      <c r="L4" s="1313">
        <v>388</v>
      </c>
      <c r="M4" s="1313">
        <v>359</v>
      </c>
      <c r="N4" s="1313">
        <v>361</v>
      </c>
      <c r="O4" s="1313">
        <v>347</v>
      </c>
      <c r="P4" s="1313">
        <v>360</v>
      </c>
      <c r="Q4" s="1313">
        <v>358</v>
      </c>
    </row>
    <row r="5" spans="1:17" ht="24.75" customHeight="1">
      <c r="A5" s="1139" t="s">
        <v>282</v>
      </c>
      <c r="B5" s="1313">
        <v>69</v>
      </c>
      <c r="C5" s="1313">
        <v>74</v>
      </c>
      <c r="D5" s="1313">
        <v>73</v>
      </c>
      <c r="E5" s="1313">
        <v>68</v>
      </c>
      <c r="F5" s="1313">
        <v>68</v>
      </c>
      <c r="G5" s="1313">
        <v>64</v>
      </c>
      <c r="H5" s="1313">
        <v>70</v>
      </c>
      <c r="I5" s="1313">
        <v>64</v>
      </c>
      <c r="J5" s="1313">
        <v>61</v>
      </c>
      <c r="K5" s="1313">
        <v>68</v>
      </c>
      <c r="L5" s="1313">
        <v>66</v>
      </c>
      <c r="M5" s="1313">
        <v>62</v>
      </c>
      <c r="N5" s="1313">
        <v>61</v>
      </c>
      <c r="O5" s="1313">
        <v>62</v>
      </c>
      <c r="P5" s="1313">
        <v>64</v>
      </c>
      <c r="Q5" s="1313">
        <v>54</v>
      </c>
    </row>
    <row r="6" spans="1:17" ht="24.75" customHeight="1">
      <c r="A6" s="1139" t="s">
        <v>283</v>
      </c>
      <c r="B6" s="1313">
        <v>6</v>
      </c>
      <c r="C6" s="1313">
        <v>6</v>
      </c>
      <c r="D6" s="1313">
        <v>8</v>
      </c>
      <c r="E6" s="1313">
        <v>5</v>
      </c>
      <c r="F6" s="1313">
        <v>6</v>
      </c>
      <c r="G6" s="1313">
        <v>6</v>
      </c>
      <c r="H6" s="1313">
        <v>8</v>
      </c>
      <c r="I6" s="1313">
        <v>6</v>
      </c>
      <c r="J6" s="1313">
        <v>6</v>
      </c>
      <c r="K6" s="1313">
        <v>7</v>
      </c>
      <c r="L6" s="1313">
        <v>7</v>
      </c>
      <c r="M6" s="1313">
        <v>6</v>
      </c>
      <c r="N6" s="1313">
        <v>5</v>
      </c>
      <c r="O6" s="1313">
        <v>5</v>
      </c>
      <c r="P6" s="1313">
        <v>7</v>
      </c>
      <c r="Q6" s="1313">
        <v>6</v>
      </c>
    </row>
    <row r="7" spans="1:17" ht="35.15" customHeight="1">
      <c r="A7" s="1139" t="s">
        <v>284</v>
      </c>
      <c r="B7" s="1313">
        <v>51</v>
      </c>
      <c r="C7" s="1313">
        <v>62</v>
      </c>
      <c r="D7" s="1313">
        <v>55</v>
      </c>
      <c r="E7" s="1313">
        <v>49</v>
      </c>
      <c r="F7" s="1313">
        <v>88</v>
      </c>
      <c r="G7" s="1313">
        <v>77</v>
      </c>
      <c r="H7" s="1313">
        <v>64</v>
      </c>
      <c r="I7" s="1313">
        <v>42</v>
      </c>
      <c r="J7" s="1313">
        <v>34</v>
      </c>
      <c r="K7" s="1313">
        <v>64</v>
      </c>
      <c r="L7" s="1313">
        <v>34</v>
      </c>
      <c r="M7" s="1313">
        <v>36</v>
      </c>
      <c r="N7" s="1313">
        <v>57</v>
      </c>
      <c r="O7" s="1313">
        <v>30</v>
      </c>
      <c r="P7" s="1313">
        <v>53</v>
      </c>
      <c r="Q7" s="1313">
        <v>21</v>
      </c>
    </row>
    <row r="8" spans="1:17" ht="28" customHeight="1">
      <c r="A8" s="1139" t="s">
        <v>285</v>
      </c>
      <c r="B8" s="1313">
        <v>0</v>
      </c>
      <c r="C8" s="1313">
        <v>2</v>
      </c>
      <c r="D8" s="1313">
        <v>11</v>
      </c>
      <c r="E8" s="1313">
        <v>9</v>
      </c>
      <c r="F8" s="1313">
        <v>15</v>
      </c>
      <c r="G8" s="1313">
        <v>0</v>
      </c>
      <c r="H8" s="1313">
        <v>12</v>
      </c>
      <c r="I8" s="1313">
        <v>7</v>
      </c>
      <c r="J8" s="1313">
        <v>10</v>
      </c>
      <c r="K8" s="1313">
        <v>5</v>
      </c>
      <c r="L8" s="1313">
        <v>17</v>
      </c>
      <c r="M8" s="1313">
        <v>10</v>
      </c>
      <c r="N8" s="1313">
        <v>11</v>
      </c>
      <c r="O8" s="1313">
        <v>3</v>
      </c>
      <c r="P8" s="1313">
        <v>15</v>
      </c>
      <c r="Q8" s="1313">
        <v>10</v>
      </c>
    </row>
    <row r="9" spans="1:17" ht="24.75" customHeight="1">
      <c r="A9" s="1139" t="s">
        <v>286</v>
      </c>
      <c r="B9" s="1314">
        <v>62</v>
      </c>
      <c r="C9" s="1314">
        <v>63</v>
      </c>
      <c r="D9" s="1314">
        <v>54</v>
      </c>
      <c r="E9" s="1314">
        <v>59</v>
      </c>
      <c r="F9" s="1314">
        <v>59</v>
      </c>
      <c r="G9" s="1314">
        <v>64</v>
      </c>
      <c r="H9" s="1314">
        <v>55</v>
      </c>
      <c r="I9" s="1314">
        <v>57</v>
      </c>
      <c r="J9" s="1314">
        <v>58</v>
      </c>
      <c r="K9" s="1314">
        <v>66</v>
      </c>
      <c r="L9" s="1314">
        <v>74</v>
      </c>
      <c r="M9" s="1313">
        <v>70</v>
      </c>
      <c r="N9" s="1313">
        <v>77</v>
      </c>
      <c r="O9" s="1313">
        <v>86</v>
      </c>
      <c r="P9" s="1313">
        <v>72</v>
      </c>
      <c r="Q9" s="1313">
        <v>73</v>
      </c>
    </row>
    <row r="10" spans="1:17" ht="24.75" customHeight="1">
      <c r="A10" s="1139" t="s">
        <v>287</v>
      </c>
      <c r="B10" s="1314">
        <v>79</v>
      </c>
      <c r="C10" s="1314">
        <v>68</v>
      </c>
      <c r="D10" s="1314">
        <v>73</v>
      </c>
      <c r="E10" s="1314">
        <v>70</v>
      </c>
      <c r="F10" s="1314">
        <v>56</v>
      </c>
      <c r="G10" s="1314">
        <v>51</v>
      </c>
      <c r="H10" s="1314">
        <v>55</v>
      </c>
      <c r="I10" s="1314">
        <v>52</v>
      </c>
      <c r="J10" s="1314">
        <v>47</v>
      </c>
      <c r="K10" s="1314">
        <v>58</v>
      </c>
      <c r="L10" s="1314">
        <v>46</v>
      </c>
      <c r="M10" s="1313">
        <v>67</v>
      </c>
      <c r="N10" s="1313">
        <v>50</v>
      </c>
      <c r="O10" s="1313">
        <v>57</v>
      </c>
      <c r="P10" s="1313">
        <v>49</v>
      </c>
      <c r="Q10" s="1313">
        <v>57</v>
      </c>
    </row>
    <row r="11" spans="1:17" ht="24.75" customHeight="1">
      <c r="A11" s="1139" t="s">
        <v>288</v>
      </c>
      <c r="B11" s="1314">
        <v>118</v>
      </c>
      <c r="C11" s="1314">
        <v>119</v>
      </c>
      <c r="D11" s="1314">
        <v>122</v>
      </c>
      <c r="E11" s="1314">
        <v>114</v>
      </c>
      <c r="F11" s="1314">
        <v>121</v>
      </c>
      <c r="G11" s="1314">
        <v>121</v>
      </c>
      <c r="H11" s="1314">
        <v>117</v>
      </c>
      <c r="I11" s="1314">
        <v>104</v>
      </c>
      <c r="J11" s="1314">
        <v>98</v>
      </c>
      <c r="K11" s="1314">
        <v>105</v>
      </c>
      <c r="L11" s="1314">
        <v>115</v>
      </c>
      <c r="M11" s="1313">
        <v>113</v>
      </c>
      <c r="N11" s="1313">
        <v>99</v>
      </c>
      <c r="O11" s="1313">
        <v>102</v>
      </c>
      <c r="P11" s="1313">
        <v>92</v>
      </c>
      <c r="Q11" s="1313">
        <v>98</v>
      </c>
    </row>
    <row r="12" spans="1:17" ht="24.75" customHeight="1">
      <c r="A12" s="1142" t="s">
        <v>289</v>
      </c>
      <c r="B12" s="1316">
        <v>26</v>
      </c>
      <c r="C12" s="1316">
        <v>27</v>
      </c>
      <c r="D12" s="1316">
        <v>29</v>
      </c>
      <c r="E12" s="1316">
        <v>25</v>
      </c>
      <c r="F12" s="1316">
        <v>23</v>
      </c>
      <c r="G12" s="1316">
        <v>25</v>
      </c>
      <c r="H12" s="1316">
        <v>23</v>
      </c>
      <c r="I12" s="1316">
        <v>23</v>
      </c>
      <c r="J12" s="1316">
        <v>21</v>
      </c>
      <c r="K12" s="1316">
        <v>22</v>
      </c>
      <c r="L12" s="1316">
        <v>31</v>
      </c>
      <c r="M12" s="1315">
        <v>34</v>
      </c>
      <c r="N12" s="1315">
        <v>22</v>
      </c>
      <c r="O12" s="1315">
        <v>24</v>
      </c>
      <c r="P12" s="1315">
        <v>22</v>
      </c>
      <c r="Q12" s="1315">
        <v>31</v>
      </c>
    </row>
    <row r="13" spans="1:17" ht="24.75" customHeight="1">
      <c r="A13" s="1142" t="s">
        <v>80</v>
      </c>
      <c r="B13" s="1315">
        <v>-6</v>
      </c>
      <c r="C13" s="1315">
        <v>-2</v>
      </c>
      <c r="D13" s="1315">
        <v>-12</v>
      </c>
      <c r="E13" s="1315">
        <v>-10</v>
      </c>
      <c r="F13" s="1315">
        <v>1</v>
      </c>
      <c r="G13" s="1315">
        <v>3</v>
      </c>
      <c r="H13" s="1315">
        <v>-10</v>
      </c>
      <c r="I13" s="1315">
        <v>2</v>
      </c>
      <c r="J13" s="1315">
        <v>-2</v>
      </c>
      <c r="K13" s="1315">
        <v>11</v>
      </c>
      <c r="L13" s="1315">
        <v>-3</v>
      </c>
      <c r="M13" s="1315">
        <v>-1</v>
      </c>
      <c r="N13" s="1315">
        <v>0</v>
      </c>
      <c r="O13" s="1315">
        <v>21</v>
      </c>
      <c r="P13" s="1315">
        <v>-14</v>
      </c>
      <c r="Q13" s="1315">
        <v>-5</v>
      </c>
    </row>
    <row r="14" spans="1:17" ht="26.15" customHeight="1">
      <c r="A14" s="914" t="s">
        <v>290</v>
      </c>
      <c r="B14" s="568">
        <f t="shared" ref="B14:Q14" si="0">SUM(B4:B13)</f>
        <v>838</v>
      </c>
      <c r="C14" s="568">
        <f t="shared" si="0"/>
        <v>870</v>
      </c>
      <c r="D14" s="568">
        <f t="shared" si="0"/>
        <v>920</v>
      </c>
      <c r="E14" s="568">
        <f t="shared" si="0"/>
        <v>870</v>
      </c>
      <c r="F14" s="568">
        <f t="shared" si="0"/>
        <v>878</v>
      </c>
      <c r="G14" s="568">
        <f t="shared" si="0"/>
        <v>827</v>
      </c>
      <c r="H14" s="568">
        <f t="shared" si="0"/>
        <v>792</v>
      </c>
      <c r="I14" s="568">
        <f t="shared" si="0"/>
        <v>729</v>
      </c>
      <c r="J14" s="568">
        <f t="shared" si="0"/>
        <v>673</v>
      </c>
      <c r="K14" s="568">
        <f t="shared" si="0"/>
        <v>765</v>
      </c>
      <c r="L14" s="568">
        <f t="shared" si="0"/>
        <v>775</v>
      </c>
      <c r="M14" s="568">
        <f t="shared" si="0"/>
        <v>756</v>
      </c>
      <c r="N14" s="568">
        <f t="shared" si="0"/>
        <v>743</v>
      </c>
      <c r="O14" s="568">
        <f t="shared" si="0"/>
        <v>737</v>
      </c>
      <c r="P14" s="568">
        <f t="shared" si="0"/>
        <v>720</v>
      </c>
      <c r="Q14" s="568">
        <f t="shared" si="0"/>
        <v>703</v>
      </c>
    </row>
    <row r="15" spans="1:17" ht="20.149999999999999" customHeight="1">
      <c r="A15" s="10"/>
      <c r="B15" s="9"/>
      <c r="C15" s="9"/>
      <c r="D15" s="9"/>
      <c r="E15" s="9"/>
      <c r="F15" s="9"/>
      <c r="G15" s="9"/>
      <c r="H15" s="9"/>
      <c r="I15" s="9"/>
      <c r="J15" s="9"/>
      <c r="K15" s="9"/>
      <c r="L15" s="9"/>
      <c r="M15" s="9"/>
      <c r="N15" s="9"/>
      <c r="O15" s="9"/>
      <c r="P15" s="9"/>
      <c r="Q15" s="9"/>
    </row>
    <row r="16" spans="1:17" ht="30" customHeight="1">
      <c r="A16" s="1574" t="s">
        <v>93</v>
      </c>
      <c r="B16" s="563"/>
      <c r="C16" s="563"/>
      <c r="D16" s="563"/>
      <c r="E16" s="563"/>
      <c r="F16" s="563"/>
      <c r="G16" s="563"/>
      <c r="H16" s="563"/>
      <c r="I16" s="563"/>
      <c r="J16" s="563"/>
      <c r="K16" s="563"/>
      <c r="L16" s="563"/>
      <c r="M16" s="563"/>
      <c r="N16" s="563"/>
      <c r="O16" s="563"/>
      <c r="P16" s="563"/>
      <c r="Q16" s="563"/>
    </row>
    <row r="17" spans="1:17" ht="13.5" customHeight="1">
      <c r="A17" s="1360"/>
      <c r="B17" s="1577" t="str">
        <f>+B2</f>
        <v>Q222</v>
      </c>
      <c r="C17" s="1577" t="str">
        <f>+C2</f>
        <v>Q122</v>
      </c>
      <c r="D17" s="1577" t="s">
        <v>209</v>
      </c>
      <c r="E17" s="1577" t="s">
        <v>210</v>
      </c>
      <c r="F17" s="1577" t="s">
        <v>211</v>
      </c>
      <c r="G17" s="1577" t="s">
        <v>212</v>
      </c>
      <c r="H17" s="1577" t="s">
        <v>213</v>
      </c>
      <c r="I17" s="1577" t="s">
        <v>214</v>
      </c>
      <c r="J17" s="1577" t="s">
        <v>215</v>
      </c>
      <c r="K17" s="1577" t="s">
        <v>216</v>
      </c>
      <c r="L17" s="1577" t="s">
        <v>217</v>
      </c>
      <c r="M17" s="1577" t="s">
        <v>218</v>
      </c>
      <c r="N17" s="1577" t="s">
        <v>219</v>
      </c>
      <c r="O17" s="1577" t="s">
        <v>220</v>
      </c>
      <c r="P17" s="1577" t="s">
        <v>221</v>
      </c>
      <c r="Q17" s="1577" t="s">
        <v>800</v>
      </c>
    </row>
    <row r="18" spans="1:17" ht="13.5" customHeight="1">
      <c r="A18" s="564" t="s">
        <v>280</v>
      </c>
      <c r="B18" s="1317"/>
      <c r="C18" s="1312"/>
      <c r="D18" s="1312"/>
      <c r="E18" s="1312"/>
      <c r="F18" s="1312"/>
      <c r="G18" s="1312"/>
      <c r="H18" s="1312"/>
      <c r="I18" s="1312"/>
      <c r="J18" s="1312"/>
      <c r="K18" s="1312"/>
      <c r="L18" s="1312"/>
      <c r="M18" s="1312"/>
      <c r="N18" s="1312"/>
      <c r="O18" s="1312"/>
      <c r="P18" s="1312"/>
      <c r="Q18" s="1312"/>
    </row>
    <row r="19" spans="1:17" ht="30" customHeight="1">
      <c r="A19" s="722" t="s">
        <v>291</v>
      </c>
      <c r="B19" s="1318">
        <v>-128</v>
      </c>
      <c r="C19" s="1318">
        <v>-125</v>
      </c>
      <c r="D19" s="1318">
        <v>-145</v>
      </c>
      <c r="E19" s="1318">
        <v>-131</v>
      </c>
      <c r="F19" s="1318">
        <v>-122</v>
      </c>
      <c r="G19" s="1318">
        <v>-124</v>
      </c>
      <c r="H19" s="1318">
        <v>-151</v>
      </c>
      <c r="I19" s="1318">
        <v>-97</v>
      </c>
      <c r="J19" s="1318">
        <v>-122</v>
      </c>
      <c r="K19" s="1318">
        <v>-120</v>
      </c>
      <c r="L19" s="1318">
        <v>-140</v>
      </c>
      <c r="M19" s="1318">
        <v>-125</v>
      </c>
      <c r="N19" s="1318">
        <v>-137</v>
      </c>
      <c r="O19" s="1318">
        <v>-128</v>
      </c>
      <c r="P19" s="1318">
        <v>-120</v>
      </c>
      <c r="Q19" s="1318">
        <v>-121</v>
      </c>
    </row>
    <row r="20" spans="1:17" ht="26.5" customHeight="1">
      <c r="A20" s="722" t="s">
        <v>292</v>
      </c>
      <c r="B20" s="1318">
        <v>-12</v>
      </c>
      <c r="C20" s="1318">
        <v>-11</v>
      </c>
      <c r="D20" s="1318">
        <v>-16</v>
      </c>
      <c r="E20" s="1318">
        <v>-9</v>
      </c>
      <c r="F20" s="1318">
        <v>-12</v>
      </c>
      <c r="G20" s="1318">
        <v>-7</v>
      </c>
      <c r="H20" s="1318">
        <v>-21</v>
      </c>
      <c r="I20" s="1318">
        <v>-8</v>
      </c>
      <c r="J20" s="1318">
        <v>-8</v>
      </c>
      <c r="K20" s="1318">
        <v>-9</v>
      </c>
      <c r="L20" s="1318">
        <v>-20</v>
      </c>
      <c r="M20" s="1318">
        <v>-13</v>
      </c>
      <c r="N20" s="1318">
        <v>-14</v>
      </c>
      <c r="O20" s="1318">
        <v>-12</v>
      </c>
      <c r="P20" s="1318">
        <v>-26</v>
      </c>
      <c r="Q20" s="1318">
        <v>-10</v>
      </c>
    </row>
    <row r="21" spans="1:17" ht="45" customHeight="1">
      <c r="A21" s="722" t="s">
        <v>293</v>
      </c>
      <c r="B21" s="1318">
        <v>-11</v>
      </c>
      <c r="C21" s="1318">
        <v>-12</v>
      </c>
      <c r="D21" s="1318">
        <v>-9</v>
      </c>
      <c r="E21" s="1318">
        <v>-12</v>
      </c>
      <c r="F21" s="1318">
        <v>-13</v>
      </c>
      <c r="G21" s="1318">
        <v>-14</v>
      </c>
      <c r="H21" s="1318">
        <v>-16</v>
      </c>
      <c r="I21" s="1318">
        <v>-13</v>
      </c>
      <c r="J21" s="1318">
        <v>-13</v>
      </c>
      <c r="K21" s="1318">
        <v>-15</v>
      </c>
      <c r="L21" s="1318">
        <v>-16</v>
      </c>
      <c r="M21" s="1318">
        <v>-15</v>
      </c>
      <c r="N21" s="1318">
        <v>-17</v>
      </c>
      <c r="O21" s="1318">
        <v>-18</v>
      </c>
      <c r="P21" s="1318">
        <v>-20</v>
      </c>
      <c r="Q21" s="1318">
        <v>-19</v>
      </c>
    </row>
    <row r="22" spans="1:17" ht="23.15" customHeight="1">
      <c r="A22" s="722" t="s">
        <v>294</v>
      </c>
      <c r="B22" s="1318">
        <v>-25</v>
      </c>
      <c r="C22" s="1318">
        <v>-31</v>
      </c>
      <c r="D22" s="1318">
        <v>-21</v>
      </c>
      <c r="E22" s="1318">
        <v>-23</v>
      </c>
      <c r="F22" s="1318">
        <v>-27</v>
      </c>
      <c r="G22" s="1318">
        <v>-26</v>
      </c>
      <c r="H22" s="1318">
        <v>-32</v>
      </c>
      <c r="I22" s="1318">
        <v>-35</v>
      </c>
      <c r="J22" s="1318">
        <v>-34</v>
      </c>
      <c r="K22" s="1318">
        <v>-27</v>
      </c>
      <c r="L22" s="1318">
        <v>-64</v>
      </c>
      <c r="M22" s="1318">
        <v>-29</v>
      </c>
      <c r="N22" s="1318">
        <v>-27</v>
      </c>
      <c r="O22" s="1318">
        <v>-30</v>
      </c>
      <c r="P22" s="1318">
        <v>-83</v>
      </c>
      <c r="Q22" s="1318">
        <v>-71</v>
      </c>
    </row>
    <row r="23" spans="1:17" ht="22" customHeight="1">
      <c r="A23" s="722" t="s">
        <v>295</v>
      </c>
      <c r="B23" s="1319">
        <v>-24</v>
      </c>
      <c r="C23" s="1319">
        <v>-26</v>
      </c>
      <c r="D23" s="1319">
        <v>-31</v>
      </c>
      <c r="E23" s="1319">
        <v>-13</v>
      </c>
      <c r="F23" s="1319">
        <v>-29</v>
      </c>
      <c r="G23" s="1319">
        <v>-31</v>
      </c>
      <c r="H23" s="1319">
        <v>-40</v>
      </c>
      <c r="I23" s="1319">
        <v>-30</v>
      </c>
      <c r="J23" s="1319">
        <v>-27</v>
      </c>
      <c r="K23" s="1319">
        <v>-26</v>
      </c>
      <c r="L23" s="1319">
        <v>-52</v>
      </c>
      <c r="M23" s="1319">
        <v>-45</v>
      </c>
      <c r="N23" s="1318">
        <v>-31</v>
      </c>
      <c r="O23" s="1318">
        <v>-43</v>
      </c>
      <c r="P23" s="1318">
        <v>-65</v>
      </c>
      <c r="Q23" s="1318">
        <v>-35</v>
      </c>
    </row>
    <row r="24" spans="1:17" ht="25.5" customHeight="1">
      <c r="A24" s="722" t="s">
        <v>296</v>
      </c>
      <c r="B24" s="1319">
        <v>-22</v>
      </c>
      <c r="C24" s="1319">
        <v>-23</v>
      </c>
      <c r="D24" s="1319">
        <v>-18</v>
      </c>
      <c r="E24" s="1319">
        <v>-21</v>
      </c>
      <c r="F24" s="1319">
        <v>-23</v>
      </c>
      <c r="G24" s="1319">
        <v>-22</v>
      </c>
      <c r="H24" s="1319">
        <v>-21</v>
      </c>
      <c r="I24" s="1319">
        <v>-22</v>
      </c>
      <c r="J24" s="1319">
        <v>-22</v>
      </c>
      <c r="K24" s="1319">
        <v>-24</v>
      </c>
      <c r="L24" s="1319">
        <v>-23</v>
      </c>
      <c r="M24" s="1319">
        <v>-24</v>
      </c>
      <c r="N24" s="1318">
        <v>-21</v>
      </c>
      <c r="O24" s="1318">
        <v>-22</v>
      </c>
      <c r="P24" s="1318">
        <v>-22</v>
      </c>
      <c r="Q24" s="1318">
        <v>-20</v>
      </c>
    </row>
    <row r="25" spans="1:17" ht="25.5" customHeight="1">
      <c r="A25" s="1141" t="s">
        <v>297</v>
      </c>
      <c r="B25" s="1321">
        <v>-43</v>
      </c>
      <c r="C25" s="1321">
        <v>-38</v>
      </c>
      <c r="D25" s="1321">
        <v>-1</v>
      </c>
      <c r="E25" s="1321">
        <v>-28</v>
      </c>
      <c r="F25" s="1321">
        <v>-36</v>
      </c>
      <c r="G25" s="1321">
        <v>-38</v>
      </c>
      <c r="H25" s="1321">
        <v>-38</v>
      </c>
      <c r="I25" s="1321">
        <v>-40</v>
      </c>
      <c r="J25" s="1321">
        <v>-27</v>
      </c>
      <c r="K25" s="1321">
        <v>-46</v>
      </c>
      <c r="L25" s="1321">
        <v>-58</v>
      </c>
      <c r="M25" s="1321">
        <v>-115</v>
      </c>
      <c r="N25" s="1320">
        <v>-54</v>
      </c>
      <c r="O25" s="1320">
        <v>-135</v>
      </c>
      <c r="P25" s="1320">
        <v>-53</v>
      </c>
      <c r="Q25" s="1320">
        <v>-46</v>
      </c>
    </row>
    <row r="26" spans="1:17" ht="25.5" customHeight="1">
      <c r="A26" s="1140" t="s">
        <v>298</v>
      </c>
      <c r="B26" s="568">
        <f t="shared" ref="B26:Q26" si="1">SUM(B19:B25)</f>
        <v>-265</v>
      </c>
      <c r="C26" s="568">
        <f t="shared" si="1"/>
        <v>-266</v>
      </c>
      <c r="D26" s="568">
        <f t="shared" si="1"/>
        <v>-241</v>
      </c>
      <c r="E26" s="568">
        <f t="shared" si="1"/>
        <v>-237</v>
      </c>
      <c r="F26" s="568">
        <f t="shared" si="1"/>
        <v>-262</v>
      </c>
      <c r="G26" s="568">
        <f t="shared" si="1"/>
        <v>-262</v>
      </c>
      <c r="H26" s="568">
        <f t="shared" si="1"/>
        <v>-319</v>
      </c>
      <c r="I26" s="568">
        <f t="shared" si="1"/>
        <v>-245</v>
      </c>
      <c r="J26" s="568">
        <f t="shared" si="1"/>
        <v>-253</v>
      </c>
      <c r="K26" s="568">
        <f t="shared" si="1"/>
        <v>-267</v>
      </c>
      <c r="L26" s="568">
        <f t="shared" si="1"/>
        <v>-373</v>
      </c>
      <c r="M26" s="568">
        <f t="shared" si="1"/>
        <v>-366</v>
      </c>
      <c r="N26" s="568">
        <f t="shared" si="1"/>
        <v>-301</v>
      </c>
      <c r="O26" s="568">
        <f t="shared" si="1"/>
        <v>-388</v>
      </c>
      <c r="P26" s="568">
        <f t="shared" si="1"/>
        <v>-389</v>
      </c>
      <c r="Q26" s="568">
        <f t="shared" si="1"/>
        <v>-322</v>
      </c>
    </row>
    <row r="27" spans="1:17" ht="13.5" customHeight="1">
      <c r="A27" s="8"/>
      <c r="B27" s="8"/>
      <c r="C27" s="8"/>
      <c r="D27" s="8"/>
      <c r="E27" s="8"/>
      <c r="F27" s="8"/>
      <c r="G27" s="8"/>
      <c r="H27" s="8"/>
      <c r="I27" s="8"/>
      <c r="J27" s="8"/>
      <c r="K27" s="8"/>
      <c r="L27" s="8"/>
      <c r="M27" s="8"/>
      <c r="N27" s="8"/>
      <c r="O27" s="349"/>
    </row>
    <row r="28" spans="1:17" ht="9.75" customHeight="1">
      <c r="A28" s="52"/>
      <c r="B28" s="55"/>
      <c r="C28" s="55"/>
      <c r="D28" s="55"/>
      <c r="E28" s="55"/>
      <c r="F28" s="55"/>
      <c r="G28" s="55"/>
      <c r="H28" s="55"/>
      <c r="I28" s="55"/>
      <c r="J28" s="54"/>
      <c r="K28" s="210"/>
      <c r="L28" s="210"/>
      <c r="M28" s="210"/>
      <c r="N28" s="186"/>
      <c r="P28" s="349"/>
    </row>
    <row r="29" spans="1:17" ht="13.5" hidden="1" customHeight="1">
      <c r="A29" s="52"/>
      <c r="B29" s="55"/>
      <c r="C29" s="55"/>
      <c r="D29" s="55"/>
      <c r="E29" s="55"/>
      <c r="F29" s="55"/>
      <c r="G29" s="55"/>
      <c r="H29" s="55"/>
      <c r="I29" s="55"/>
      <c r="J29" s="54"/>
      <c r="K29" s="210"/>
      <c r="L29" s="210"/>
      <c r="M29" s="210"/>
      <c r="N29" s="180"/>
      <c r="P29" s="349"/>
    </row>
    <row r="30" spans="1:17" ht="13.5" hidden="1" customHeight="1">
      <c r="A30" s="99"/>
      <c r="B30" s="269"/>
      <c r="C30" s="269"/>
      <c r="D30" s="269"/>
      <c r="E30" s="269"/>
      <c r="F30" s="269"/>
      <c r="G30" s="58"/>
      <c r="H30" s="58"/>
      <c r="I30" s="269"/>
      <c r="J30" s="181"/>
      <c r="K30" s="210"/>
      <c r="L30" s="210"/>
      <c r="M30" s="210"/>
      <c r="N30" s="183"/>
      <c r="P30" s="349"/>
    </row>
    <row r="31" spans="1:17" ht="13.5" hidden="1" customHeight="1">
      <c r="A31" s="99"/>
      <c r="B31" s="269"/>
      <c r="C31" s="269"/>
      <c r="D31" s="269"/>
      <c r="E31" s="269"/>
      <c r="F31" s="269"/>
      <c r="G31" s="58"/>
      <c r="H31" s="58"/>
      <c r="I31" s="269"/>
      <c r="J31" s="181"/>
      <c r="K31" s="210"/>
      <c r="L31" s="210"/>
      <c r="M31" s="210"/>
      <c r="N31" s="183"/>
      <c r="P31" s="349"/>
    </row>
    <row r="32" spans="1:17" ht="13.5" hidden="1" customHeight="1">
      <c r="A32" s="52"/>
      <c r="B32" s="55"/>
      <c r="C32" s="55"/>
      <c r="D32" s="55"/>
      <c r="E32" s="55"/>
      <c r="F32" s="55"/>
      <c r="G32" s="55"/>
      <c r="H32" s="55"/>
      <c r="I32" s="55"/>
      <c r="J32" s="54"/>
      <c r="K32" s="210"/>
      <c r="L32" s="210"/>
      <c r="M32" s="210"/>
      <c r="N32" s="183"/>
      <c r="P32" s="349"/>
    </row>
    <row r="33" spans="1:16" ht="13.5" hidden="1" customHeight="1">
      <c r="A33" s="99"/>
      <c r="B33" s="269"/>
      <c r="C33" s="269"/>
      <c r="D33" s="269"/>
      <c r="E33" s="269"/>
      <c r="F33" s="269"/>
      <c r="G33" s="58"/>
      <c r="H33" s="58"/>
      <c r="I33" s="269"/>
      <c r="J33" s="181"/>
      <c r="K33" s="210"/>
      <c r="L33" s="210"/>
      <c r="M33" s="210"/>
      <c r="N33" s="180"/>
      <c r="P33" s="349"/>
    </row>
    <row r="34" spans="1:16" ht="13.5" hidden="1" customHeight="1">
      <c r="A34" s="99"/>
      <c r="B34" s="269"/>
      <c r="C34" s="269"/>
      <c r="D34" s="269"/>
      <c r="E34" s="269"/>
      <c r="F34" s="269"/>
      <c r="G34" s="58"/>
      <c r="H34" s="58"/>
      <c r="I34" s="269"/>
      <c r="J34" s="181"/>
      <c r="K34" s="210"/>
      <c r="L34" s="210"/>
      <c r="M34" s="210"/>
      <c r="N34" s="183"/>
      <c r="P34" s="349"/>
    </row>
    <row r="35" spans="1:16" ht="13.5" hidden="1" customHeight="1">
      <c r="A35" s="99"/>
      <c r="B35" s="269"/>
      <c r="C35" s="269"/>
      <c r="D35" s="269"/>
      <c r="E35" s="269"/>
      <c r="F35" s="269"/>
      <c r="G35" s="58"/>
      <c r="H35" s="58"/>
      <c r="I35" s="269"/>
      <c r="J35" s="181"/>
      <c r="K35" s="210"/>
      <c r="L35" s="210"/>
      <c r="M35" s="210"/>
      <c r="N35" s="183"/>
      <c r="P35" s="349"/>
    </row>
    <row r="36" spans="1:16" ht="13.5" hidden="1" customHeight="1">
      <c r="A36" s="99"/>
      <c r="B36" s="269"/>
      <c r="C36" s="269"/>
      <c r="D36" s="269"/>
      <c r="E36" s="269"/>
      <c r="F36" s="269"/>
      <c r="G36" s="58"/>
      <c r="H36" s="58"/>
      <c r="I36" s="269"/>
      <c r="J36" s="181"/>
      <c r="K36" s="210"/>
      <c r="L36" s="210"/>
      <c r="M36" s="210"/>
      <c r="N36" s="180"/>
      <c r="P36" s="349"/>
    </row>
    <row r="37" spans="1:16" ht="13.5" hidden="1" customHeight="1">
      <c r="A37" s="99"/>
      <c r="B37" s="269"/>
      <c r="C37" s="269"/>
      <c r="D37" s="269"/>
      <c r="E37" s="269"/>
      <c r="F37" s="269"/>
      <c r="G37" s="58"/>
      <c r="H37" s="58"/>
      <c r="I37" s="269"/>
      <c r="J37" s="181"/>
      <c r="K37" s="210"/>
      <c r="L37" s="210"/>
      <c r="M37" s="210"/>
      <c r="N37" s="177"/>
      <c r="P37" s="349"/>
    </row>
    <row r="38" spans="1:16" ht="13.5" hidden="1" customHeight="1">
      <c r="A38" s="268"/>
      <c r="B38" s="56"/>
      <c r="C38" s="56"/>
      <c r="D38" s="56"/>
      <c r="E38" s="56"/>
      <c r="F38" s="56"/>
      <c r="G38" s="56"/>
      <c r="H38" s="56"/>
      <c r="I38" s="56"/>
      <c r="J38" s="53"/>
      <c r="K38" s="210"/>
      <c r="L38" s="210"/>
      <c r="M38" s="210"/>
      <c r="N38" s="196"/>
      <c r="P38" s="349"/>
    </row>
    <row r="39" spans="1:16" ht="17.25" hidden="1" customHeight="1">
      <c r="A39" s="98"/>
      <c r="B39" s="24"/>
      <c r="C39" s="24"/>
      <c r="D39" s="24"/>
      <c r="E39" s="24"/>
      <c r="F39" s="24"/>
      <c r="G39" s="57"/>
      <c r="H39" s="57"/>
      <c r="I39" s="24"/>
      <c r="J39" s="98"/>
      <c r="K39" s="267"/>
      <c r="L39" s="210"/>
      <c r="M39" s="210"/>
      <c r="N39" s="210"/>
      <c r="P39" s="349"/>
    </row>
    <row r="40" spans="1:16" ht="19.5" hidden="1" customHeight="1">
      <c r="A40" s="98"/>
      <c r="B40" s="24"/>
      <c r="C40" s="24"/>
      <c r="D40" s="24"/>
      <c r="E40" s="24"/>
      <c r="F40" s="24"/>
      <c r="G40" s="57"/>
      <c r="H40" s="57"/>
      <c r="I40" s="24"/>
      <c r="J40" s="98"/>
      <c r="K40" s="210"/>
      <c r="L40" s="210"/>
      <c r="M40" s="210"/>
      <c r="N40" s="210"/>
      <c r="P40" s="349"/>
    </row>
    <row r="41" spans="1:16" ht="19.5" hidden="1" customHeight="1">
      <c r="A41" s="98"/>
      <c r="B41" s="24"/>
      <c r="C41" s="24"/>
      <c r="D41" s="24"/>
      <c r="E41" s="24"/>
      <c r="F41" s="24"/>
      <c r="G41" s="57"/>
      <c r="H41" s="57"/>
      <c r="I41" s="24"/>
      <c r="J41" s="98"/>
      <c r="K41" s="210"/>
      <c r="L41" s="210"/>
      <c r="M41" s="210"/>
      <c r="N41" s="210"/>
      <c r="P41" s="349"/>
    </row>
  </sheetData>
  <printOptions horizontalCentered="1"/>
  <pageMargins left="0.70866141732283472" right="0.70866141732283472" top="0.74803149606299213" bottom="0.74803149606299213" header="0.31496062992125984" footer="0.31496062992125984"/>
  <pageSetup paperSize="9" scale="70" fitToWidth="0" fitToHeight="0" orientation="portrait" r:id="rId1"/>
  <headerFooter alignWithMargins="0">
    <oddHeader xml:space="preserve">&amp;CHalf-Year Factbook 2022
&amp;R&amp;"-,Bold"&amp;K0000A0Key financial figures
</oddHeader>
    <oddFooter>&amp;R&amp;"-,Bold"&amp;K0000A0Nordea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00095-E2DE-4391-BBFA-457EA863FFFB}">
  <sheetPr codeName="Sheet12">
    <tabColor theme="9" tint="0.59999389629810485"/>
  </sheetPr>
  <dimension ref="A1:Y305"/>
  <sheetViews>
    <sheetView showGridLines="0" view="pageLayout" zoomScale="85" zoomScaleNormal="120" zoomScaleSheetLayoutView="70" zoomScalePageLayoutView="85" workbookViewId="0">
      <selection activeCell="C15" sqref="C15"/>
    </sheetView>
  </sheetViews>
  <sheetFormatPr defaultColWidth="9.26953125" defaultRowHeight="10"/>
  <cols>
    <col min="1" max="1" width="26.81640625" style="100" customWidth="1"/>
    <col min="2" max="2" width="6" style="100" customWidth="1"/>
    <col min="3" max="7" width="5.26953125" style="98" customWidth="1"/>
    <col min="8" max="8" width="7.1796875" style="98" customWidth="1"/>
    <col min="9" max="12" width="5.26953125" style="98" customWidth="1"/>
    <col min="13" max="13" width="7.54296875" style="24" customWidth="1"/>
    <col min="14" max="17" width="5.26953125" style="24" customWidth="1"/>
    <col min="18" max="18" width="7.54296875" style="24" customWidth="1"/>
    <col min="19" max="19" width="6.54296875" style="98" customWidth="1"/>
    <col min="20" max="20" width="4.54296875" style="98" customWidth="1"/>
    <col min="21" max="22" width="5.453125" style="98" customWidth="1"/>
    <col min="23" max="33" width="9.26953125" style="98" customWidth="1"/>
    <col min="34" max="16384" width="9.26953125" style="98"/>
  </cols>
  <sheetData>
    <row r="1" spans="1:25" ht="19" customHeight="1">
      <c r="A1" s="1042" t="s">
        <v>299</v>
      </c>
      <c r="B1" s="1042"/>
      <c r="C1" s="1508"/>
      <c r="D1" s="930"/>
      <c r="E1" s="930"/>
      <c r="F1" s="930"/>
      <c r="G1" s="930"/>
      <c r="H1" s="716"/>
      <c r="I1" s="716"/>
      <c r="J1" s="716"/>
      <c r="K1" s="716"/>
      <c r="L1" s="716"/>
      <c r="M1" s="931"/>
      <c r="N1" s="931"/>
      <c r="O1" s="931"/>
      <c r="P1" s="931"/>
      <c r="Q1" s="931"/>
      <c r="R1" s="931"/>
    </row>
    <row r="2" spans="1:25" ht="15" customHeight="1">
      <c r="A2" s="1514"/>
      <c r="B2" s="1515"/>
      <c r="C2" s="1515"/>
      <c r="D2" s="1515"/>
      <c r="E2" s="1515"/>
      <c r="F2" s="1515"/>
      <c r="G2" s="1515"/>
      <c r="H2" s="1515" t="s">
        <v>279</v>
      </c>
      <c r="I2" s="1515"/>
      <c r="J2" s="1515"/>
      <c r="K2" s="1515"/>
      <c r="L2" s="1515"/>
      <c r="M2" s="1515" t="s">
        <v>279</v>
      </c>
      <c r="N2" s="1515"/>
      <c r="O2" s="1515"/>
      <c r="P2" s="1515"/>
      <c r="Q2" s="1515"/>
      <c r="R2" s="1515" t="s">
        <v>279</v>
      </c>
      <c r="S2" s="350"/>
      <c r="T2" s="214"/>
      <c r="U2" s="214"/>
      <c r="V2" s="51"/>
      <c r="W2" s="213"/>
      <c r="X2" s="213"/>
      <c r="Y2" s="213"/>
    </row>
    <row r="3" spans="1:25" ht="12.75" customHeight="1">
      <c r="A3" s="720"/>
      <c r="B3" s="1154" t="s">
        <v>1397</v>
      </c>
      <c r="C3" s="1154" t="s">
        <v>208</v>
      </c>
      <c r="D3" s="1154" t="s">
        <v>209</v>
      </c>
      <c r="E3" s="1154" t="s">
        <v>210</v>
      </c>
      <c r="F3" s="1154" t="s">
        <v>211</v>
      </c>
      <c r="G3" s="1154" t="s">
        <v>212</v>
      </c>
      <c r="H3" s="1155">
        <v>2021</v>
      </c>
      <c r="I3" s="1154" t="s">
        <v>213</v>
      </c>
      <c r="J3" s="1154" t="s">
        <v>214</v>
      </c>
      <c r="K3" s="1154" t="s">
        <v>215</v>
      </c>
      <c r="L3" s="1154" t="s">
        <v>216</v>
      </c>
      <c r="M3" s="1155">
        <v>2020</v>
      </c>
      <c r="N3" s="1154" t="s">
        <v>217</v>
      </c>
      <c r="O3" s="1154" t="s">
        <v>218</v>
      </c>
      <c r="P3" s="1154" t="s">
        <v>219</v>
      </c>
      <c r="Q3" s="1154" t="s">
        <v>220</v>
      </c>
      <c r="R3" s="1155">
        <v>2019</v>
      </c>
      <c r="S3" s="350"/>
      <c r="T3" s="51"/>
      <c r="U3" s="51"/>
      <c r="V3" s="51"/>
      <c r="W3" s="213"/>
      <c r="X3" s="213"/>
      <c r="Y3" s="213"/>
    </row>
    <row r="4" spans="1:25" ht="14.15" customHeight="1">
      <c r="A4" s="1147" t="s">
        <v>83</v>
      </c>
      <c r="B4" s="1156"/>
      <c r="C4" s="1156"/>
      <c r="D4" s="1156"/>
      <c r="E4" s="1156"/>
      <c r="F4" s="1156"/>
      <c r="G4" s="1156"/>
      <c r="H4" s="1156"/>
      <c r="I4" s="1156"/>
      <c r="J4" s="1156"/>
      <c r="K4" s="1156"/>
      <c r="L4" s="1156"/>
      <c r="M4" s="1156"/>
      <c r="N4" s="1156"/>
      <c r="O4" s="1156"/>
      <c r="P4" s="1156"/>
      <c r="Q4" s="1156"/>
      <c r="R4" s="1157"/>
      <c r="S4" s="350"/>
      <c r="T4" s="207"/>
      <c r="U4" s="207"/>
      <c r="V4" s="207"/>
      <c r="W4" s="212"/>
      <c r="X4" s="212"/>
      <c r="Y4" s="211"/>
    </row>
    <row r="5" spans="1:25" ht="18.649999999999999" customHeight="1">
      <c r="A5" s="1151" t="s">
        <v>300</v>
      </c>
      <c r="B5" s="1152">
        <v>21</v>
      </c>
      <c r="C5" s="1152">
        <v>-20</v>
      </c>
      <c r="D5" s="1152">
        <v>31</v>
      </c>
      <c r="E5" s="1152">
        <v>-4</v>
      </c>
      <c r="F5" s="1152">
        <v>91</v>
      </c>
      <c r="G5" s="1152">
        <v>-6</v>
      </c>
      <c r="H5" s="1152">
        <f>SUM(D5:G5)</f>
        <v>112</v>
      </c>
      <c r="I5" s="1152">
        <v>-11</v>
      </c>
      <c r="J5" s="1152">
        <v>79</v>
      </c>
      <c r="K5" s="1152">
        <v>-200</v>
      </c>
      <c r="L5" s="1152">
        <v>-23</v>
      </c>
      <c r="M5" s="1152">
        <v>-155</v>
      </c>
      <c r="N5" s="1152">
        <v>4</v>
      </c>
      <c r="O5" s="1153">
        <v>-35</v>
      </c>
      <c r="P5" s="1153">
        <v>14</v>
      </c>
      <c r="Q5" s="1152">
        <v>-1</v>
      </c>
      <c r="R5" s="1152">
        <v>-18</v>
      </c>
      <c r="S5" s="417"/>
      <c r="T5" s="207"/>
      <c r="U5" s="207"/>
      <c r="V5" s="207"/>
      <c r="W5" s="195"/>
      <c r="X5" s="195"/>
      <c r="Y5" s="210"/>
    </row>
    <row r="6" spans="1:25" ht="18.649999999999999" customHeight="1">
      <c r="A6" s="1148" t="s">
        <v>301</v>
      </c>
      <c r="B6" s="1149">
        <v>18</v>
      </c>
      <c r="C6" s="1149">
        <v>-15</v>
      </c>
      <c r="D6" s="1149">
        <v>43</v>
      </c>
      <c r="E6" s="1149">
        <v>0</v>
      </c>
      <c r="F6" s="1149">
        <v>44</v>
      </c>
      <c r="G6" s="1149">
        <v>16</v>
      </c>
      <c r="H6" s="1149">
        <f>SUM(D6:G6)</f>
        <v>103</v>
      </c>
      <c r="I6" s="1149">
        <v>3</v>
      </c>
      <c r="J6" s="1149">
        <v>-15</v>
      </c>
      <c r="K6" s="1149">
        <v>-201</v>
      </c>
      <c r="L6" s="1149">
        <v>13</v>
      </c>
      <c r="M6" s="1149">
        <v>-200</v>
      </c>
      <c r="N6" s="1149">
        <v>-8</v>
      </c>
      <c r="O6" s="1150">
        <v>-49</v>
      </c>
      <c r="P6" s="1150">
        <v>-3</v>
      </c>
      <c r="Q6" s="1149">
        <v>-9</v>
      </c>
      <c r="R6" s="1149">
        <v>-69</v>
      </c>
      <c r="S6" s="417"/>
      <c r="T6" s="207"/>
      <c r="U6" s="207"/>
      <c r="V6" s="207"/>
      <c r="W6" s="209"/>
      <c r="X6" s="209"/>
      <c r="Y6" s="208"/>
    </row>
    <row r="7" spans="1:25" ht="18.649999999999999" customHeight="1">
      <c r="A7" s="719" t="s">
        <v>302</v>
      </c>
      <c r="B7" s="565">
        <f>SUM(B5:B6)</f>
        <v>39</v>
      </c>
      <c r="C7" s="565">
        <f>SUM(C5:C6)</f>
        <v>-35</v>
      </c>
      <c r="D7" s="565">
        <f>SUM(D5:D6)</f>
        <v>74</v>
      </c>
      <c r="E7" s="565">
        <f>SUM(E5:E6)</f>
        <v>-4</v>
      </c>
      <c r="F7" s="565">
        <f>+F5+F6</f>
        <v>135</v>
      </c>
      <c r="G7" s="565">
        <f>+G5+G6</f>
        <v>10</v>
      </c>
      <c r="H7" s="565">
        <f>+H5+H6</f>
        <v>215</v>
      </c>
      <c r="I7" s="565">
        <f>+I5+I6</f>
        <v>-8</v>
      </c>
      <c r="J7" s="565">
        <v>64</v>
      </c>
      <c r="K7" s="565">
        <v>-401</v>
      </c>
      <c r="L7" s="565">
        <v>-10</v>
      </c>
      <c r="M7" s="565">
        <f>SUM(M5:M6)</f>
        <v>-355</v>
      </c>
      <c r="N7" s="565">
        <v>-4</v>
      </c>
      <c r="O7" s="567">
        <v>-84</v>
      </c>
      <c r="P7" s="567">
        <v>11</v>
      </c>
      <c r="Q7" s="565">
        <v>-10</v>
      </c>
      <c r="R7" s="565">
        <v>-87</v>
      </c>
      <c r="S7" s="417"/>
      <c r="T7" s="207"/>
      <c r="U7" s="207"/>
      <c r="V7" s="207"/>
      <c r="W7" s="206"/>
      <c r="X7" s="206"/>
      <c r="Y7" s="205"/>
    </row>
    <row r="8" spans="1:25" ht="15.65" customHeight="1">
      <c r="A8" s="1148"/>
      <c r="B8" s="1149"/>
      <c r="C8" s="1149"/>
      <c r="D8" s="1149"/>
      <c r="E8" s="1149"/>
      <c r="F8" s="1149"/>
      <c r="G8" s="1149"/>
      <c r="H8" s="1149"/>
      <c r="I8" s="1149"/>
      <c r="J8" s="1149"/>
      <c r="K8" s="1149"/>
      <c r="L8" s="1149"/>
      <c r="M8" s="1149"/>
      <c r="N8" s="1149"/>
      <c r="O8" s="1150"/>
      <c r="P8" s="1150"/>
      <c r="Q8" s="1149"/>
      <c r="R8" s="1149"/>
      <c r="S8" s="417"/>
      <c r="T8" s="204"/>
      <c r="U8" s="204"/>
      <c r="V8" s="51"/>
      <c r="W8" s="191"/>
      <c r="X8" s="191"/>
      <c r="Y8" s="200"/>
    </row>
    <row r="9" spans="1:25" ht="18.649999999999999" customHeight="1">
      <c r="A9" s="725" t="s">
        <v>303</v>
      </c>
      <c r="B9" s="1544"/>
      <c r="C9" s="1545"/>
      <c r="D9" s="1545"/>
      <c r="E9" s="1545"/>
      <c r="F9" s="1545"/>
      <c r="G9" s="1545"/>
      <c r="H9" s="1545"/>
      <c r="I9" s="1545"/>
      <c r="J9" s="1545"/>
      <c r="K9" s="1545"/>
      <c r="L9" s="1545"/>
      <c r="M9" s="1545"/>
      <c r="N9" s="1545"/>
      <c r="O9" s="1546"/>
      <c r="P9" s="1546"/>
      <c r="Q9" s="1545"/>
      <c r="R9" s="1545"/>
      <c r="S9" s="417"/>
      <c r="T9" s="203"/>
      <c r="U9" s="203"/>
      <c r="V9" s="202"/>
      <c r="W9" s="191"/>
      <c r="X9" s="191"/>
      <c r="Y9" s="200"/>
    </row>
    <row r="10" spans="1:25" ht="24.65" customHeight="1">
      <c r="A10" s="721" t="s">
        <v>304</v>
      </c>
      <c r="B10" s="1158">
        <v>3</v>
      </c>
      <c r="C10" s="797">
        <v>56</v>
      </c>
      <c r="D10" s="797">
        <v>-45</v>
      </c>
      <c r="E10" s="776">
        <v>25</v>
      </c>
      <c r="F10" s="776">
        <v>-58</v>
      </c>
      <c r="G10" s="776">
        <v>10</v>
      </c>
      <c r="H10" s="776">
        <f t="shared" ref="H10:H16" si="0">SUM(D10:G10)</f>
        <v>-68</v>
      </c>
      <c r="I10" s="776">
        <v>43</v>
      </c>
      <c r="J10" s="776">
        <v>-3</v>
      </c>
      <c r="K10" s="776">
        <v>-80</v>
      </c>
      <c r="L10" s="776">
        <v>-87</v>
      </c>
      <c r="M10" s="776">
        <v>-127</v>
      </c>
      <c r="N10" s="776">
        <v>-9</v>
      </c>
      <c r="O10" s="718">
        <v>-40</v>
      </c>
      <c r="P10" s="718">
        <v>8</v>
      </c>
      <c r="Q10" s="776">
        <v>-7</v>
      </c>
      <c r="R10" s="776">
        <v>-48</v>
      </c>
      <c r="S10" s="417"/>
      <c r="T10" s="203"/>
      <c r="U10" s="203"/>
      <c r="V10" s="202"/>
      <c r="W10" s="191"/>
      <c r="X10" s="191"/>
      <c r="Y10" s="200"/>
    </row>
    <row r="11" spans="1:25" ht="18.649999999999999" customHeight="1">
      <c r="A11" s="721" t="s">
        <v>305</v>
      </c>
      <c r="B11" s="1149">
        <v>-109</v>
      </c>
      <c r="C11" s="776">
        <v>-367</v>
      </c>
      <c r="D11" s="776">
        <v>-188</v>
      </c>
      <c r="E11" s="776">
        <v>-58</v>
      </c>
      <c r="F11" s="776">
        <v>-145</v>
      </c>
      <c r="G11" s="776">
        <v>-102</v>
      </c>
      <c r="H11" s="776">
        <f t="shared" si="0"/>
        <v>-493</v>
      </c>
      <c r="I11" s="776">
        <v>-228</v>
      </c>
      <c r="J11" s="776">
        <v>-151</v>
      </c>
      <c r="K11" s="776">
        <f>-75-50</f>
        <v>-125</v>
      </c>
      <c r="L11" s="776">
        <v>-69</v>
      </c>
      <c r="M11" s="776">
        <v>-573</v>
      </c>
      <c r="N11" s="776">
        <v>-148</v>
      </c>
      <c r="O11" s="718">
        <v>-75</v>
      </c>
      <c r="P11" s="718">
        <v>-144</v>
      </c>
      <c r="Q11" s="776">
        <v>-85</v>
      </c>
      <c r="R11" s="776">
        <v>-452</v>
      </c>
      <c r="S11" s="417"/>
      <c r="T11" s="201"/>
      <c r="U11" s="201"/>
      <c r="W11" s="191"/>
      <c r="X11" s="191"/>
      <c r="Y11" s="200"/>
    </row>
    <row r="12" spans="1:25" ht="24" customHeight="1">
      <c r="A12" s="722" t="s">
        <v>306</v>
      </c>
      <c r="B12" s="1158">
        <v>50</v>
      </c>
      <c r="C12" s="797">
        <v>323</v>
      </c>
      <c r="D12" s="797">
        <v>110</v>
      </c>
      <c r="E12" s="776">
        <v>17</v>
      </c>
      <c r="F12" s="776">
        <v>73</v>
      </c>
      <c r="G12" s="776">
        <v>64</v>
      </c>
      <c r="H12" s="776">
        <f t="shared" si="0"/>
        <v>264</v>
      </c>
      <c r="I12" s="776">
        <v>130</v>
      </c>
      <c r="J12" s="776">
        <v>119</v>
      </c>
      <c r="K12" s="776">
        <f>40+50</f>
        <v>90</v>
      </c>
      <c r="L12" s="776">
        <v>38</v>
      </c>
      <c r="M12" s="776">
        <v>377</v>
      </c>
      <c r="N12" s="776">
        <v>98</v>
      </c>
      <c r="O12" s="718">
        <v>49</v>
      </c>
      <c r="P12" s="718">
        <v>108</v>
      </c>
      <c r="Q12" s="776">
        <v>66</v>
      </c>
      <c r="R12" s="776">
        <v>321</v>
      </c>
      <c r="S12" s="417"/>
      <c r="T12" s="193"/>
      <c r="U12" s="193"/>
      <c r="W12" s="191"/>
      <c r="X12" s="191"/>
      <c r="Y12" s="200"/>
    </row>
    <row r="13" spans="1:25" ht="18.649999999999999" customHeight="1">
      <c r="A13" s="721" t="s">
        <v>307</v>
      </c>
      <c r="B13" s="1149">
        <v>22</v>
      </c>
      <c r="C13" s="776">
        <v>16</v>
      </c>
      <c r="D13" s="776">
        <v>9</v>
      </c>
      <c r="E13" s="776">
        <v>20</v>
      </c>
      <c r="F13" s="776">
        <v>17</v>
      </c>
      <c r="G13" s="776">
        <v>7</v>
      </c>
      <c r="H13" s="776">
        <f t="shared" si="0"/>
        <v>53</v>
      </c>
      <c r="I13" s="776">
        <v>6</v>
      </c>
      <c r="J13" s="776">
        <v>7</v>
      </c>
      <c r="K13" s="776">
        <v>6</v>
      </c>
      <c r="L13" s="776">
        <v>31</v>
      </c>
      <c r="M13" s="776">
        <v>50</v>
      </c>
      <c r="N13" s="776">
        <v>25</v>
      </c>
      <c r="O13" s="718">
        <v>8</v>
      </c>
      <c r="P13" s="718">
        <v>7</v>
      </c>
      <c r="Q13" s="776">
        <v>7</v>
      </c>
      <c r="R13" s="776">
        <v>47</v>
      </c>
      <c r="S13" s="417"/>
      <c r="T13" s="51"/>
      <c r="U13" s="51"/>
      <c r="V13" s="51"/>
      <c r="W13" s="190"/>
      <c r="X13" s="190"/>
      <c r="Y13" s="198"/>
    </row>
    <row r="14" spans="1:25" ht="18.649999999999999" customHeight="1">
      <c r="A14" s="721" t="s">
        <v>308</v>
      </c>
      <c r="B14" s="1149">
        <v>-4</v>
      </c>
      <c r="C14" s="776">
        <v>4</v>
      </c>
      <c r="D14" s="776">
        <v>1</v>
      </c>
      <c r="E14" s="776">
        <v>-3</v>
      </c>
      <c r="F14" s="776">
        <v>3</v>
      </c>
      <c r="G14" s="776">
        <v>0</v>
      </c>
      <c r="H14" s="776">
        <f t="shared" si="0"/>
        <v>1</v>
      </c>
      <c r="I14" s="776">
        <v>1</v>
      </c>
      <c r="J14" s="776">
        <v>0</v>
      </c>
      <c r="K14" s="776">
        <v>0</v>
      </c>
      <c r="L14" s="776">
        <v>-1</v>
      </c>
      <c r="M14" s="776">
        <v>0</v>
      </c>
      <c r="N14" s="776">
        <v>-1</v>
      </c>
      <c r="O14" s="718">
        <v>-12</v>
      </c>
      <c r="P14" s="718">
        <v>2</v>
      </c>
      <c r="Q14" s="776">
        <v>14</v>
      </c>
      <c r="R14" s="776">
        <v>3</v>
      </c>
      <c r="S14" s="417"/>
      <c r="T14" s="51"/>
      <c r="U14" s="51"/>
      <c r="V14" s="51"/>
      <c r="W14" s="190"/>
      <c r="X14" s="190"/>
      <c r="Y14" s="198"/>
    </row>
    <row r="15" spans="1:25" ht="18.649999999999999" customHeight="1">
      <c r="A15" s="721" t="s">
        <v>309</v>
      </c>
      <c r="B15" s="1149">
        <v>-34</v>
      </c>
      <c r="C15" s="776">
        <v>-166</v>
      </c>
      <c r="D15" s="776">
        <v>-81</v>
      </c>
      <c r="E15" s="776">
        <v>-28</v>
      </c>
      <c r="F15" s="776">
        <v>-89</v>
      </c>
      <c r="G15" s="776">
        <v>-211</v>
      </c>
      <c r="H15" s="776">
        <f t="shared" si="0"/>
        <v>-409</v>
      </c>
      <c r="I15" s="776">
        <v>-91</v>
      </c>
      <c r="J15" s="776">
        <v>-90</v>
      </c>
      <c r="K15" s="776">
        <v>-253</v>
      </c>
      <c r="L15" s="776">
        <v>-167</v>
      </c>
      <c r="M15" s="776">
        <v>-601</v>
      </c>
      <c r="N15" s="776">
        <v>-150</v>
      </c>
      <c r="O15" s="718">
        <v>-222</v>
      </c>
      <c r="P15" s="718">
        <v>-119</v>
      </c>
      <c r="Q15" s="776">
        <v>-80</v>
      </c>
      <c r="R15" s="776">
        <v>-571</v>
      </c>
      <c r="S15" s="417"/>
      <c r="T15" s="51"/>
      <c r="U15" s="51"/>
      <c r="V15" s="51"/>
      <c r="W15" s="191"/>
      <c r="X15" s="191"/>
      <c r="Y15" s="184"/>
    </row>
    <row r="16" spans="1:25" ht="18.649999999999999" customHeight="1">
      <c r="A16" s="721" t="s">
        <v>310</v>
      </c>
      <c r="B16" s="1149">
        <v>73</v>
      </c>
      <c r="C16" s="776">
        <v>97</v>
      </c>
      <c r="D16" s="776">
        <v>39</v>
      </c>
      <c r="E16" s="776">
        <v>27</v>
      </c>
      <c r="F16" s="776">
        <v>94</v>
      </c>
      <c r="G16" s="776">
        <v>159</v>
      </c>
      <c r="H16" s="776">
        <f t="shared" si="0"/>
        <v>319</v>
      </c>
      <c r="I16" s="776">
        <v>89</v>
      </c>
      <c r="J16" s="776">
        <v>56</v>
      </c>
      <c r="K16" s="776">
        <v>65</v>
      </c>
      <c r="L16" s="776">
        <v>111</v>
      </c>
      <c r="M16" s="776">
        <v>321</v>
      </c>
      <c r="N16" s="776">
        <v>87</v>
      </c>
      <c r="O16" s="718">
        <v>45</v>
      </c>
      <c r="P16" s="718">
        <v>66</v>
      </c>
      <c r="Q16" s="776">
        <v>53</v>
      </c>
      <c r="R16" s="776">
        <v>251</v>
      </c>
      <c r="S16" s="417"/>
      <c r="T16" s="51"/>
      <c r="U16" s="51"/>
      <c r="V16" s="51"/>
      <c r="W16" s="191"/>
      <c r="X16" s="191"/>
      <c r="Y16" s="184"/>
    </row>
    <row r="17" spans="1:25" ht="18.649999999999999" customHeight="1">
      <c r="A17" s="719" t="s">
        <v>311</v>
      </c>
      <c r="B17" s="565">
        <f t="shared" ref="B17:I17" si="1">SUM(B10:B16)</f>
        <v>1</v>
      </c>
      <c r="C17" s="565">
        <f t="shared" si="1"/>
        <v>-37</v>
      </c>
      <c r="D17" s="565">
        <f t="shared" si="1"/>
        <v>-155</v>
      </c>
      <c r="E17" s="565">
        <f t="shared" si="1"/>
        <v>0</v>
      </c>
      <c r="F17" s="565">
        <f t="shared" si="1"/>
        <v>-105</v>
      </c>
      <c r="G17" s="565">
        <f t="shared" si="1"/>
        <v>-73</v>
      </c>
      <c r="H17" s="565">
        <f t="shared" si="1"/>
        <v>-333</v>
      </c>
      <c r="I17" s="565">
        <f t="shared" si="1"/>
        <v>-50</v>
      </c>
      <c r="J17" s="565">
        <v>-62</v>
      </c>
      <c r="K17" s="565">
        <v>-297</v>
      </c>
      <c r="L17" s="565">
        <v>-144</v>
      </c>
      <c r="M17" s="565">
        <f>SUM(M10:M16)</f>
        <v>-553</v>
      </c>
      <c r="N17" s="565">
        <v>-98</v>
      </c>
      <c r="O17" s="567">
        <v>-247</v>
      </c>
      <c r="P17" s="567">
        <v>-72</v>
      </c>
      <c r="Q17" s="565">
        <v>-32</v>
      </c>
      <c r="R17" s="565">
        <v>-449</v>
      </c>
      <c r="S17" s="417"/>
      <c r="W17" s="192"/>
      <c r="X17" s="192"/>
      <c r="Y17" s="184"/>
    </row>
    <row r="18" spans="1:25" ht="18.649999999999999" customHeight="1">
      <c r="A18" s="723" t="s">
        <v>299</v>
      </c>
      <c r="B18" s="566">
        <f t="shared" ref="B18:I18" si="2">+B7+B17</f>
        <v>40</v>
      </c>
      <c r="C18" s="566">
        <f t="shared" si="2"/>
        <v>-72</v>
      </c>
      <c r="D18" s="566">
        <f t="shared" si="2"/>
        <v>-81</v>
      </c>
      <c r="E18" s="566">
        <f t="shared" si="2"/>
        <v>-4</v>
      </c>
      <c r="F18" s="566">
        <f t="shared" si="2"/>
        <v>30</v>
      </c>
      <c r="G18" s="566">
        <f t="shared" si="2"/>
        <v>-63</v>
      </c>
      <c r="H18" s="566">
        <f t="shared" si="2"/>
        <v>-118</v>
      </c>
      <c r="I18" s="566">
        <f t="shared" si="2"/>
        <v>-58</v>
      </c>
      <c r="J18" s="566">
        <v>2</v>
      </c>
      <c r="K18" s="566">
        <v>-698</v>
      </c>
      <c r="L18" s="566">
        <v>-154</v>
      </c>
      <c r="M18" s="566">
        <f>+M7+M17</f>
        <v>-908</v>
      </c>
      <c r="N18" s="566">
        <v>-102</v>
      </c>
      <c r="O18" s="568">
        <v>-331</v>
      </c>
      <c r="P18" s="568">
        <v>-61</v>
      </c>
      <c r="Q18" s="566">
        <v>-42</v>
      </c>
      <c r="R18" s="566">
        <v>-536</v>
      </c>
      <c r="S18" s="417"/>
      <c r="T18" s="199"/>
      <c r="U18" s="199"/>
      <c r="W18" s="191"/>
      <c r="X18" s="191"/>
      <c r="Y18" s="184"/>
    </row>
    <row r="19" spans="1:25" ht="18.649999999999999" customHeight="1">
      <c r="A19" s="721"/>
      <c r="B19" s="303"/>
      <c r="C19" s="303"/>
      <c r="D19" s="303"/>
      <c r="E19" s="303"/>
      <c r="F19" s="303"/>
      <c r="G19" s="303"/>
      <c r="H19" s="104"/>
      <c r="I19" s="104"/>
      <c r="J19" s="104"/>
      <c r="K19" s="104"/>
      <c r="L19" s="104"/>
      <c r="M19" s="104"/>
      <c r="N19" s="104"/>
      <c r="O19" s="104"/>
      <c r="P19" s="104"/>
      <c r="Q19" s="104"/>
      <c r="R19" s="104"/>
      <c r="T19" s="189"/>
      <c r="U19" s="189"/>
      <c r="V19" s="184"/>
    </row>
    <row r="20" spans="1:25" ht="22.5" customHeight="1">
      <c r="A20" s="932" t="s">
        <v>312</v>
      </c>
      <c r="B20" s="933"/>
      <c r="C20" s="933"/>
      <c r="D20" s="933"/>
      <c r="E20" s="933"/>
      <c r="F20" s="933"/>
      <c r="G20" s="933"/>
      <c r="H20" s="717"/>
      <c r="I20" s="717"/>
      <c r="J20" s="717"/>
      <c r="K20" s="717"/>
      <c r="L20" s="717"/>
      <c r="M20" s="717"/>
      <c r="N20" s="717"/>
      <c r="O20" s="717"/>
      <c r="P20" s="717"/>
      <c r="Q20" s="717"/>
      <c r="R20" s="717"/>
      <c r="T20" s="188"/>
      <c r="U20" s="188"/>
      <c r="V20" s="197"/>
    </row>
    <row r="21" spans="1:25" ht="12.5">
      <c r="A21" s="724"/>
      <c r="B21" s="1154"/>
      <c r="C21" s="834"/>
      <c r="D21" s="834"/>
      <c r="E21" s="569"/>
      <c r="F21" s="569"/>
      <c r="G21" s="569"/>
      <c r="H21" s="834" t="str">
        <f>+H2</f>
        <v>Jan-Dec</v>
      </c>
      <c r="I21" s="569"/>
      <c r="J21" s="569"/>
      <c r="K21" s="569"/>
      <c r="L21" s="569"/>
      <c r="M21" s="569" t="s">
        <v>279</v>
      </c>
      <c r="N21" s="569"/>
      <c r="O21" s="569"/>
      <c r="P21" s="569"/>
      <c r="Q21" s="569"/>
      <c r="R21" s="569" t="s">
        <v>279</v>
      </c>
      <c r="S21" s="732"/>
      <c r="T21" s="194"/>
      <c r="U21" s="194"/>
      <c r="W21" s="186"/>
      <c r="X21" s="186"/>
      <c r="Y21" s="184"/>
    </row>
    <row r="22" spans="1:25" ht="12.5">
      <c r="A22" s="725"/>
      <c r="B22" s="1154" t="s">
        <v>1397</v>
      </c>
      <c r="C22" s="1154" t="s">
        <v>208</v>
      </c>
      <c r="D22" s="1154" t="s">
        <v>209</v>
      </c>
      <c r="E22" s="1154" t="s">
        <v>210</v>
      </c>
      <c r="F22" s="1154" t="s">
        <v>211</v>
      </c>
      <c r="G22" s="1154" t="s">
        <v>212</v>
      </c>
      <c r="H22" s="835">
        <f>+H3</f>
        <v>2021</v>
      </c>
      <c r="I22" s="1154" t="s">
        <v>213</v>
      </c>
      <c r="J22" s="1154" t="s">
        <v>214</v>
      </c>
      <c r="K22" s="1154" t="s">
        <v>215</v>
      </c>
      <c r="L22" s="1154" t="s">
        <v>216</v>
      </c>
      <c r="M22" s="570">
        <v>2020</v>
      </c>
      <c r="N22" s="1154" t="s">
        <v>217</v>
      </c>
      <c r="O22" s="1154" t="s">
        <v>218</v>
      </c>
      <c r="P22" s="1154" t="s">
        <v>219</v>
      </c>
      <c r="Q22" s="1154" t="s">
        <v>220</v>
      </c>
      <c r="R22" s="570">
        <v>2019</v>
      </c>
      <c r="S22" s="732"/>
      <c r="T22" s="193"/>
      <c r="U22" s="193"/>
      <c r="W22" s="186"/>
      <c r="X22" s="186"/>
      <c r="Y22" s="184"/>
    </row>
    <row r="23" spans="1:25" ht="12.5">
      <c r="A23" s="1146" t="s">
        <v>313</v>
      </c>
      <c r="B23" s="1144">
        <f>SUM(B24:B26)</f>
        <v>-6</v>
      </c>
      <c r="C23" s="1144">
        <f>SUM(C24:C26)</f>
        <v>0</v>
      </c>
      <c r="D23" s="1144">
        <f>SUM(D24:D26)</f>
        <v>12</v>
      </c>
      <c r="E23" s="1144">
        <f>SUM(E24:E26)</f>
        <v>1</v>
      </c>
      <c r="F23" s="1144">
        <v>-5</v>
      </c>
      <c r="G23" s="1144">
        <f>+G24+G25+G26</f>
        <v>10</v>
      </c>
      <c r="H23" s="1144">
        <f>SUM(H24:H26)</f>
        <v>4</v>
      </c>
      <c r="I23" s="1144">
        <v>9</v>
      </c>
      <c r="J23" s="1144">
        <v>0</v>
      </c>
      <c r="K23" s="1144">
        <v>115</v>
      </c>
      <c r="L23" s="1144">
        <v>26</v>
      </c>
      <c r="M23" s="1144">
        <v>35</v>
      </c>
      <c r="N23" s="1144">
        <v>17</v>
      </c>
      <c r="O23" s="1145">
        <v>55</v>
      </c>
      <c r="P23" s="1145">
        <v>10</v>
      </c>
      <c r="Q23" s="1144">
        <v>7</v>
      </c>
      <c r="R23" s="1144">
        <v>22</v>
      </c>
      <c r="S23" s="350"/>
      <c r="T23" s="194"/>
      <c r="U23" s="194"/>
      <c r="W23" s="186"/>
      <c r="X23" s="186"/>
      <c r="Y23" s="184"/>
    </row>
    <row r="24" spans="1:25" ht="15" customHeight="1">
      <c r="A24" s="726" t="s">
        <v>314</v>
      </c>
      <c r="B24" s="908">
        <v>-3</v>
      </c>
      <c r="C24" s="1143">
        <v>3</v>
      </c>
      <c r="D24" s="1143">
        <v>-5</v>
      </c>
      <c r="E24" s="1143">
        <v>1</v>
      </c>
      <c r="F24" s="1143">
        <v>-14</v>
      </c>
      <c r="G24" s="1143">
        <v>1</v>
      </c>
      <c r="H24" s="1143">
        <v>-4</v>
      </c>
      <c r="I24" s="302">
        <v>2</v>
      </c>
      <c r="J24" s="302">
        <v>-13</v>
      </c>
      <c r="K24" s="302">
        <v>33</v>
      </c>
      <c r="L24" s="302">
        <v>4</v>
      </c>
      <c r="M24" s="302">
        <v>6</v>
      </c>
      <c r="N24" s="302">
        <v>-1</v>
      </c>
      <c r="O24" s="270">
        <v>6</v>
      </c>
      <c r="P24" s="270">
        <v>-2</v>
      </c>
      <c r="Q24" s="302">
        <v>0</v>
      </c>
      <c r="R24" s="302">
        <v>1</v>
      </c>
      <c r="S24" s="350"/>
      <c r="T24" s="194"/>
      <c r="U24" s="194"/>
      <c r="W24" s="180"/>
      <c r="X24" s="180"/>
      <c r="Y24" s="185"/>
    </row>
    <row r="25" spans="1:25" ht="15" customHeight="1">
      <c r="A25" s="726" t="s">
        <v>315</v>
      </c>
      <c r="B25" s="908">
        <v>-3</v>
      </c>
      <c r="C25" s="1143">
        <v>2</v>
      </c>
      <c r="D25" s="1143">
        <v>-6</v>
      </c>
      <c r="E25" s="1143">
        <v>0</v>
      </c>
      <c r="F25" s="1143">
        <v>-7</v>
      </c>
      <c r="G25" s="1143">
        <v>-3</v>
      </c>
      <c r="H25" s="1143">
        <v>-4</v>
      </c>
      <c r="I25" s="302">
        <v>-1</v>
      </c>
      <c r="J25" s="302">
        <v>3</v>
      </c>
      <c r="K25" s="302">
        <v>33</v>
      </c>
      <c r="L25" s="302">
        <v>-2</v>
      </c>
      <c r="M25" s="302">
        <v>8</v>
      </c>
      <c r="N25" s="302">
        <v>1</v>
      </c>
      <c r="O25" s="270">
        <v>8</v>
      </c>
      <c r="P25" s="270">
        <v>0</v>
      </c>
      <c r="Q25" s="302">
        <v>2</v>
      </c>
      <c r="R25" s="302">
        <v>3</v>
      </c>
      <c r="S25" s="350"/>
      <c r="W25" s="183"/>
      <c r="X25" s="183"/>
      <c r="Y25" s="184"/>
    </row>
    <row r="26" spans="1:25" ht="15" customHeight="1">
      <c r="A26" s="727" t="s">
        <v>316</v>
      </c>
      <c r="B26" s="1159">
        <v>0</v>
      </c>
      <c r="C26" s="836">
        <v>-5</v>
      </c>
      <c r="D26" s="836">
        <v>23</v>
      </c>
      <c r="E26" s="103">
        <v>0</v>
      </c>
      <c r="F26" s="103">
        <v>16</v>
      </c>
      <c r="G26" s="103">
        <v>12</v>
      </c>
      <c r="H26" s="836">
        <v>12</v>
      </c>
      <c r="I26" s="103">
        <v>8</v>
      </c>
      <c r="J26" s="103">
        <v>10</v>
      </c>
      <c r="K26" s="103">
        <v>49</v>
      </c>
      <c r="L26" s="103">
        <v>24</v>
      </c>
      <c r="M26" s="103">
        <v>21</v>
      </c>
      <c r="N26" s="103">
        <v>17</v>
      </c>
      <c r="O26" s="301">
        <v>41</v>
      </c>
      <c r="P26" s="301">
        <v>12</v>
      </c>
      <c r="Q26" s="103">
        <v>5</v>
      </c>
      <c r="R26" s="103">
        <v>18</v>
      </c>
      <c r="S26" s="350"/>
      <c r="W26" s="183"/>
      <c r="X26" s="183"/>
      <c r="Y26" s="184"/>
    </row>
    <row r="27" spans="1:25" ht="13.5" customHeight="1">
      <c r="A27" s="1602" t="s">
        <v>1224</v>
      </c>
      <c r="B27" s="1602"/>
      <c r="C27" s="1602"/>
      <c r="D27" s="1602"/>
      <c r="E27" s="1602"/>
      <c r="F27" s="1602"/>
      <c r="G27" s="1602"/>
      <c r="H27" s="1602"/>
      <c r="I27" s="1602"/>
      <c r="J27" s="1602"/>
      <c r="K27" s="1602" t="s">
        <v>317</v>
      </c>
      <c r="L27" s="1602" t="s">
        <v>317</v>
      </c>
      <c r="M27" s="1602" t="s">
        <v>317</v>
      </c>
      <c r="N27" s="1603" t="s">
        <v>317</v>
      </c>
      <c r="O27" s="1603" t="s">
        <v>317</v>
      </c>
      <c r="P27" s="1604"/>
      <c r="Q27" s="1604"/>
      <c r="R27" s="1604"/>
      <c r="T27" s="191"/>
      <c r="U27" s="191"/>
      <c r="V27" s="184"/>
    </row>
    <row r="28" spans="1:25" ht="13.5" customHeight="1">
      <c r="A28" s="1605" t="s">
        <v>318</v>
      </c>
      <c r="B28" s="1605"/>
      <c r="C28" s="1605"/>
      <c r="D28" s="1605"/>
      <c r="E28" s="1605"/>
      <c r="F28" s="1605"/>
      <c r="G28" s="1605"/>
      <c r="H28" s="1605"/>
      <c r="I28" s="1605"/>
      <c r="J28" s="1605"/>
      <c r="K28" s="1605" t="s">
        <v>317</v>
      </c>
      <c r="L28" s="1605" t="s">
        <v>317</v>
      </c>
      <c r="M28" s="1605" t="s">
        <v>317</v>
      </c>
      <c r="N28" s="1606" t="s">
        <v>317</v>
      </c>
      <c r="O28" s="1606" t="s">
        <v>317</v>
      </c>
      <c r="P28" s="1607"/>
      <c r="Q28" s="1607"/>
      <c r="R28" s="1607"/>
      <c r="T28" s="190"/>
      <c r="U28" s="190"/>
      <c r="V28" s="185"/>
    </row>
    <row r="29" spans="1:25" ht="10.5" customHeight="1">
      <c r="A29" s="1608"/>
      <c r="B29" s="1608"/>
      <c r="C29" s="1608"/>
      <c r="D29" s="1608"/>
      <c r="E29" s="1608"/>
      <c r="F29" s="1608"/>
      <c r="G29" s="1608"/>
      <c r="H29" s="1608"/>
      <c r="I29" s="1608"/>
      <c r="J29" s="1608"/>
      <c r="K29" s="1608"/>
      <c r="L29" s="1608"/>
      <c r="M29" s="1608"/>
      <c r="N29" s="141"/>
      <c r="O29" s="141"/>
      <c r="P29" s="141"/>
      <c r="Q29" s="141"/>
      <c r="R29" s="141"/>
      <c r="T29" s="189"/>
      <c r="U29" s="189"/>
      <c r="V29" s="184"/>
    </row>
    <row r="30" spans="1:25" ht="13.5" customHeight="1">
      <c r="A30" s="728"/>
      <c r="B30" s="728"/>
      <c r="C30" s="292"/>
      <c r="D30" s="292"/>
      <c r="E30" s="292"/>
      <c r="F30" s="292"/>
      <c r="G30" s="292"/>
      <c r="H30" s="291"/>
      <c r="I30" s="291"/>
      <c r="J30" s="291"/>
      <c r="K30" s="291"/>
      <c r="L30" s="291"/>
      <c r="M30" s="291"/>
      <c r="N30" s="291"/>
      <c r="O30" s="291"/>
      <c r="P30" s="291"/>
      <c r="Q30" s="291"/>
      <c r="R30" s="291"/>
      <c r="T30" s="188"/>
      <c r="U30" s="188"/>
      <c r="V30" s="187"/>
    </row>
    <row r="31" spans="1:25" ht="12" customHeight="1">
      <c r="A31" s="729"/>
      <c r="B31" s="729"/>
      <c r="C31" s="300"/>
      <c r="D31" s="300"/>
      <c r="E31" s="300"/>
      <c r="F31" s="300"/>
      <c r="G31" s="300"/>
      <c r="H31" s="299"/>
      <c r="I31" s="299"/>
      <c r="J31" s="299"/>
      <c r="K31" s="299"/>
      <c r="L31" s="299"/>
      <c r="M31" s="299"/>
      <c r="N31" s="299"/>
      <c r="O31" s="299"/>
      <c r="P31" s="299"/>
      <c r="Q31" s="299"/>
      <c r="R31" s="299"/>
      <c r="T31" s="186"/>
      <c r="U31" s="186"/>
      <c r="V31" s="184"/>
    </row>
    <row r="32" spans="1:25" ht="12" customHeight="1">
      <c r="A32" s="730"/>
      <c r="B32" s="730"/>
      <c r="C32" s="298"/>
      <c r="D32" s="298"/>
      <c r="E32" s="298"/>
      <c r="F32" s="298"/>
      <c r="G32" s="298"/>
      <c r="H32" s="297"/>
      <c r="I32" s="297"/>
      <c r="J32" s="297"/>
      <c r="K32" s="297"/>
      <c r="L32" s="297"/>
      <c r="M32" s="297"/>
      <c r="N32" s="297"/>
      <c r="O32" s="297"/>
      <c r="P32" s="297"/>
      <c r="Q32" s="297"/>
      <c r="R32" s="297"/>
      <c r="T32" s="186"/>
      <c r="U32" s="186"/>
      <c r="V32" s="184"/>
    </row>
    <row r="33" spans="1:22" ht="12" customHeight="1">
      <c r="A33" s="728"/>
      <c r="B33" s="728"/>
      <c r="C33" s="296"/>
      <c r="D33" s="296"/>
      <c r="E33" s="296"/>
      <c r="F33" s="296"/>
      <c r="G33" s="296"/>
      <c r="H33" s="295"/>
      <c r="I33" s="295"/>
      <c r="J33" s="295"/>
      <c r="K33" s="295"/>
      <c r="L33" s="295"/>
      <c r="M33" s="295"/>
      <c r="N33" s="295"/>
      <c r="O33" s="295"/>
      <c r="P33" s="295"/>
      <c r="Q33" s="295"/>
      <c r="R33" s="295"/>
      <c r="T33" s="186"/>
      <c r="U33" s="186"/>
      <c r="V33" s="184"/>
    </row>
    <row r="34" spans="1:22" ht="12" customHeight="1">
      <c r="A34" s="728"/>
      <c r="B34" s="728"/>
      <c r="C34" s="296"/>
      <c r="D34" s="296"/>
      <c r="E34" s="296"/>
      <c r="F34" s="296"/>
      <c r="G34" s="296"/>
      <c r="H34" s="295"/>
      <c r="I34" s="295"/>
      <c r="J34" s="295"/>
      <c r="K34" s="295"/>
      <c r="L34" s="295"/>
      <c r="M34" s="295"/>
      <c r="N34" s="295"/>
      <c r="O34" s="295"/>
      <c r="P34" s="295"/>
      <c r="Q34" s="295"/>
      <c r="R34" s="295"/>
      <c r="T34" s="180"/>
      <c r="U34" s="180"/>
      <c r="V34" s="185"/>
    </row>
    <row r="35" spans="1:22" ht="12" customHeight="1">
      <c r="A35" s="731"/>
      <c r="B35" s="731"/>
      <c r="C35" s="294"/>
      <c r="D35" s="294"/>
      <c r="E35" s="294"/>
      <c r="F35" s="294"/>
      <c r="G35" s="294"/>
      <c r="H35" s="293"/>
      <c r="I35" s="293"/>
      <c r="J35" s="293"/>
      <c r="K35" s="293"/>
      <c r="L35" s="293"/>
      <c r="M35" s="293"/>
      <c r="N35" s="293"/>
      <c r="O35" s="293"/>
      <c r="P35" s="293"/>
      <c r="Q35" s="293"/>
      <c r="R35" s="293"/>
      <c r="T35" s="183"/>
      <c r="U35" s="183"/>
      <c r="V35" s="184"/>
    </row>
    <row r="36" spans="1:22" ht="12" customHeight="1">
      <c r="A36" s="731"/>
      <c r="B36" s="731"/>
      <c r="C36" s="294"/>
      <c r="D36" s="294"/>
      <c r="E36" s="294"/>
      <c r="F36" s="294"/>
      <c r="G36" s="294"/>
      <c r="H36" s="293"/>
      <c r="I36" s="293"/>
      <c r="J36" s="293"/>
      <c r="K36" s="293"/>
      <c r="L36" s="293"/>
      <c r="M36" s="293"/>
      <c r="N36" s="293"/>
      <c r="O36" s="293"/>
      <c r="P36" s="293"/>
      <c r="Q36" s="293"/>
      <c r="R36" s="293"/>
      <c r="T36" s="183"/>
      <c r="U36" s="183"/>
      <c r="V36" s="184"/>
    </row>
    <row r="37" spans="1:22" ht="12" customHeight="1">
      <c r="A37" s="728"/>
      <c r="B37" s="728"/>
      <c r="C37" s="296"/>
      <c r="D37" s="296"/>
      <c r="E37" s="296"/>
      <c r="F37" s="296"/>
      <c r="G37" s="296"/>
      <c r="H37" s="295"/>
      <c r="I37" s="295"/>
      <c r="J37" s="295"/>
      <c r="K37" s="295"/>
      <c r="L37" s="295"/>
      <c r="M37" s="295"/>
      <c r="N37" s="295"/>
      <c r="O37" s="295"/>
      <c r="P37" s="295"/>
      <c r="Q37" s="295"/>
      <c r="R37" s="295"/>
      <c r="T37" s="183"/>
      <c r="U37" s="183"/>
      <c r="V37" s="184"/>
    </row>
    <row r="38" spans="1:22" ht="12" customHeight="1">
      <c r="A38" s="731"/>
      <c r="B38" s="731"/>
      <c r="C38" s="294"/>
      <c r="D38" s="294"/>
      <c r="E38" s="294"/>
      <c r="F38" s="294"/>
      <c r="G38" s="294"/>
      <c r="H38" s="293"/>
      <c r="I38" s="293"/>
      <c r="J38" s="293"/>
      <c r="K38" s="293"/>
      <c r="L38" s="293"/>
      <c r="M38" s="293"/>
      <c r="N38" s="293"/>
      <c r="O38" s="293"/>
      <c r="P38" s="293"/>
      <c r="Q38" s="293"/>
      <c r="R38" s="293"/>
      <c r="T38" s="180"/>
      <c r="U38" s="179"/>
      <c r="V38" s="185"/>
    </row>
    <row r="39" spans="1:22" ht="12" customHeight="1">
      <c r="A39" s="731"/>
      <c r="B39" s="731"/>
      <c r="C39" s="294"/>
      <c r="D39" s="294"/>
      <c r="E39" s="294"/>
      <c r="F39" s="294"/>
      <c r="G39" s="294"/>
      <c r="H39" s="293"/>
      <c r="I39" s="293"/>
      <c r="J39" s="293"/>
      <c r="K39" s="293"/>
      <c r="L39" s="293"/>
      <c r="M39" s="293"/>
      <c r="N39" s="293"/>
      <c r="O39" s="293"/>
      <c r="P39" s="293"/>
      <c r="Q39" s="293"/>
      <c r="R39" s="293"/>
      <c r="T39" s="183"/>
      <c r="U39" s="183"/>
      <c r="V39" s="184"/>
    </row>
    <row r="40" spans="1:22" ht="12" customHeight="1">
      <c r="A40" s="731"/>
      <c r="B40" s="731"/>
      <c r="C40" s="294"/>
      <c r="D40" s="294"/>
      <c r="E40" s="294"/>
      <c r="F40" s="294"/>
      <c r="G40" s="294"/>
      <c r="H40" s="293"/>
      <c r="I40" s="293"/>
      <c r="J40" s="293"/>
      <c r="K40" s="293"/>
      <c r="L40" s="293"/>
      <c r="M40" s="293"/>
      <c r="N40" s="293"/>
      <c r="O40" s="293"/>
      <c r="P40" s="293"/>
      <c r="Q40" s="293"/>
      <c r="R40" s="293"/>
      <c r="T40" s="183"/>
      <c r="U40" s="183"/>
      <c r="V40" s="182"/>
    </row>
    <row r="41" spans="1:22" ht="12" customHeight="1">
      <c r="A41" s="731"/>
      <c r="B41" s="731"/>
      <c r="C41" s="294"/>
      <c r="D41" s="294"/>
      <c r="E41" s="294"/>
      <c r="F41" s="294"/>
      <c r="G41" s="294"/>
      <c r="H41" s="293"/>
      <c r="I41" s="293"/>
      <c r="J41" s="293"/>
      <c r="K41" s="293"/>
      <c r="L41" s="293"/>
      <c r="M41" s="293"/>
      <c r="N41" s="293"/>
      <c r="O41" s="293"/>
      <c r="P41" s="293"/>
      <c r="Q41" s="293"/>
      <c r="R41" s="293"/>
      <c r="T41" s="180"/>
      <c r="U41" s="179"/>
      <c r="V41" s="178"/>
    </row>
    <row r="42" spans="1:22" ht="12" customHeight="1">
      <c r="A42" s="731"/>
      <c r="B42" s="731"/>
      <c r="C42" s="294"/>
      <c r="D42" s="294"/>
      <c r="E42" s="294"/>
      <c r="F42" s="294"/>
      <c r="G42" s="294"/>
      <c r="H42" s="293"/>
      <c r="I42" s="293"/>
      <c r="J42" s="293"/>
      <c r="K42" s="293"/>
      <c r="L42" s="293"/>
      <c r="M42" s="293"/>
      <c r="N42" s="293"/>
      <c r="O42" s="293"/>
      <c r="P42" s="293"/>
      <c r="Q42" s="293"/>
      <c r="R42" s="293"/>
      <c r="T42" s="177"/>
      <c r="U42" s="177"/>
      <c r="V42" s="177"/>
    </row>
    <row r="43" spans="1:22" ht="12" customHeight="1">
      <c r="A43" s="728"/>
      <c r="B43" s="728"/>
      <c r="C43" s="292"/>
      <c r="D43" s="292"/>
      <c r="E43" s="292"/>
      <c r="F43" s="292"/>
      <c r="G43" s="292"/>
      <c r="H43" s="291"/>
      <c r="I43" s="291"/>
      <c r="J43" s="291"/>
      <c r="K43" s="291"/>
      <c r="L43" s="291"/>
      <c r="M43" s="291"/>
      <c r="N43" s="291"/>
      <c r="O43" s="291"/>
      <c r="P43" s="291"/>
      <c r="Q43" s="291"/>
      <c r="R43" s="291"/>
      <c r="T43" s="176"/>
      <c r="U43" s="176"/>
      <c r="V43" s="176"/>
    </row>
    <row r="44" spans="1:22" ht="12" customHeight="1"/>
    <row r="45" spans="1:22" ht="12" customHeight="1"/>
    <row r="46" spans="1:22" ht="12" customHeight="1"/>
    <row r="47" spans="1:22" ht="13" customHeight="1"/>
    <row r="48" spans="1:22" ht="13" customHeight="1"/>
    <row r="49" ht="13" customHeight="1"/>
    <row r="50" ht="13" customHeight="1"/>
    <row r="51" ht="13" customHeight="1"/>
    <row r="52" ht="13" customHeight="1"/>
    <row r="53" ht="13" customHeight="1"/>
    <row r="54" ht="13" customHeight="1"/>
    <row r="55" ht="13" customHeight="1"/>
    <row r="56" ht="13"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sheetData>
  <mergeCells count="3">
    <mergeCell ref="A27:R27"/>
    <mergeCell ref="A28:R28"/>
    <mergeCell ref="A29:M29"/>
  </mergeCells>
  <printOptions horizontalCentered="1"/>
  <pageMargins left="0.70866141732283472" right="0.70866141732283472" top="0.74803149606299213" bottom="0.74803149606299213" header="0.31496062992125984" footer="0.31496062992125984"/>
  <pageSetup paperSize="9" scale="70" fitToWidth="0" fitToHeight="0" orientation="portrait" r:id="rId1"/>
  <headerFooter alignWithMargins="0">
    <oddHeader xml:space="preserve">&amp;CHalf-Year Factbook 2022&amp;R&amp;"-,Bold"&amp;K0000A0Key financial figures
</oddHeader>
    <oddFooter>&amp;R&amp;"-,Bold"&amp;K0000A0Nordea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A8871-6573-42D8-AEB7-2410CABE7FD3}">
  <sheetPr codeName="Sheet10">
    <tabColor rgb="FFFFCCCC"/>
  </sheetPr>
  <dimension ref="F1:F3"/>
  <sheetViews>
    <sheetView view="pageLayout" zoomScale="85" zoomScaleNormal="100" zoomScaleSheetLayoutView="70" zoomScalePageLayoutView="85" workbookViewId="0">
      <selection activeCell="P25" sqref="P25"/>
    </sheetView>
  </sheetViews>
  <sheetFormatPr defaultColWidth="9.1796875" defaultRowHeight="14.5"/>
  <cols>
    <col min="1" max="4" width="9.1796875" style="1"/>
    <col min="5" max="5" width="3.54296875" style="1" customWidth="1"/>
    <col min="6" max="16384" width="9.1796875" style="1"/>
  </cols>
  <sheetData>
    <row r="1" spans="6:6" ht="18.649999999999999" customHeight="1"/>
    <row r="3" spans="6:6" ht="35">
      <c r="F3" s="7"/>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&amp;CHalf-Year Factbook 2022&amp;R&amp;"-,Bold"&amp;K0000A0Business areas</oddHeader>
    <oddFooter>&amp;R&amp;"-,Bold"&amp;K0000A0Nordea</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360A1-9706-4EDD-9CFD-8B0EA379C7FC}">
  <sheetPr codeName="Sheet13"/>
  <dimension ref="A1:K79"/>
  <sheetViews>
    <sheetView view="pageLayout" zoomScale="80" zoomScaleNormal="100" zoomScalePageLayoutView="80" workbookViewId="0">
      <selection sqref="A1:K1"/>
    </sheetView>
  </sheetViews>
  <sheetFormatPr defaultColWidth="8.7265625" defaultRowHeight="12.5"/>
  <cols>
    <col min="1" max="1" width="35.81640625" style="413" customWidth="1"/>
    <col min="2" max="11" width="8.81640625" style="413" customWidth="1"/>
    <col min="12" max="16384" width="8.7265625" style="413"/>
  </cols>
  <sheetData>
    <row r="1" spans="1:11" ht="20.149999999999999" customHeight="1">
      <c r="A1" s="1610" t="s">
        <v>1570</v>
      </c>
      <c r="B1" s="1610" t="s">
        <v>317</v>
      </c>
      <c r="C1" s="1610" t="s">
        <v>317</v>
      </c>
      <c r="D1" s="1610" t="s">
        <v>317</v>
      </c>
      <c r="E1" s="1610" t="s">
        <v>317</v>
      </c>
      <c r="F1" s="1610"/>
      <c r="G1" s="1610" t="s">
        <v>317</v>
      </c>
      <c r="H1" s="1610" t="s">
        <v>317</v>
      </c>
      <c r="I1" s="1610" t="s">
        <v>317</v>
      </c>
      <c r="J1" s="1610" t="s">
        <v>317</v>
      </c>
      <c r="K1" s="1610" t="s">
        <v>317</v>
      </c>
    </row>
    <row r="2" spans="1:11" ht="12.75" customHeight="1">
      <c r="A2" s="599"/>
      <c r="B2" s="599"/>
      <c r="C2" s="599"/>
      <c r="D2" s="599"/>
      <c r="E2" s="599"/>
      <c r="F2" s="599"/>
      <c r="G2" s="599"/>
      <c r="H2" s="1611" t="s">
        <v>319</v>
      </c>
      <c r="I2" s="1612" t="s">
        <v>317</v>
      </c>
      <c r="J2" s="1611" t="s">
        <v>320</v>
      </c>
      <c r="K2" s="1612" t="s">
        <v>317</v>
      </c>
    </row>
    <row r="3" spans="1:11" ht="14.25" customHeight="1">
      <c r="A3" s="571" t="s">
        <v>280</v>
      </c>
      <c r="B3" s="572" t="s">
        <v>1397</v>
      </c>
      <c r="C3" s="572" t="s">
        <v>208</v>
      </c>
      <c r="D3" s="572" t="s">
        <v>209</v>
      </c>
      <c r="E3" s="572" t="s">
        <v>210</v>
      </c>
      <c r="F3" s="572" t="s">
        <v>211</v>
      </c>
      <c r="G3" s="572" t="s">
        <v>212</v>
      </c>
      <c r="H3" s="575" t="s">
        <v>1463</v>
      </c>
      <c r="I3" s="576" t="s">
        <v>1468</v>
      </c>
      <c r="J3" s="575" t="s">
        <v>1463</v>
      </c>
      <c r="K3" s="576" t="s">
        <v>1468</v>
      </c>
    </row>
    <row r="4" spans="1:11" ht="14.25" customHeight="1">
      <c r="A4" s="143" t="s">
        <v>321</v>
      </c>
      <c r="B4" s="308">
        <v>571</v>
      </c>
      <c r="C4" s="308">
        <v>565</v>
      </c>
      <c r="D4" s="308">
        <v>556</v>
      </c>
      <c r="E4" s="308">
        <v>573</v>
      </c>
      <c r="F4" s="308">
        <v>569</v>
      </c>
      <c r="G4" s="308">
        <v>561</v>
      </c>
      <c r="H4" s="577">
        <v>0</v>
      </c>
      <c r="I4" s="578">
        <v>0.01</v>
      </c>
      <c r="J4" s="577">
        <v>0.01</v>
      </c>
      <c r="K4" s="578">
        <v>0.01</v>
      </c>
    </row>
    <row r="5" spans="1:11" ht="14.25" customHeight="1">
      <c r="A5" s="143" t="s">
        <v>322</v>
      </c>
      <c r="B5" s="308">
        <v>302</v>
      </c>
      <c r="C5" s="308">
        <v>301</v>
      </c>
      <c r="D5" s="308">
        <v>324</v>
      </c>
      <c r="E5" s="308">
        <v>316</v>
      </c>
      <c r="F5" s="308">
        <v>301</v>
      </c>
      <c r="G5" s="308">
        <v>282</v>
      </c>
      <c r="H5" s="577">
        <v>0</v>
      </c>
      <c r="I5" s="578">
        <v>0</v>
      </c>
      <c r="J5" s="577">
        <v>0.01</v>
      </c>
      <c r="K5" s="578">
        <v>0</v>
      </c>
    </row>
    <row r="6" spans="1:11" ht="14.25" customHeight="1">
      <c r="A6" s="143" t="s">
        <v>323</v>
      </c>
      <c r="B6" s="308">
        <v>30</v>
      </c>
      <c r="C6" s="308">
        <v>57</v>
      </c>
      <c r="D6" s="308">
        <v>34</v>
      </c>
      <c r="E6" s="308">
        <v>32</v>
      </c>
      <c r="F6" s="308">
        <v>51</v>
      </c>
      <c r="G6" s="308">
        <v>32</v>
      </c>
      <c r="H6" s="577">
        <v>-0.41</v>
      </c>
      <c r="I6" s="578">
        <v>-0.47</v>
      </c>
      <c r="J6" s="577">
        <v>-0.39</v>
      </c>
      <c r="K6" s="578">
        <v>-0.45</v>
      </c>
    </row>
    <row r="7" spans="1:11" ht="14.25" customHeight="1">
      <c r="A7" s="143" t="s">
        <v>324</v>
      </c>
      <c r="B7" s="305">
        <v>3</v>
      </c>
      <c r="C7" s="305">
        <v>2</v>
      </c>
      <c r="D7" s="305">
        <v>-1</v>
      </c>
      <c r="E7" s="305">
        <v>1</v>
      </c>
      <c r="F7" s="305">
        <v>10</v>
      </c>
      <c r="G7" s="305">
        <v>4</v>
      </c>
      <c r="H7" s="577"/>
      <c r="I7" s="578"/>
      <c r="J7" s="577"/>
      <c r="K7" s="585"/>
    </row>
    <row r="8" spans="1:11" ht="14.25" customHeight="1">
      <c r="A8" s="573" t="s">
        <v>325</v>
      </c>
      <c r="B8" s="574">
        <v>906</v>
      </c>
      <c r="C8" s="574">
        <v>925</v>
      </c>
      <c r="D8" s="574">
        <v>913</v>
      </c>
      <c r="E8" s="574">
        <v>922</v>
      </c>
      <c r="F8" s="574">
        <v>931</v>
      </c>
      <c r="G8" s="574">
        <v>879</v>
      </c>
      <c r="H8" s="579">
        <v>-0.03</v>
      </c>
      <c r="I8" s="580">
        <v>-0.02</v>
      </c>
      <c r="J8" s="579">
        <v>-0.02</v>
      </c>
      <c r="K8" s="580">
        <v>-0.02</v>
      </c>
    </row>
    <row r="9" spans="1:11" ht="14.25" customHeight="1">
      <c r="A9" s="573" t="s">
        <v>326</v>
      </c>
      <c r="B9" s="574">
        <v>-449</v>
      </c>
      <c r="C9" s="574">
        <v>-509</v>
      </c>
      <c r="D9" s="574">
        <v>-455</v>
      </c>
      <c r="E9" s="574">
        <v>-451</v>
      </c>
      <c r="F9" s="574">
        <v>-447</v>
      </c>
      <c r="G9" s="574">
        <v>-509</v>
      </c>
      <c r="H9" s="579">
        <v>0</v>
      </c>
      <c r="I9" s="580">
        <v>-0.12</v>
      </c>
      <c r="J9" s="579">
        <v>0.02</v>
      </c>
      <c r="K9" s="580">
        <v>-0.11</v>
      </c>
    </row>
    <row r="10" spans="1:11" ht="14.25" customHeight="1">
      <c r="A10" s="573" t="s">
        <v>327</v>
      </c>
      <c r="B10" s="574">
        <v>457</v>
      </c>
      <c r="C10" s="574">
        <v>416</v>
      </c>
      <c r="D10" s="574">
        <v>458</v>
      </c>
      <c r="E10" s="574">
        <v>471</v>
      </c>
      <c r="F10" s="574">
        <v>484</v>
      </c>
      <c r="G10" s="574">
        <v>370</v>
      </c>
      <c r="H10" s="579">
        <v>-0.06</v>
      </c>
      <c r="I10" s="580">
        <v>0.1</v>
      </c>
      <c r="J10" s="579">
        <v>-0.05</v>
      </c>
      <c r="K10" s="580">
        <v>0.1</v>
      </c>
    </row>
    <row r="11" spans="1:11" ht="14.25" customHeight="1">
      <c r="A11" s="143" t="s">
        <v>328</v>
      </c>
      <c r="B11" s="305">
        <v>7</v>
      </c>
      <c r="C11" s="305">
        <v>-13</v>
      </c>
      <c r="D11" s="305">
        <v>-10</v>
      </c>
      <c r="E11" s="305">
        <v>-1</v>
      </c>
      <c r="F11" s="305">
        <v>2</v>
      </c>
      <c r="G11" s="305">
        <v>-7</v>
      </c>
      <c r="H11" s="577"/>
      <c r="I11" s="578"/>
      <c r="J11" s="586"/>
      <c r="K11" s="578"/>
    </row>
    <row r="12" spans="1:11" ht="14.25" customHeight="1">
      <c r="A12" s="573" t="s">
        <v>329</v>
      </c>
      <c r="B12" s="574">
        <v>464</v>
      </c>
      <c r="C12" s="574">
        <v>403</v>
      </c>
      <c r="D12" s="574">
        <v>448</v>
      </c>
      <c r="E12" s="574">
        <v>470</v>
      </c>
      <c r="F12" s="574">
        <v>486</v>
      </c>
      <c r="G12" s="574">
        <v>363</v>
      </c>
      <c r="H12" s="579">
        <v>-0.05</v>
      </c>
      <c r="I12" s="580">
        <v>0.15</v>
      </c>
      <c r="J12" s="579">
        <v>-0.04</v>
      </c>
      <c r="K12" s="580">
        <v>0.15</v>
      </c>
    </row>
    <row r="13" spans="1:11" ht="14.25" customHeight="1">
      <c r="A13" s="143" t="s">
        <v>330</v>
      </c>
      <c r="B13" s="1162">
        <v>51</v>
      </c>
      <c r="C13" s="1162">
        <v>50</v>
      </c>
      <c r="D13" s="1162">
        <v>52</v>
      </c>
      <c r="E13" s="1162">
        <v>51</v>
      </c>
      <c r="F13" s="1162">
        <v>49</v>
      </c>
      <c r="G13" s="1535">
        <v>53</v>
      </c>
      <c r="H13" s="577"/>
      <c r="I13" s="578"/>
      <c r="J13" s="587"/>
      <c r="K13" s="588"/>
    </row>
    <row r="14" spans="1:11" ht="14.25" customHeight="1">
      <c r="A14" s="143" t="s">
        <v>331</v>
      </c>
      <c r="B14" s="1555">
        <v>18</v>
      </c>
      <c r="C14" s="1162">
        <v>18</v>
      </c>
      <c r="D14" s="1162">
        <v>17</v>
      </c>
      <c r="E14" s="1162">
        <v>18</v>
      </c>
      <c r="F14" s="1162">
        <v>19</v>
      </c>
      <c r="G14" s="1535">
        <v>16</v>
      </c>
      <c r="H14" s="577"/>
      <c r="I14" s="578"/>
      <c r="J14" s="587"/>
      <c r="K14" s="588"/>
    </row>
    <row r="15" spans="1:11" ht="14.25" customHeight="1">
      <c r="A15" s="143" t="s">
        <v>332</v>
      </c>
      <c r="B15" s="1555">
        <v>7659</v>
      </c>
      <c r="C15" s="1162">
        <v>7909</v>
      </c>
      <c r="D15" s="1162">
        <v>7750</v>
      </c>
      <c r="E15" s="1162">
        <v>7769</v>
      </c>
      <c r="F15" s="1162">
        <v>7759</v>
      </c>
      <c r="G15" s="1535">
        <v>7603</v>
      </c>
      <c r="H15" s="577" t="s">
        <v>0</v>
      </c>
      <c r="I15" s="578" t="s">
        <v>0</v>
      </c>
      <c r="J15" s="577"/>
      <c r="K15" s="578"/>
    </row>
    <row r="16" spans="1:11" ht="14.25" customHeight="1">
      <c r="A16" s="306" t="s">
        <v>333</v>
      </c>
      <c r="B16" s="1555">
        <v>45284</v>
      </c>
      <c r="C16" s="1162">
        <v>46968</v>
      </c>
      <c r="D16" s="1162">
        <v>46603</v>
      </c>
      <c r="E16" s="1162">
        <v>46937</v>
      </c>
      <c r="F16" s="1162">
        <v>47008</v>
      </c>
      <c r="G16" s="1535">
        <v>46464</v>
      </c>
      <c r="H16" s="577" t="s">
        <v>0</v>
      </c>
      <c r="I16" s="578" t="s">
        <v>0</v>
      </c>
      <c r="J16" s="577"/>
      <c r="K16" s="578"/>
    </row>
    <row r="17" spans="1:11" ht="14.25" customHeight="1">
      <c r="A17" s="1362" t="s">
        <v>334</v>
      </c>
      <c r="B17" s="1363">
        <v>6937</v>
      </c>
      <c r="C17" s="1363">
        <v>6893</v>
      </c>
      <c r="D17" s="1363">
        <v>6839</v>
      </c>
      <c r="E17" s="1363">
        <v>6950</v>
      </c>
      <c r="F17" s="1363">
        <v>7007</v>
      </c>
      <c r="G17" s="1363">
        <v>6965</v>
      </c>
      <c r="H17" s="583">
        <v>-0.01</v>
      </c>
      <c r="I17" s="584">
        <v>0.01</v>
      </c>
      <c r="J17" s="589"/>
      <c r="K17" s="590"/>
    </row>
    <row r="18" spans="1:11" ht="6.65" customHeight="1">
      <c r="A18" s="143"/>
      <c r="B18" s="143"/>
      <c r="C18" s="853"/>
      <c r="D18" s="853"/>
      <c r="E18" s="853"/>
      <c r="F18" s="853"/>
      <c r="G18" s="853"/>
      <c r="H18" s="421"/>
      <c r="I18" s="421"/>
      <c r="J18" s="501"/>
      <c r="K18" s="501"/>
    </row>
    <row r="19" spans="1:11" ht="15" customHeight="1">
      <c r="A19" s="1433" t="s">
        <v>335</v>
      </c>
      <c r="B19" s="1361"/>
      <c r="C19" s="1361"/>
      <c r="D19" s="1361"/>
      <c r="E19" s="1361"/>
      <c r="F19" s="1361"/>
      <c r="G19" s="1361"/>
      <c r="H19" s="1613" t="s">
        <v>319</v>
      </c>
      <c r="I19" s="1614" t="s">
        <v>317</v>
      </c>
      <c r="J19" s="1613" t="s">
        <v>320</v>
      </c>
      <c r="K19" s="1614" t="s">
        <v>317</v>
      </c>
    </row>
    <row r="20" spans="1:11" ht="10.5" customHeight="1">
      <c r="A20" s="1364" t="s">
        <v>336</v>
      </c>
      <c r="B20" s="1365" t="s">
        <v>1397</v>
      </c>
      <c r="C20" s="1365" t="s">
        <v>208</v>
      </c>
      <c r="D20" s="1365" t="s">
        <v>209</v>
      </c>
      <c r="E20" s="1365" t="s">
        <v>210</v>
      </c>
      <c r="F20" s="1365" t="s">
        <v>211</v>
      </c>
      <c r="G20" s="1365" t="s">
        <v>212</v>
      </c>
      <c r="H20" s="1374" t="s">
        <v>1463</v>
      </c>
      <c r="I20" s="1367" t="s">
        <v>1468</v>
      </c>
      <c r="J20" s="1366" t="s">
        <v>1463</v>
      </c>
      <c r="K20" s="1367" t="s">
        <v>1468</v>
      </c>
    </row>
    <row r="21" spans="1:11" ht="11.65" customHeight="1">
      <c r="A21" s="1368" t="s">
        <v>337</v>
      </c>
      <c r="B21" s="1348" t="s">
        <v>339</v>
      </c>
      <c r="C21" s="1348" t="s">
        <v>338</v>
      </c>
      <c r="D21" s="1369" t="s">
        <v>339</v>
      </c>
      <c r="E21" s="1370" t="s">
        <v>340</v>
      </c>
      <c r="F21" s="1370" t="s">
        <v>341</v>
      </c>
      <c r="G21" s="1370" t="s">
        <v>342</v>
      </c>
      <c r="H21" s="577">
        <v>0.03</v>
      </c>
      <c r="I21" s="421">
        <v>-0.02</v>
      </c>
      <c r="J21" s="577">
        <v>0.05</v>
      </c>
      <c r="K21" s="421">
        <v>0.01</v>
      </c>
    </row>
    <row r="22" spans="1:11" ht="11.65" customHeight="1">
      <c r="A22" s="1368" t="s">
        <v>343</v>
      </c>
      <c r="B22" s="1348" t="s">
        <v>344</v>
      </c>
      <c r="C22" s="1369" t="s">
        <v>344</v>
      </c>
      <c r="D22" s="1370" t="s">
        <v>345</v>
      </c>
      <c r="E22" s="1370" t="s">
        <v>344</v>
      </c>
      <c r="F22" s="1370" t="s">
        <v>345</v>
      </c>
      <c r="G22" s="1370" t="s">
        <v>346</v>
      </c>
      <c r="H22" s="577">
        <v>0.01</v>
      </c>
      <c r="I22" s="421">
        <v>0</v>
      </c>
      <c r="J22" s="577">
        <v>0.02</v>
      </c>
      <c r="K22" s="421">
        <v>0.01</v>
      </c>
    </row>
    <row r="23" spans="1:11" ht="11.65" customHeight="1">
      <c r="A23" s="1371" t="s">
        <v>347</v>
      </c>
      <c r="B23" s="1372">
        <v>171.7</v>
      </c>
      <c r="C23" s="1372" t="s">
        <v>348</v>
      </c>
      <c r="D23" s="1372" t="s">
        <v>349</v>
      </c>
      <c r="E23" s="1372" t="s">
        <v>350</v>
      </c>
      <c r="F23" s="1372" t="s">
        <v>351</v>
      </c>
      <c r="G23" s="1372" t="s">
        <v>352</v>
      </c>
      <c r="H23" s="579">
        <v>0.03</v>
      </c>
      <c r="I23" s="1373">
        <v>-0.01</v>
      </c>
      <c r="J23" s="579">
        <v>0.05</v>
      </c>
      <c r="K23" s="1373">
        <v>0.01</v>
      </c>
    </row>
    <row r="24" spans="1:11" ht="11.65" customHeight="1">
      <c r="A24" s="1175" t="s">
        <v>353</v>
      </c>
      <c r="B24" s="1176" t="s">
        <v>1476</v>
      </c>
      <c r="C24" s="1176" t="s">
        <v>354</v>
      </c>
      <c r="D24" s="1176" t="s">
        <v>355</v>
      </c>
      <c r="E24" s="1176" t="s">
        <v>356</v>
      </c>
      <c r="F24" s="1176" t="s">
        <v>357</v>
      </c>
      <c r="G24" s="1176" t="s">
        <v>358</v>
      </c>
      <c r="H24" s="592">
        <v>0.03</v>
      </c>
      <c r="I24" s="1526">
        <v>0.01</v>
      </c>
      <c r="J24" s="592">
        <v>0.05</v>
      </c>
      <c r="K24" s="593">
        <v>0.03</v>
      </c>
    </row>
    <row r="25" spans="1:11" ht="10.5" customHeight="1">
      <c r="A25" s="1609" t="s">
        <v>359</v>
      </c>
      <c r="B25" s="1609" t="s">
        <v>317</v>
      </c>
      <c r="C25" s="1609" t="s">
        <v>317</v>
      </c>
      <c r="D25" s="1609" t="s">
        <v>317</v>
      </c>
      <c r="E25" s="1609" t="s">
        <v>317</v>
      </c>
      <c r="F25" s="1609"/>
      <c r="G25" s="1609" t="s">
        <v>317</v>
      </c>
      <c r="H25" s="1609" t="s">
        <v>317</v>
      </c>
      <c r="I25" s="1609" t="s">
        <v>317</v>
      </c>
      <c r="J25" s="1609" t="s">
        <v>317</v>
      </c>
      <c r="K25" s="1609" t="s">
        <v>317</v>
      </c>
    </row>
    <row r="26" spans="1:11" ht="6.65" customHeight="1">
      <c r="A26" s="1615"/>
      <c r="B26" s="1615" t="s">
        <v>317</v>
      </c>
      <c r="C26" s="1615" t="s">
        <v>317</v>
      </c>
      <c r="D26" s="1615" t="s">
        <v>317</v>
      </c>
      <c r="E26" s="1615" t="s">
        <v>317</v>
      </c>
      <c r="F26" s="1615"/>
      <c r="G26" s="1615" t="s">
        <v>317</v>
      </c>
      <c r="H26" s="1615" t="s">
        <v>317</v>
      </c>
      <c r="I26" s="1615" t="s">
        <v>317</v>
      </c>
      <c r="J26" s="1615" t="s">
        <v>317</v>
      </c>
      <c r="K26" s="1615" t="s">
        <v>317</v>
      </c>
    </row>
    <row r="27" spans="1:11" ht="13">
      <c r="A27" s="1616" t="s">
        <v>360</v>
      </c>
      <c r="B27" s="1616" t="s">
        <v>317</v>
      </c>
      <c r="C27" s="1616" t="s">
        <v>317</v>
      </c>
      <c r="D27" s="1616" t="s">
        <v>317</v>
      </c>
      <c r="E27" s="1616" t="s">
        <v>317</v>
      </c>
      <c r="F27" s="1616"/>
      <c r="G27" s="1617" t="s">
        <v>317</v>
      </c>
      <c r="H27" s="1618" t="s">
        <v>319</v>
      </c>
      <c r="I27" s="1619" t="s">
        <v>317</v>
      </c>
      <c r="J27" s="1618" t="s">
        <v>320</v>
      </c>
      <c r="K27" s="1619" t="s">
        <v>317</v>
      </c>
    </row>
    <row r="28" spans="1:11">
      <c r="A28" s="571" t="s">
        <v>280</v>
      </c>
      <c r="B28" s="572" t="s">
        <v>1397</v>
      </c>
      <c r="C28" s="572" t="s">
        <v>208</v>
      </c>
      <c r="D28" s="572" t="s">
        <v>209</v>
      </c>
      <c r="E28" s="572" t="s">
        <v>210</v>
      </c>
      <c r="F28" s="572" t="s">
        <v>211</v>
      </c>
      <c r="G28" s="572" t="s">
        <v>212</v>
      </c>
      <c r="H28" s="575" t="s">
        <v>1463</v>
      </c>
      <c r="I28" s="576" t="s">
        <v>1468</v>
      </c>
      <c r="J28" s="575" t="s">
        <v>1463</v>
      </c>
      <c r="K28" s="576" t="s">
        <v>1468</v>
      </c>
    </row>
    <row r="29" spans="1:11">
      <c r="A29" s="143" t="s">
        <v>361</v>
      </c>
      <c r="B29" s="305">
        <v>158</v>
      </c>
      <c r="C29" s="305">
        <v>155</v>
      </c>
      <c r="D29" s="305">
        <v>153</v>
      </c>
      <c r="E29" s="305">
        <v>153</v>
      </c>
      <c r="F29" s="305">
        <v>145</v>
      </c>
      <c r="G29" s="305">
        <v>145</v>
      </c>
      <c r="H29" s="577">
        <v>0.09</v>
      </c>
      <c r="I29" s="578">
        <v>0.02</v>
      </c>
      <c r="J29" s="577">
        <v>0.09</v>
      </c>
      <c r="K29" s="578">
        <v>0.02</v>
      </c>
    </row>
    <row r="30" spans="1:11">
      <c r="A30" s="143" t="s">
        <v>362</v>
      </c>
      <c r="B30" s="305">
        <v>102</v>
      </c>
      <c r="C30" s="305">
        <v>108</v>
      </c>
      <c r="D30" s="305">
        <v>97</v>
      </c>
      <c r="E30" s="305">
        <v>101</v>
      </c>
      <c r="F30" s="305">
        <v>98</v>
      </c>
      <c r="G30" s="305">
        <v>99</v>
      </c>
      <c r="H30" s="577">
        <v>0.04</v>
      </c>
      <c r="I30" s="578">
        <v>-0.06</v>
      </c>
      <c r="J30" s="577">
        <v>0.04</v>
      </c>
      <c r="K30" s="578">
        <v>-0.06</v>
      </c>
    </row>
    <row r="31" spans="1:11">
      <c r="A31" s="143" t="s">
        <v>363</v>
      </c>
      <c r="B31" s="305">
        <v>116</v>
      </c>
      <c r="C31" s="305">
        <v>121</v>
      </c>
      <c r="D31" s="305">
        <v>109</v>
      </c>
      <c r="E31" s="305">
        <v>121</v>
      </c>
      <c r="F31" s="305">
        <v>130</v>
      </c>
      <c r="G31" s="305">
        <v>119</v>
      </c>
      <c r="H31" s="577">
        <v>-0.11</v>
      </c>
      <c r="I31" s="578">
        <v>-0.04</v>
      </c>
      <c r="J31" s="577">
        <v>-0.12</v>
      </c>
      <c r="K31" s="578">
        <v>-0.03</v>
      </c>
    </row>
    <row r="32" spans="1:11">
      <c r="A32" s="1375" t="s">
        <v>364</v>
      </c>
      <c r="B32" s="1378">
        <v>195</v>
      </c>
      <c r="C32" s="1378">
        <v>186</v>
      </c>
      <c r="D32" s="1378">
        <v>202</v>
      </c>
      <c r="E32" s="1378">
        <v>199</v>
      </c>
      <c r="F32" s="1378">
        <v>198</v>
      </c>
      <c r="G32" s="1378">
        <v>201</v>
      </c>
      <c r="H32" s="577">
        <v>-0.02</v>
      </c>
      <c r="I32" s="578">
        <v>0.05</v>
      </c>
      <c r="J32" s="577">
        <v>0.02</v>
      </c>
      <c r="K32" s="585">
        <v>0.05</v>
      </c>
    </row>
    <row r="33" spans="1:11">
      <c r="A33" s="1362" t="s">
        <v>365</v>
      </c>
      <c r="B33" s="1379">
        <v>0</v>
      </c>
      <c r="C33" s="1379">
        <v>-5</v>
      </c>
      <c r="D33" s="1379">
        <v>-5</v>
      </c>
      <c r="E33" s="1379">
        <v>-1</v>
      </c>
      <c r="F33" s="1379">
        <v>-2</v>
      </c>
      <c r="G33" s="1379">
        <v>-3</v>
      </c>
      <c r="H33" s="594"/>
      <c r="I33" s="595"/>
      <c r="J33" s="594"/>
      <c r="K33" s="595"/>
    </row>
    <row r="34" spans="1:11" ht="8.25" customHeight="1">
      <c r="A34" s="143"/>
      <c r="B34" s="143"/>
      <c r="C34" s="305"/>
      <c r="D34" s="305"/>
      <c r="E34" s="305"/>
      <c r="F34" s="305"/>
      <c r="G34" s="305"/>
      <c r="H34" s="421"/>
      <c r="I34" s="421"/>
      <c r="J34" s="501"/>
      <c r="K34" s="501"/>
    </row>
    <row r="35" spans="1:11" ht="13">
      <c r="A35" s="1616" t="s">
        <v>366</v>
      </c>
      <c r="B35" s="1616" t="s">
        <v>317</v>
      </c>
      <c r="C35" s="1616" t="s">
        <v>317</v>
      </c>
      <c r="D35" s="1616" t="s">
        <v>317</v>
      </c>
      <c r="E35" s="1616" t="s">
        <v>317</v>
      </c>
      <c r="F35" s="1616"/>
      <c r="G35" s="1617" t="s">
        <v>317</v>
      </c>
      <c r="H35" s="1620" t="s">
        <v>319</v>
      </c>
      <c r="I35" s="1621" t="s">
        <v>317</v>
      </c>
      <c r="J35" s="1620" t="s">
        <v>320</v>
      </c>
      <c r="K35" s="1621" t="s">
        <v>317</v>
      </c>
    </row>
    <row r="36" spans="1:11">
      <c r="A36" s="571" t="s">
        <v>280</v>
      </c>
      <c r="B36" s="572" t="s">
        <v>1397</v>
      </c>
      <c r="C36" s="572" t="s">
        <v>208</v>
      </c>
      <c r="D36" s="572" t="s">
        <v>209</v>
      </c>
      <c r="E36" s="572" t="s">
        <v>210</v>
      </c>
      <c r="F36" s="572" t="s">
        <v>211</v>
      </c>
      <c r="G36" s="572" t="s">
        <v>212</v>
      </c>
      <c r="H36" s="575" t="s">
        <v>1463</v>
      </c>
      <c r="I36" s="576" t="s">
        <v>1468</v>
      </c>
      <c r="J36" s="575" t="s">
        <v>1463</v>
      </c>
      <c r="K36" s="576" t="s">
        <v>1468</v>
      </c>
    </row>
    <row r="37" spans="1:11">
      <c r="A37" s="143" t="s">
        <v>361</v>
      </c>
      <c r="B37" s="305">
        <v>82</v>
      </c>
      <c r="C37" s="305">
        <v>75</v>
      </c>
      <c r="D37" s="305">
        <v>83</v>
      </c>
      <c r="E37" s="305">
        <v>84</v>
      </c>
      <c r="F37" s="305">
        <v>83</v>
      </c>
      <c r="G37" s="305">
        <v>74</v>
      </c>
      <c r="H37" s="577">
        <v>-0.01</v>
      </c>
      <c r="I37" s="578">
        <v>0.09</v>
      </c>
      <c r="J37" s="577">
        <v>0</v>
      </c>
      <c r="K37" s="578">
        <v>0.09</v>
      </c>
    </row>
    <row r="38" spans="1:11">
      <c r="A38" s="143" t="s">
        <v>362</v>
      </c>
      <c r="B38" s="305">
        <v>92</v>
      </c>
      <c r="C38" s="305">
        <v>94</v>
      </c>
      <c r="D38" s="305">
        <v>98</v>
      </c>
      <c r="E38" s="305">
        <v>97</v>
      </c>
      <c r="F38" s="305">
        <v>90</v>
      </c>
      <c r="G38" s="305">
        <v>88</v>
      </c>
      <c r="H38" s="577">
        <v>0.02</v>
      </c>
      <c r="I38" s="578">
        <v>-0.02</v>
      </c>
      <c r="J38" s="577">
        <v>0.02</v>
      </c>
      <c r="K38" s="578">
        <v>-0.02</v>
      </c>
    </row>
    <row r="39" spans="1:11">
      <c r="A39" s="143" t="s">
        <v>363</v>
      </c>
      <c r="B39" s="305">
        <v>27</v>
      </c>
      <c r="C39" s="305">
        <v>25</v>
      </c>
      <c r="D39" s="305">
        <v>27</v>
      </c>
      <c r="E39" s="305">
        <v>23</v>
      </c>
      <c r="F39" s="305">
        <v>23</v>
      </c>
      <c r="G39" s="305">
        <v>22</v>
      </c>
      <c r="H39" s="577">
        <v>0.17</v>
      </c>
      <c r="I39" s="578">
        <v>0.08</v>
      </c>
      <c r="J39" s="577">
        <v>0.18</v>
      </c>
      <c r="K39" s="578">
        <v>0.08</v>
      </c>
    </row>
    <row r="40" spans="1:11">
      <c r="A40" s="143" t="s">
        <v>364</v>
      </c>
      <c r="B40" s="305">
        <v>104</v>
      </c>
      <c r="C40" s="305">
        <v>107</v>
      </c>
      <c r="D40" s="305">
        <v>116</v>
      </c>
      <c r="E40" s="305">
        <v>113</v>
      </c>
      <c r="F40" s="305">
        <v>106</v>
      </c>
      <c r="G40" s="305">
        <v>99</v>
      </c>
      <c r="H40" s="577">
        <v>-0.02</v>
      </c>
      <c r="I40" s="578">
        <v>-0.03</v>
      </c>
      <c r="J40" s="577">
        <v>0</v>
      </c>
      <c r="K40" s="585">
        <v>-0.05</v>
      </c>
    </row>
    <row r="41" spans="1:11">
      <c r="A41" s="1362" t="s">
        <v>365</v>
      </c>
      <c r="B41" s="1379">
        <v>-3</v>
      </c>
      <c r="C41" s="1379">
        <v>0</v>
      </c>
      <c r="D41" s="1379">
        <v>0</v>
      </c>
      <c r="E41" s="1379">
        <v>-1</v>
      </c>
      <c r="F41" s="1379">
        <v>-1</v>
      </c>
      <c r="G41" s="1379">
        <v>-1</v>
      </c>
      <c r="H41" s="594"/>
      <c r="I41" s="595"/>
      <c r="J41" s="594"/>
      <c r="K41" s="595"/>
    </row>
    <row r="42" spans="1:11" ht="7.5" customHeight="1">
      <c r="A42" s="143"/>
      <c r="B42" s="143"/>
      <c r="C42" s="305"/>
      <c r="D42" s="305"/>
      <c r="E42" s="305"/>
      <c r="F42" s="305"/>
      <c r="G42" s="305"/>
      <c r="H42" s="421"/>
      <c r="I42" s="421"/>
      <c r="J42" s="501"/>
      <c r="K42" s="501"/>
    </row>
    <row r="43" spans="1:11" ht="13">
      <c r="A43" s="1616" t="s">
        <v>367</v>
      </c>
      <c r="B43" s="1616" t="s">
        <v>317</v>
      </c>
      <c r="C43" s="1616" t="s">
        <v>317</v>
      </c>
      <c r="D43" s="1616" t="s">
        <v>317</v>
      </c>
      <c r="E43" s="1616" t="s">
        <v>317</v>
      </c>
      <c r="F43" s="1616"/>
      <c r="G43" s="1616" t="s">
        <v>317</v>
      </c>
      <c r="H43" s="1623"/>
      <c r="I43" s="1623"/>
      <c r="J43" s="1623"/>
      <c r="K43" s="1623"/>
    </row>
    <row r="44" spans="1:11">
      <c r="A44" s="571" t="s">
        <v>280</v>
      </c>
      <c r="B44" s="572" t="s">
        <v>1397</v>
      </c>
      <c r="C44" s="572" t="s">
        <v>208</v>
      </c>
      <c r="D44" s="572" t="s">
        <v>209</v>
      </c>
      <c r="E44" s="572" t="s">
        <v>210</v>
      </c>
      <c r="F44" s="572" t="s">
        <v>211</v>
      </c>
      <c r="G44" s="572" t="s">
        <v>212</v>
      </c>
      <c r="H44" s="1527"/>
      <c r="I44" s="1527"/>
      <c r="J44" s="1527"/>
      <c r="K44" s="1527"/>
    </row>
    <row r="45" spans="1:11">
      <c r="A45" s="143" t="s">
        <v>361</v>
      </c>
      <c r="B45" s="305">
        <v>8</v>
      </c>
      <c r="C45" s="305">
        <v>9</v>
      </c>
      <c r="D45" s="305">
        <v>20</v>
      </c>
      <c r="E45" s="305">
        <v>18</v>
      </c>
      <c r="F45" s="305">
        <v>33</v>
      </c>
      <c r="G45" s="305">
        <v>13</v>
      </c>
      <c r="H45" s="421"/>
      <c r="I45" s="421"/>
      <c r="J45" s="421"/>
      <c r="K45" s="421"/>
    </row>
    <row r="46" spans="1:11">
      <c r="A46" s="143" t="s">
        <v>362</v>
      </c>
      <c r="B46" s="305">
        <v>-13</v>
      </c>
      <c r="C46" s="305">
        <v>-14</v>
      </c>
      <c r="D46" s="305">
        <v>-20</v>
      </c>
      <c r="E46" s="305">
        <v>-9</v>
      </c>
      <c r="F46" s="305">
        <v>-20</v>
      </c>
      <c r="G46" s="305">
        <v>-14</v>
      </c>
      <c r="H46" s="421"/>
      <c r="I46" s="421"/>
      <c r="J46" s="421"/>
      <c r="K46" s="421"/>
    </row>
    <row r="47" spans="1:11">
      <c r="A47" s="143" t="s">
        <v>363</v>
      </c>
      <c r="B47" s="305">
        <v>2</v>
      </c>
      <c r="C47" s="305">
        <v>-1</v>
      </c>
      <c r="D47" s="305">
        <v>-5</v>
      </c>
      <c r="E47" s="305">
        <v>-4</v>
      </c>
      <c r="F47" s="305">
        <v>0</v>
      </c>
      <c r="G47" s="305">
        <v>-2</v>
      </c>
      <c r="H47" s="421"/>
      <c r="I47" s="421"/>
      <c r="J47" s="421"/>
      <c r="K47" s="421"/>
    </row>
    <row r="48" spans="1:11">
      <c r="A48" s="1375" t="s">
        <v>364</v>
      </c>
      <c r="B48" s="1378">
        <v>11</v>
      </c>
      <c r="C48" s="1378">
        <v>-6</v>
      </c>
      <c r="D48" s="1378">
        <v>-4</v>
      </c>
      <c r="E48" s="1378">
        <v>-4</v>
      </c>
      <c r="F48" s="1378">
        <v>-8</v>
      </c>
      <c r="G48" s="1378">
        <v>-7</v>
      </c>
      <c r="H48" s="421"/>
      <c r="I48" s="421"/>
      <c r="J48" s="421"/>
      <c r="K48" s="501"/>
    </row>
    <row r="49" spans="1:11">
      <c r="A49" s="1362" t="s">
        <v>365</v>
      </c>
      <c r="B49" s="1379">
        <v>-1</v>
      </c>
      <c r="C49" s="1379">
        <v>-1</v>
      </c>
      <c r="D49" s="1379">
        <v>-1</v>
      </c>
      <c r="E49" s="1379">
        <v>-2</v>
      </c>
      <c r="F49" s="1379">
        <v>-3</v>
      </c>
      <c r="G49" s="1379">
        <v>3</v>
      </c>
      <c r="H49" s="604"/>
      <c r="I49" s="604"/>
      <c r="J49" s="604"/>
      <c r="K49" s="604"/>
    </row>
    <row r="50" spans="1:11">
      <c r="A50" s="143"/>
      <c r="B50" s="305"/>
      <c r="C50" s="305"/>
      <c r="D50" s="305"/>
      <c r="E50" s="305"/>
      <c r="F50" s="305"/>
      <c r="G50" s="305"/>
      <c r="H50" s="604"/>
      <c r="I50" s="604"/>
      <c r="J50" s="604"/>
      <c r="K50" s="604"/>
    </row>
    <row r="51" spans="1:11" ht="7.5" customHeight="1">
      <c r="A51" s="143"/>
      <c r="B51" s="305"/>
      <c r="C51" s="305"/>
      <c r="D51" s="305"/>
      <c r="E51" s="305"/>
      <c r="F51" s="305"/>
      <c r="G51" s="305"/>
      <c r="H51" s="604"/>
      <c r="I51" s="604"/>
      <c r="J51" s="604"/>
      <c r="K51" s="604"/>
    </row>
    <row r="52" spans="1:11" ht="13">
      <c r="A52" s="1616" t="s">
        <v>1566</v>
      </c>
      <c r="B52" s="1616" t="s">
        <v>317</v>
      </c>
      <c r="C52" s="1616" t="s">
        <v>317</v>
      </c>
      <c r="D52" s="1616" t="s">
        <v>317</v>
      </c>
      <c r="E52" s="1616" t="s">
        <v>317</v>
      </c>
      <c r="F52" s="1616"/>
      <c r="G52" s="1616" t="s">
        <v>317</v>
      </c>
      <c r="H52" s="1624"/>
      <c r="I52" s="1624"/>
      <c r="J52" s="1624"/>
      <c r="K52" s="1624"/>
    </row>
    <row r="53" spans="1:11">
      <c r="A53" s="1625" t="s">
        <v>368</v>
      </c>
      <c r="B53" s="1625" t="s">
        <v>317</v>
      </c>
      <c r="C53" s="1625" t="s">
        <v>317</v>
      </c>
      <c r="D53" s="1625" t="s">
        <v>317</v>
      </c>
      <c r="E53" s="1625" t="s">
        <v>317</v>
      </c>
      <c r="F53" s="1625"/>
      <c r="G53" s="1625" t="s">
        <v>317</v>
      </c>
      <c r="H53" s="1613" t="s">
        <v>319</v>
      </c>
      <c r="I53" s="1614" t="s">
        <v>317</v>
      </c>
      <c r="J53" s="1613" t="s">
        <v>320</v>
      </c>
      <c r="K53" s="1614" t="s">
        <v>317</v>
      </c>
    </row>
    <row r="54" spans="1:11">
      <c r="A54" s="571" t="s">
        <v>336</v>
      </c>
      <c r="B54" s="572" t="s">
        <v>1397</v>
      </c>
      <c r="C54" s="572" t="s">
        <v>208</v>
      </c>
      <c r="D54" s="572" t="s">
        <v>209</v>
      </c>
      <c r="E54" s="572" t="s">
        <v>210</v>
      </c>
      <c r="F54" s="572" t="s">
        <v>211</v>
      </c>
      <c r="G54" s="572" t="s">
        <v>212</v>
      </c>
      <c r="H54" s="575" t="s">
        <v>1463</v>
      </c>
      <c r="I54" s="576" t="s">
        <v>1468</v>
      </c>
      <c r="J54" s="575" t="s">
        <v>1463</v>
      </c>
      <c r="K54" s="576" t="s">
        <v>1468</v>
      </c>
    </row>
    <row r="55" spans="1:11">
      <c r="A55" s="143" t="s">
        <v>337</v>
      </c>
      <c r="B55" s="309" t="s">
        <v>1475</v>
      </c>
      <c r="C55" s="309" t="s">
        <v>369</v>
      </c>
      <c r="D55" s="309" t="s">
        <v>370</v>
      </c>
      <c r="E55" s="309" t="s">
        <v>371</v>
      </c>
      <c r="F55" s="309" t="s">
        <v>372</v>
      </c>
      <c r="G55" s="309" t="s">
        <v>373</v>
      </c>
      <c r="H55" s="577">
        <v>0.06</v>
      </c>
      <c r="I55" s="578">
        <v>0.01</v>
      </c>
      <c r="J55" s="577">
        <v>0.06</v>
      </c>
      <c r="K55" s="578">
        <v>0.01</v>
      </c>
    </row>
    <row r="56" spans="1:11">
      <c r="A56" s="143" t="s">
        <v>343</v>
      </c>
      <c r="B56" s="309" t="s">
        <v>517</v>
      </c>
      <c r="C56" s="309" t="s">
        <v>374</v>
      </c>
      <c r="D56" s="309" t="s">
        <v>375</v>
      </c>
      <c r="E56" s="309" t="s">
        <v>374</v>
      </c>
      <c r="F56" s="309" t="s">
        <v>375</v>
      </c>
      <c r="G56" s="309" t="s">
        <v>375</v>
      </c>
      <c r="H56" s="577">
        <v>0.04</v>
      </c>
      <c r="I56" s="578">
        <v>0.02</v>
      </c>
      <c r="J56" s="577">
        <v>0.04</v>
      </c>
      <c r="K56" s="578">
        <v>0.02</v>
      </c>
    </row>
    <row r="57" spans="1:11">
      <c r="A57" s="1528" t="s">
        <v>347</v>
      </c>
      <c r="B57" s="591" t="s">
        <v>1474</v>
      </c>
      <c r="C57" s="591" t="s">
        <v>376</v>
      </c>
      <c r="D57" s="591" t="s">
        <v>377</v>
      </c>
      <c r="E57" s="591" t="s">
        <v>378</v>
      </c>
      <c r="F57" s="591" t="s">
        <v>379</v>
      </c>
      <c r="G57" s="591" t="s">
        <v>380</v>
      </c>
      <c r="H57" s="1529">
        <v>0.05</v>
      </c>
      <c r="I57" s="1530">
        <v>0.01</v>
      </c>
      <c r="J57" s="1529">
        <v>0.05</v>
      </c>
      <c r="K57" s="1530">
        <v>0.01</v>
      </c>
    </row>
    <row r="58" spans="1:11">
      <c r="A58" s="1400" t="s">
        <v>353</v>
      </c>
      <c r="B58" s="1176" t="s">
        <v>383</v>
      </c>
      <c r="C58" s="1176" t="s">
        <v>381</v>
      </c>
      <c r="D58" s="1176" t="s">
        <v>381</v>
      </c>
      <c r="E58" s="1176" t="s">
        <v>382</v>
      </c>
      <c r="F58" s="1176" t="s">
        <v>383</v>
      </c>
      <c r="G58" s="1176" t="s">
        <v>384</v>
      </c>
      <c r="H58" s="1531">
        <v>0</v>
      </c>
      <c r="I58" s="1532">
        <v>0.02</v>
      </c>
      <c r="J58" s="1531">
        <v>0</v>
      </c>
      <c r="K58" s="1533">
        <v>0.02</v>
      </c>
    </row>
    <row r="59" spans="1:11" ht="7.5" customHeight="1">
      <c r="A59" s="144"/>
      <c r="B59" s="414"/>
      <c r="C59" s="414"/>
      <c r="D59" s="414"/>
      <c r="E59" s="414"/>
      <c r="F59" s="414"/>
      <c r="G59" s="414"/>
      <c r="H59" s="596"/>
      <c r="I59" s="596"/>
      <c r="J59" s="596"/>
      <c r="K59" s="597"/>
    </row>
    <row r="60" spans="1:11">
      <c r="A60" s="1622" t="s">
        <v>385</v>
      </c>
      <c r="B60" s="1622" t="s">
        <v>317</v>
      </c>
      <c r="C60" s="1622" t="s">
        <v>317</v>
      </c>
      <c r="D60" s="1622" t="s">
        <v>317</v>
      </c>
      <c r="E60" s="1622" t="s">
        <v>317</v>
      </c>
      <c r="F60" s="1622"/>
      <c r="G60" s="1622" t="s">
        <v>317</v>
      </c>
      <c r="H60" s="1206"/>
      <c r="I60" s="1206"/>
      <c r="J60" s="1345"/>
      <c r="K60" s="1345"/>
    </row>
    <row r="61" spans="1:11">
      <c r="A61" s="571" t="s">
        <v>336</v>
      </c>
      <c r="B61" s="572" t="s">
        <v>1397</v>
      </c>
      <c r="C61" s="572" t="s">
        <v>208</v>
      </c>
      <c r="D61" s="572" t="s">
        <v>209</v>
      </c>
      <c r="E61" s="572" t="s">
        <v>210</v>
      </c>
      <c r="F61" s="572" t="s">
        <v>211</v>
      </c>
      <c r="G61" s="572" t="s">
        <v>212</v>
      </c>
      <c r="H61" s="598" t="s">
        <v>1463</v>
      </c>
      <c r="I61" s="598" t="s">
        <v>1468</v>
      </c>
      <c r="J61" s="598" t="s">
        <v>1463</v>
      </c>
      <c r="K61" s="598" t="s">
        <v>1468</v>
      </c>
    </row>
    <row r="62" spans="1:11">
      <c r="A62" s="143" t="s">
        <v>337</v>
      </c>
      <c r="B62" s="309" t="s">
        <v>1473</v>
      </c>
      <c r="C62" s="309" t="s">
        <v>386</v>
      </c>
      <c r="D62" s="309" t="s">
        <v>387</v>
      </c>
      <c r="E62" s="309" t="s">
        <v>388</v>
      </c>
      <c r="F62" s="309" t="s">
        <v>389</v>
      </c>
      <c r="G62" s="309" t="s">
        <v>390</v>
      </c>
      <c r="H62" s="577">
        <v>0.05</v>
      </c>
      <c r="I62" s="578">
        <v>0.01</v>
      </c>
      <c r="J62" s="577">
        <v>0.05</v>
      </c>
      <c r="K62" s="578">
        <v>0.01</v>
      </c>
    </row>
    <row r="63" spans="1:11">
      <c r="A63" s="143" t="s">
        <v>343</v>
      </c>
      <c r="B63" s="309" t="s">
        <v>391</v>
      </c>
      <c r="C63" s="309" t="s">
        <v>391</v>
      </c>
      <c r="D63" s="309" t="s">
        <v>391</v>
      </c>
      <c r="E63" s="309" t="s">
        <v>392</v>
      </c>
      <c r="F63" s="309" t="s">
        <v>392</v>
      </c>
      <c r="G63" s="309" t="s">
        <v>392</v>
      </c>
      <c r="H63" s="577">
        <v>-0.02</v>
      </c>
      <c r="I63" s="578">
        <v>0</v>
      </c>
      <c r="J63" s="577">
        <v>-0.02</v>
      </c>
      <c r="K63" s="578">
        <v>0</v>
      </c>
    </row>
    <row r="64" spans="1:11">
      <c r="A64" s="1534" t="s">
        <v>347</v>
      </c>
      <c r="B64" s="1372" t="s">
        <v>1472</v>
      </c>
      <c r="C64" s="1372" t="s">
        <v>393</v>
      </c>
      <c r="D64" s="1372" t="s">
        <v>394</v>
      </c>
      <c r="E64" s="1372" t="s">
        <v>369</v>
      </c>
      <c r="F64" s="1372" t="s">
        <v>370</v>
      </c>
      <c r="G64" s="1372" t="s">
        <v>395</v>
      </c>
      <c r="H64" s="1529">
        <v>0.04</v>
      </c>
      <c r="I64" s="1530">
        <v>0.01</v>
      </c>
      <c r="J64" s="1529">
        <v>0.04</v>
      </c>
      <c r="K64" s="1530">
        <v>0.01</v>
      </c>
    </row>
    <row r="65" spans="1:11">
      <c r="A65" s="1400" t="s">
        <v>353</v>
      </c>
      <c r="B65" s="1176" t="s">
        <v>1471</v>
      </c>
      <c r="C65" s="1176" t="s">
        <v>396</v>
      </c>
      <c r="D65" s="1176" t="s">
        <v>397</v>
      </c>
      <c r="E65" s="1176" t="s">
        <v>398</v>
      </c>
      <c r="F65" s="1176" t="s">
        <v>399</v>
      </c>
      <c r="G65" s="1176" t="s">
        <v>400</v>
      </c>
      <c r="H65" s="1531">
        <v>0.05</v>
      </c>
      <c r="I65" s="1532">
        <v>0.02</v>
      </c>
      <c r="J65" s="1531">
        <v>0.05</v>
      </c>
      <c r="K65" s="1533">
        <v>0.02</v>
      </c>
    </row>
    <row r="66" spans="1:11" ht="9" customHeight="1">
      <c r="A66" s="144"/>
      <c r="B66" s="414"/>
      <c r="C66" s="414"/>
      <c r="D66" s="414"/>
      <c r="E66" s="414"/>
      <c r="F66" s="414"/>
      <c r="G66" s="414"/>
      <c r="H66" s="596"/>
      <c r="I66" s="596"/>
      <c r="J66" s="596"/>
      <c r="K66" s="597"/>
    </row>
    <row r="67" spans="1:11">
      <c r="A67" s="1622" t="s">
        <v>401</v>
      </c>
      <c r="B67" s="1622" t="s">
        <v>317</v>
      </c>
      <c r="C67" s="1622" t="s">
        <v>317</v>
      </c>
      <c r="D67" s="1622" t="s">
        <v>317</v>
      </c>
      <c r="E67" s="1622" t="s">
        <v>317</v>
      </c>
      <c r="F67" s="1622"/>
      <c r="G67" s="1622" t="s">
        <v>317</v>
      </c>
      <c r="H67" s="1206"/>
      <c r="I67" s="1206"/>
      <c r="J67" s="1345"/>
      <c r="K67" s="1345"/>
    </row>
    <row r="68" spans="1:11">
      <c r="A68" s="571" t="s">
        <v>336</v>
      </c>
      <c r="B68" s="572" t="s">
        <v>1397</v>
      </c>
      <c r="C68" s="572" t="s">
        <v>208</v>
      </c>
      <c r="D68" s="572" t="s">
        <v>209</v>
      </c>
      <c r="E68" s="572" t="s">
        <v>210</v>
      </c>
      <c r="F68" s="572" t="s">
        <v>211</v>
      </c>
      <c r="G68" s="572" t="s">
        <v>212</v>
      </c>
      <c r="H68" s="598" t="s">
        <v>1463</v>
      </c>
      <c r="I68" s="598" t="s">
        <v>1468</v>
      </c>
      <c r="J68" s="598" t="s">
        <v>1463</v>
      </c>
      <c r="K68" s="598" t="s">
        <v>1468</v>
      </c>
    </row>
    <row r="69" spans="1:11">
      <c r="A69" s="143" t="s">
        <v>337</v>
      </c>
      <c r="B69" s="309" t="s">
        <v>1470</v>
      </c>
      <c r="C69" s="309" t="s">
        <v>402</v>
      </c>
      <c r="D69" s="309" t="s">
        <v>403</v>
      </c>
      <c r="E69" s="309" t="s">
        <v>404</v>
      </c>
      <c r="F69" s="309" t="s">
        <v>372</v>
      </c>
      <c r="G69" s="309" t="s">
        <v>372</v>
      </c>
      <c r="H69" s="577">
        <v>0.01</v>
      </c>
      <c r="I69" s="578">
        <v>-0.06</v>
      </c>
      <c r="J69" s="577">
        <v>0.03</v>
      </c>
      <c r="K69" s="578">
        <v>0.01</v>
      </c>
    </row>
    <row r="70" spans="1:11">
      <c r="A70" s="143" t="s">
        <v>343</v>
      </c>
      <c r="B70" s="309" t="s">
        <v>406</v>
      </c>
      <c r="C70" s="309" t="s">
        <v>405</v>
      </c>
      <c r="D70" s="309" t="s">
        <v>405</v>
      </c>
      <c r="E70" s="309" t="s">
        <v>405</v>
      </c>
      <c r="F70" s="309" t="s">
        <v>406</v>
      </c>
      <c r="G70" s="309" t="s">
        <v>406</v>
      </c>
      <c r="H70" s="577">
        <v>0</v>
      </c>
      <c r="I70" s="578">
        <v>-0.04</v>
      </c>
      <c r="J70" s="577">
        <v>0</v>
      </c>
      <c r="K70" s="578">
        <v>0</v>
      </c>
    </row>
    <row r="71" spans="1:11">
      <c r="A71" s="1528" t="s">
        <v>347</v>
      </c>
      <c r="B71" s="591" t="s">
        <v>1469</v>
      </c>
      <c r="C71" s="591" t="s">
        <v>407</v>
      </c>
      <c r="D71" s="591" t="s">
        <v>408</v>
      </c>
      <c r="E71" s="591" t="s">
        <v>409</v>
      </c>
      <c r="F71" s="591" t="s">
        <v>410</v>
      </c>
      <c r="G71" s="591" t="s">
        <v>410</v>
      </c>
      <c r="H71" s="1529">
        <v>0.01</v>
      </c>
      <c r="I71" s="1530">
        <v>-0.06</v>
      </c>
      <c r="J71" s="1529">
        <v>0.03</v>
      </c>
      <c r="K71" s="1530">
        <v>0.01</v>
      </c>
    </row>
    <row r="72" spans="1:11">
      <c r="A72" s="1400" t="s">
        <v>353</v>
      </c>
      <c r="B72" s="1176" t="s">
        <v>1324</v>
      </c>
      <c r="C72" s="1176" t="s">
        <v>411</v>
      </c>
      <c r="D72" s="1176" t="s">
        <v>412</v>
      </c>
      <c r="E72" s="1176" t="s">
        <v>413</v>
      </c>
      <c r="F72" s="1176" t="s">
        <v>414</v>
      </c>
      <c r="G72" s="1176" t="s">
        <v>415</v>
      </c>
      <c r="H72" s="1531">
        <v>0.03</v>
      </c>
      <c r="I72" s="1532">
        <v>-0.01</v>
      </c>
      <c r="J72" s="1531">
        <v>0.05</v>
      </c>
      <c r="K72" s="1533">
        <v>0.06</v>
      </c>
    </row>
    <row r="73" spans="1:11" ht="7.5" customHeight="1">
      <c r="A73" s="144"/>
      <c r="B73" s="414"/>
      <c r="C73" s="414"/>
      <c r="D73" s="414"/>
      <c r="E73" s="414"/>
      <c r="F73" s="414"/>
      <c r="G73" s="414"/>
      <c r="H73" s="596"/>
      <c r="I73" s="596"/>
      <c r="J73" s="596"/>
      <c r="K73" s="597"/>
    </row>
    <row r="74" spans="1:11">
      <c r="A74" s="1622" t="s">
        <v>416</v>
      </c>
      <c r="B74" s="1622" t="s">
        <v>317</v>
      </c>
      <c r="C74" s="1622" t="s">
        <v>317</v>
      </c>
      <c r="D74" s="1622" t="s">
        <v>317</v>
      </c>
      <c r="E74" s="1622" t="s">
        <v>317</v>
      </c>
      <c r="F74" s="1622"/>
      <c r="G74" s="1622" t="s">
        <v>317</v>
      </c>
      <c r="H74" s="1206"/>
      <c r="I74" s="1206"/>
      <c r="J74" s="1345"/>
      <c r="K74" s="1345"/>
    </row>
    <row r="75" spans="1:11">
      <c r="A75" s="571" t="s">
        <v>336</v>
      </c>
      <c r="B75" s="572" t="s">
        <v>1397</v>
      </c>
      <c r="C75" s="572" t="s">
        <v>208</v>
      </c>
      <c r="D75" s="572" t="s">
        <v>209</v>
      </c>
      <c r="E75" s="572" t="s">
        <v>210</v>
      </c>
      <c r="F75" s="572" t="s">
        <v>211</v>
      </c>
      <c r="G75" s="572" t="s">
        <v>212</v>
      </c>
      <c r="H75" s="598" t="s">
        <v>1463</v>
      </c>
      <c r="I75" s="598" t="s">
        <v>1468</v>
      </c>
      <c r="J75" s="598" t="s">
        <v>1463</v>
      </c>
      <c r="K75" s="598" t="s">
        <v>1468</v>
      </c>
    </row>
    <row r="76" spans="1:11">
      <c r="A76" s="143" t="s">
        <v>337</v>
      </c>
      <c r="B76" s="309" t="s">
        <v>419</v>
      </c>
      <c r="C76" s="309" t="s">
        <v>417</v>
      </c>
      <c r="D76" s="309" t="s">
        <v>418</v>
      </c>
      <c r="E76" s="309" t="s">
        <v>419</v>
      </c>
      <c r="F76" s="309" t="s">
        <v>420</v>
      </c>
      <c r="G76" s="309" t="s">
        <v>421</v>
      </c>
      <c r="H76" s="1161">
        <v>0.02</v>
      </c>
      <c r="I76" s="1160">
        <v>-0.02</v>
      </c>
      <c r="J76" s="577">
        <v>0.08</v>
      </c>
      <c r="K76" s="578">
        <v>0.02</v>
      </c>
    </row>
    <row r="77" spans="1:11">
      <c r="A77" s="143" t="s">
        <v>343</v>
      </c>
      <c r="B77" s="309" t="s">
        <v>645</v>
      </c>
      <c r="C77" s="309" t="s">
        <v>422</v>
      </c>
      <c r="D77" s="309" t="s">
        <v>422</v>
      </c>
      <c r="E77" s="309" t="s">
        <v>422</v>
      </c>
      <c r="F77" s="309" t="s">
        <v>422</v>
      </c>
      <c r="G77" s="309" t="s">
        <v>423</v>
      </c>
      <c r="H77" s="577">
        <v>-0.03</v>
      </c>
      <c r="I77" s="578">
        <v>-0.03</v>
      </c>
      <c r="J77" s="577">
        <v>0.06</v>
      </c>
      <c r="K77" s="578">
        <v>0.03</v>
      </c>
    </row>
    <row r="78" spans="1:11">
      <c r="A78" s="1528" t="s">
        <v>347</v>
      </c>
      <c r="B78" s="591" t="s">
        <v>1467</v>
      </c>
      <c r="C78" s="591" t="s">
        <v>424</v>
      </c>
      <c r="D78" s="591" t="s">
        <v>425</v>
      </c>
      <c r="E78" s="591" t="s">
        <v>426</v>
      </c>
      <c r="F78" s="591" t="s">
        <v>427</v>
      </c>
      <c r="G78" s="591" t="s">
        <v>428</v>
      </c>
      <c r="H78" s="1529">
        <v>0.01</v>
      </c>
      <c r="I78" s="1530">
        <v>-0.02</v>
      </c>
      <c r="J78" s="1529">
        <v>0.08</v>
      </c>
      <c r="K78" s="1530">
        <v>0.02</v>
      </c>
    </row>
    <row r="79" spans="1:11">
      <c r="A79" s="1400" t="s">
        <v>353</v>
      </c>
      <c r="B79" s="1176" t="s">
        <v>1466</v>
      </c>
      <c r="C79" s="1176" t="s">
        <v>429</v>
      </c>
      <c r="D79" s="1176" t="s">
        <v>430</v>
      </c>
      <c r="E79" s="1176" t="s">
        <v>430</v>
      </c>
      <c r="F79" s="1176" t="s">
        <v>431</v>
      </c>
      <c r="G79" s="1176" t="s">
        <v>432</v>
      </c>
      <c r="H79" s="1531">
        <v>0.03</v>
      </c>
      <c r="I79" s="1532">
        <v>0.01</v>
      </c>
      <c r="J79" s="1531">
        <v>0.09</v>
      </c>
      <c r="K79" s="1533">
        <v>0.04</v>
      </c>
    </row>
  </sheetData>
  <mergeCells count="25">
    <mergeCell ref="A74:G74"/>
    <mergeCell ref="A43:G43"/>
    <mergeCell ref="H43:I43"/>
    <mergeCell ref="J43:K43"/>
    <mergeCell ref="A52:G52"/>
    <mergeCell ref="H52:I52"/>
    <mergeCell ref="J52:K52"/>
    <mergeCell ref="A53:G53"/>
    <mergeCell ref="H53:I53"/>
    <mergeCell ref="J53:K53"/>
    <mergeCell ref="A60:G60"/>
    <mergeCell ref="A67:G67"/>
    <mergeCell ref="A26:K26"/>
    <mergeCell ref="A27:G27"/>
    <mergeCell ref="H27:I27"/>
    <mergeCell ref="J27:K27"/>
    <mergeCell ref="A35:G35"/>
    <mergeCell ref="H35:I35"/>
    <mergeCell ref="J35:K35"/>
    <mergeCell ref="A25:K25"/>
    <mergeCell ref="A1:K1"/>
    <mergeCell ref="H2:I2"/>
    <mergeCell ref="J2:K2"/>
    <mergeCell ref="H19:I19"/>
    <mergeCell ref="J19:K19"/>
  </mergeCells>
  <pageMargins left="0.70866141732283472" right="0.70866141732283472" top="0.74803149606299213" bottom="0.74803149606299213" header="0.31496062992125984" footer="0.31496062992125984"/>
  <pageSetup paperSize="9" scale="70" orientation="portrait" r:id="rId1"/>
  <headerFooter alignWithMargins="0">
    <oddHeader>&amp;CHalf-Year Factbook 2022&amp;R&amp;"-,Bold"&amp;K0000A0Business areas</oddHeader>
    <oddFooter>&amp;R&amp;"-,Bold"&amp;K0000A0Nordea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2A4F-FFB8-4579-82F2-1C43FEED84EF}">
  <sheetPr codeName="Sheet16">
    <tabColor rgb="FFFFCCCC"/>
  </sheetPr>
  <dimension ref="A1"/>
  <sheetViews>
    <sheetView view="pageLayout" zoomScale="55" zoomScaleNormal="100" zoomScalePageLayoutView="55" workbookViewId="0">
      <selection activeCell="P25" sqref="P25"/>
    </sheetView>
  </sheetViews>
  <sheetFormatPr defaultColWidth="9.1796875" defaultRowHeight="12" customHeight="1"/>
  <cols>
    <col min="1" max="16384" width="9.1796875" style="135"/>
  </cols>
  <sheetData/>
  <printOptions horizontalCentered="1"/>
  <pageMargins left="0.70866141732283472" right="0.70866141732283472" top="0.74803149606299213" bottom="0.74803149606299213" header="0.31496062992125984" footer="0.31496062992125984"/>
  <pageSetup paperSize="9" scale="74" orientation="portrait" r:id="rId1"/>
  <headerFooter alignWithMargins="0">
    <oddHeader>&amp;CHalf-Year Factbook 2022&amp;R&amp;"-,Bold"&amp;K0000A0Business areas</oddHeader>
    <oddFooter>&amp;R&amp;"-,Bold"&amp;K0000A0Nordea</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F32F0-65C6-4AAE-9566-A32FACEF3BF5}">
  <sheetPr codeName="Sheet14"/>
  <dimension ref="A1:K64"/>
  <sheetViews>
    <sheetView view="pageLayout" zoomScale="80" zoomScaleNormal="100" zoomScaleSheetLayoutView="85" zoomScalePageLayoutView="80" workbookViewId="0">
      <selection sqref="A1:K1"/>
    </sheetView>
  </sheetViews>
  <sheetFormatPr defaultColWidth="8.7265625" defaultRowHeight="12.5"/>
  <cols>
    <col min="1" max="1" width="31.54296875" style="413" customWidth="1"/>
    <col min="2" max="11" width="9.26953125" style="413" customWidth="1"/>
    <col min="12" max="16384" width="8.7265625" style="413"/>
  </cols>
  <sheetData>
    <row r="1" spans="1:11" ht="20.149999999999999" customHeight="1">
      <c r="A1" s="1626" t="s">
        <v>1571</v>
      </c>
      <c r="B1" s="1626" t="s">
        <v>317</v>
      </c>
      <c r="C1" s="1626" t="s">
        <v>317</v>
      </c>
      <c r="D1" s="1626" t="s">
        <v>317</v>
      </c>
      <c r="E1" s="1626" t="s">
        <v>317</v>
      </c>
      <c r="F1" s="1626"/>
      <c r="G1" s="1626" t="s">
        <v>317</v>
      </c>
      <c r="H1" s="1626" t="s">
        <v>317</v>
      </c>
      <c r="I1" s="1626" t="s">
        <v>317</v>
      </c>
      <c r="J1" s="1626" t="s">
        <v>317</v>
      </c>
      <c r="K1" s="1626" t="s">
        <v>317</v>
      </c>
    </row>
    <row r="2" spans="1:11" ht="12.75" customHeight="1">
      <c r="A2" s="599"/>
      <c r="B2" s="599"/>
      <c r="C2" s="599"/>
      <c r="D2" s="599"/>
      <c r="E2" s="599"/>
      <c r="F2" s="599"/>
      <c r="G2" s="599"/>
      <c r="H2" s="1627" t="s">
        <v>319</v>
      </c>
      <c r="I2" s="1628" t="s">
        <v>317</v>
      </c>
      <c r="J2" s="1627" t="s">
        <v>320</v>
      </c>
      <c r="K2" s="1628" t="s">
        <v>317</v>
      </c>
    </row>
    <row r="3" spans="1:11" ht="10.5" customHeight="1">
      <c r="A3" s="571" t="s">
        <v>280</v>
      </c>
      <c r="B3" s="572" t="s">
        <v>1397</v>
      </c>
      <c r="C3" s="572" t="s">
        <v>208</v>
      </c>
      <c r="D3" s="572" t="s">
        <v>209</v>
      </c>
      <c r="E3" s="572" t="s">
        <v>210</v>
      </c>
      <c r="F3" s="572" t="s">
        <v>211</v>
      </c>
      <c r="G3" s="572" t="s">
        <v>212</v>
      </c>
      <c r="H3" s="575" t="s">
        <v>1463</v>
      </c>
      <c r="I3" s="576" t="s">
        <v>1468</v>
      </c>
      <c r="J3" s="575" t="s">
        <v>1463</v>
      </c>
      <c r="K3" s="576" t="s">
        <v>1468</v>
      </c>
    </row>
    <row r="4" spans="1:11" ht="13.15" customHeight="1">
      <c r="A4" s="143" t="s">
        <v>321</v>
      </c>
      <c r="B4" s="308">
        <v>445</v>
      </c>
      <c r="C4" s="308">
        <v>440</v>
      </c>
      <c r="D4" s="308">
        <v>416</v>
      </c>
      <c r="E4" s="308">
        <v>395</v>
      </c>
      <c r="F4" s="308">
        <v>405</v>
      </c>
      <c r="G4" s="308">
        <v>394</v>
      </c>
      <c r="H4" s="577">
        <v>0.1</v>
      </c>
      <c r="I4" s="578">
        <v>0.01</v>
      </c>
      <c r="J4" s="577">
        <v>0.1</v>
      </c>
      <c r="K4" s="578">
        <v>0.01</v>
      </c>
    </row>
    <row r="5" spans="1:11" ht="13.15" customHeight="1">
      <c r="A5" s="143" t="s">
        <v>322</v>
      </c>
      <c r="B5" s="308">
        <v>161</v>
      </c>
      <c r="C5" s="308">
        <v>164</v>
      </c>
      <c r="D5" s="308">
        <v>170</v>
      </c>
      <c r="E5" s="308">
        <v>161</v>
      </c>
      <c r="F5" s="308">
        <v>153</v>
      </c>
      <c r="G5" s="308">
        <v>160</v>
      </c>
      <c r="H5" s="577">
        <v>0.05</v>
      </c>
      <c r="I5" s="578">
        <v>-0.02</v>
      </c>
      <c r="J5" s="577">
        <v>0.06</v>
      </c>
      <c r="K5" s="578">
        <v>-0.02</v>
      </c>
    </row>
    <row r="6" spans="1:11" ht="13.15" customHeight="1">
      <c r="A6" s="143" t="s">
        <v>323</v>
      </c>
      <c r="B6" s="308">
        <v>94</v>
      </c>
      <c r="C6" s="308">
        <v>101</v>
      </c>
      <c r="D6" s="308">
        <v>89</v>
      </c>
      <c r="E6" s="308">
        <v>70</v>
      </c>
      <c r="F6" s="308">
        <v>77</v>
      </c>
      <c r="G6" s="308">
        <v>74</v>
      </c>
      <c r="H6" s="577">
        <v>0.22</v>
      </c>
      <c r="I6" s="578">
        <v>-7.0000000000000007E-2</v>
      </c>
      <c r="J6" s="577">
        <v>0.25</v>
      </c>
      <c r="K6" s="578">
        <v>-0.06</v>
      </c>
    </row>
    <row r="7" spans="1:11" ht="13.15" customHeight="1">
      <c r="A7" s="143" t="s">
        <v>324</v>
      </c>
      <c r="B7" s="308">
        <v>10</v>
      </c>
      <c r="C7" s="308">
        <v>10</v>
      </c>
      <c r="D7" s="308">
        <v>7</v>
      </c>
      <c r="E7" s="308">
        <v>9</v>
      </c>
      <c r="F7" s="308">
        <v>9</v>
      </c>
      <c r="G7" s="308">
        <v>9</v>
      </c>
      <c r="H7" s="577"/>
      <c r="I7" s="578"/>
      <c r="J7" s="577"/>
      <c r="K7" s="578"/>
    </row>
    <row r="8" spans="1:11" ht="13.15" customHeight="1">
      <c r="A8" s="573" t="s">
        <v>325</v>
      </c>
      <c r="B8" s="574">
        <v>710</v>
      </c>
      <c r="C8" s="574">
        <v>715</v>
      </c>
      <c r="D8" s="574">
        <v>682</v>
      </c>
      <c r="E8" s="574">
        <v>635</v>
      </c>
      <c r="F8" s="574">
        <v>644</v>
      </c>
      <c r="G8" s="574">
        <v>637</v>
      </c>
      <c r="H8" s="579">
        <v>0.1</v>
      </c>
      <c r="I8" s="580">
        <v>-0.01</v>
      </c>
      <c r="J8" s="579">
        <v>0.11</v>
      </c>
      <c r="K8" s="580">
        <v>0</v>
      </c>
    </row>
    <row r="9" spans="1:11" ht="13.15" customHeight="1">
      <c r="A9" s="573" t="s">
        <v>326</v>
      </c>
      <c r="B9" s="574">
        <v>-291</v>
      </c>
      <c r="C9" s="574">
        <v>-350</v>
      </c>
      <c r="D9" s="574">
        <v>-295</v>
      </c>
      <c r="E9" s="574">
        <v>-290</v>
      </c>
      <c r="F9" s="574">
        <v>-278</v>
      </c>
      <c r="G9" s="574">
        <v>-336</v>
      </c>
      <c r="H9" s="579">
        <v>0.05</v>
      </c>
      <c r="I9" s="580">
        <v>-0.17</v>
      </c>
      <c r="J9" s="579">
        <v>0.06</v>
      </c>
      <c r="K9" s="580">
        <v>-0.16</v>
      </c>
    </row>
    <row r="10" spans="1:11" ht="13.15" customHeight="1">
      <c r="A10" s="573" t="s">
        <v>327</v>
      </c>
      <c r="B10" s="574">
        <v>419</v>
      </c>
      <c r="C10" s="574">
        <v>365</v>
      </c>
      <c r="D10" s="574">
        <v>387</v>
      </c>
      <c r="E10" s="574">
        <v>345</v>
      </c>
      <c r="F10" s="574">
        <v>366</v>
      </c>
      <c r="G10" s="574">
        <v>301</v>
      </c>
      <c r="H10" s="579">
        <v>0.14000000000000001</v>
      </c>
      <c r="I10" s="580">
        <v>0.15</v>
      </c>
      <c r="J10" s="579">
        <v>0.15</v>
      </c>
      <c r="K10" s="580">
        <v>0.15</v>
      </c>
    </row>
    <row r="11" spans="1:11" ht="13.15" customHeight="1">
      <c r="A11" s="143" t="s">
        <v>328</v>
      </c>
      <c r="B11" s="305">
        <v>36</v>
      </c>
      <c r="C11" s="305">
        <v>-11</v>
      </c>
      <c r="D11" s="305">
        <v>-27</v>
      </c>
      <c r="E11" s="305">
        <v>16</v>
      </c>
      <c r="F11" s="305">
        <v>30</v>
      </c>
      <c r="G11" s="305">
        <v>-15</v>
      </c>
      <c r="H11" s="577"/>
      <c r="I11" s="578"/>
      <c r="J11" s="577"/>
      <c r="K11" s="578"/>
    </row>
    <row r="12" spans="1:11" ht="13.15" customHeight="1">
      <c r="A12" s="573" t="s">
        <v>329</v>
      </c>
      <c r="B12" s="574">
        <v>455</v>
      </c>
      <c r="C12" s="574">
        <v>354</v>
      </c>
      <c r="D12" s="574">
        <v>360</v>
      </c>
      <c r="E12" s="574">
        <v>361</v>
      </c>
      <c r="F12" s="574">
        <v>396</v>
      </c>
      <c r="G12" s="574">
        <v>286</v>
      </c>
      <c r="H12" s="579">
        <v>0.15</v>
      </c>
      <c r="I12" s="580">
        <v>0.28999999999999998</v>
      </c>
      <c r="J12" s="579">
        <v>0.15</v>
      </c>
      <c r="K12" s="580">
        <v>0.28000000000000003</v>
      </c>
    </row>
    <row r="13" spans="1:11" ht="10.5" customHeight="1">
      <c r="A13" s="304"/>
      <c r="B13" s="307"/>
      <c r="C13" s="307"/>
      <c r="D13" s="307"/>
      <c r="E13" s="307"/>
      <c r="F13" s="307"/>
      <c r="G13" s="307"/>
      <c r="H13" s="581"/>
      <c r="I13" s="582"/>
      <c r="J13" s="581"/>
      <c r="K13" s="582"/>
    </row>
    <row r="14" spans="1:11" ht="13.5" customHeight="1">
      <c r="A14" s="143" t="s">
        <v>330</v>
      </c>
      <c r="B14" s="1164">
        <v>42</v>
      </c>
      <c r="C14" s="1164">
        <v>42</v>
      </c>
      <c r="D14" s="1164">
        <v>45</v>
      </c>
      <c r="E14" s="1164">
        <v>48</v>
      </c>
      <c r="F14" s="1164">
        <v>45</v>
      </c>
      <c r="G14" s="1163">
        <v>46</v>
      </c>
      <c r="H14" s="577"/>
      <c r="I14" s="578"/>
      <c r="J14" s="577"/>
      <c r="K14" s="578"/>
    </row>
    <row r="15" spans="1:11" ht="13.5" customHeight="1">
      <c r="A15" s="143" t="s">
        <v>331</v>
      </c>
      <c r="B15" s="1556">
        <v>20</v>
      </c>
      <c r="C15" s="1164">
        <v>18.368676402885068</v>
      </c>
      <c r="D15" s="1164">
        <v>15.199340875756148</v>
      </c>
      <c r="E15" s="1164">
        <v>15.282599228427115</v>
      </c>
      <c r="F15" s="1164">
        <v>17.08483346412368</v>
      </c>
      <c r="G15" s="1163">
        <v>14.863036457792282</v>
      </c>
      <c r="H15" s="577"/>
      <c r="I15" s="578"/>
      <c r="J15" s="577"/>
      <c r="K15" s="578"/>
    </row>
    <row r="16" spans="1:11" ht="13.5" customHeight="1">
      <c r="A16" s="143" t="s">
        <v>332</v>
      </c>
      <c r="B16" s="1556">
        <v>6799</v>
      </c>
      <c r="C16" s="1164">
        <v>6894</v>
      </c>
      <c r="D16" s="1164">
        <v>6867</v>
      </c>
      <c r="E16" s="1164">
        <v>6785</v>
      </c>
      <c r="F16" s="1164">
        <v>6838</v>
      </c>
      <c r="G16" s="1163">
        <v>6856</v>
      </c>
      <c r="H16" s="577" t="s">
        <v>0</v>
      </c>
      <c r="I16" s="578" t="s">
        <v>0</v>
      </c>
      <c r="J16" s="577"/>
      <c r="K16" s="578"/>
    </row>
    <row r="17" spans="1:11" ht="13.5" customHeight="1">
      <c r="A17" s="1385" t="s">
        <v>333</v>
      </c>
      <c r="B17" s="1557">
        <v>42800</v>
      </c>
      <c r="C17" s="1386">
        <v>43424</v>
      </c>
      <c r="D17" s="1386">
        <v>43200</v>
      </c>
      <c r="E17" s="1386">
        <v>43707</v>
      </c>
      <c r="F17" s="1386">
        <v>44014</v>
      </c>
      <c r="G17" s="1163">
        <v>43698</v>
      </c>
      <c r="H17" s="577" t="s">
        <v>0</v>
      </c>
      <c r="I17" s="578" t="s">
        <v>0</v>
      </c>
      <c r="J17" s="577"/>
      <c r="K17" s="578"/>
    </row>
    <row r="18" spans="1:11" ht="13.5" customHeight="1">
      <c r="A18" s="1362" t="s">
        <v>334</v>
      </c>
      <c r="B18" s="1387">
        <v>4009</v>
      </c>
      <c r="C18" s="1387">
        <v>4037</v>
      </c>
      <c r="D18" s="1387">
        <v>4070</v>
      </c>
      <c r="E18" s="1387">
        <v>4124</v>
      </c>
      <c r="F18" s="1387">
        <v>4213</v>
      </c>
      <c r="G18" s="1388">
        <v>4337</v>
      </c>
      <c r="H18" s="583">
        <v>-0.05</v>
      </c>
      <c r="I18" s="584">
        <v>-0.01</v>
      </c>
      <c r="J18" s="583"/>
      <c r="K18" s="584"/>
    </row>
    <row r="19" spans="1:11" ht="10.5" customHeight="1">
      <c r="A19" s="143"/>
      <c r="B19" s="143"/>
      <c r="C19" s="305"/>
      <c r="D19" s="305"/>
      <c r="E19" s="305"/>
      <c r="F19" s="305"/>
      <c r="G19" s="305"/>
      <c r="H19" s="421"/>
      <c r="I19" s="421"/>
      <c r="J19" s="501"/>
      <c r="K19" s="501"/>
    </row>
    <row r="20" spans="1:11" ht="15" customHeight="1">
      <c r="A20" s="1629" t="s">
        <v>433</v>
      </c>
      <c r="B20" s="1629" t="s">
        <v>317</v>
      </c>
      <c r="C20" s="1629" t="s">
        <v>317</v>
      </c>
      <c r="D20" s="1629" t="s">
        <v>317</v>
      </c>
      <c r="E20" s="1180"/>
      <c r="F20" s="1180"/>
      <c r="G20" s="1180"/>
      <c r="H20" s="1613" t="s">
        <v>319</v>
      </c>
      <c r="I20" s="1614" t="s">
        <v>317</v>
      </c>
      <c r="J20" s="1613" t="s">
        <v>320</v>
      </c>
      <c r="K20" s="1614" t="s">
        <v>317</v>
      </c>
    </row>
    <row r="21" spans="1:11" ht="10.5" customHeight="1">
      <c r="A21" s="571" t="s">
        <v>336</v>
      </c>
      <c r="B21" s="572" t="s">
        <v>1397</v>
      </c>
      <c r="C21" s="572" t="s">
        <v>208</v>
      </c>
      <c r="D21" s="572" t="s">
        <v>209</v>
      </c>
      <c r="E21" s="572" t="s">
        <v>210</v>
      </c>
      <c r="F21" s="572" t="s">
        <v>211</v>
      </c>
      <c r="G21" s="572" t="s">
        <v>212</v>
      </c>
      <c r="H21" s="575" t="s">
        <v>1463</v>
      </c>
      <c r="I21" s="576" t="s">
        <v>1468</v>
      </c>
      <c r="J21" s="575" t="s">
        <v>1463</v>
      </c>
      <c r="K21" s="576" t="s">
        <v>1468</v>
      </c>
    </row>
    <row r="22" spans="1:11" ht="10.5" customHeight="1">
      <c r="A22" s="1380" t="s">
        <v>434</v>
      </c>
      <c r="B22" s="1381" t="s">
        <v>1480</v>
      </c>
      <c r="C22" s="1381" t="s">
        <v>435</v>
      </c>
      <c r="D22" s="1381" t="s">
        <v>436</v>
      </c>
      <c r="E22" s="1381" t="s">
        <v>437</v>
      </c>
      <c r="F22" s="1381" t="s">
        <v>438</v>
      </c>
      <c r="G22" s="1381" t="s">
        <v>439</v>
      </c>
      <c r="H22" s="1382">
        <v>0.05</v>
      </c>
      <c r="I22" s="1383">
        <v>-0.01</v>
      </c>
      <c r="J22" s="1382">
        <v>7.0000000000000007E-2</v>
      </c>
      <c r="K22" s="1383">
        <v>0.02</v>
      </c>
    </row>
    <row r="23" spans="1:11" ht="10.5" customHeight="1">
      <c r="A23" s="1384" t="s">
        <v>440</v>
      </c>
      <c r="B23" s="1377" t="s">
        <v>1479</v>
      </c>
      <c r="C23" s="1377" t="s">
        <v>441</v>
      </c>
      <c r="D23" s="1377" t="s">
        <v>442</v>
      </c>
      <c r="E23" s="1377" t="s">
        <v>443</v>
      </c>
      <c r="F23" s="1377" t="s">
        <v>444</v>
      </c>
      <c r="G23" s="1377" t="s">
        <v>445</v>
      </c>
      <c r="H23" s="602">
        <v>0.06</v>
      </c>
      <c r="I23" s="603">
        <v>0.04</v>
      </c>
      <c r="J23" s="602">
        <v>0.09</v>
      </c>
      <c r="K23" s="603">
        <v>7.0000000000000007E-2</v>
      </c>
    </row>
    <row r="24" spans="1:11" ht="10.5" customHeight="1">
      <c r="A24" s="1630" t="s">
        <v>446</v>
      </c>
      <c r="B24" s="1615" t="s">
        <v>317</v>
      </c>
      <c r="C24" s="1615" t="s">
        <v>317</v>
      </c>
      <c r="D24" s="1615" t="s">
        <v>317</v>
      </c>
      <c r="E24" s="1615" t="s">
        <v>317</v>
      </c>
      <c r="F24" s="1615"/>
      <c r="G24" s="1615" t="s">
        <v>317</v>
      </c>
      <c r="H24" s="1615" t="s">
        <v>317</v>
      </c>
      <c r="I24" s="1615" t="s">
        <v>317</v>
      </c>
      <c r="J24" s="1615" t="s">
        <v>317</v>
      </c>
      <c r="K24" s="1615" t="s">
        <v>317</v>
      </c>
    </row>
    <row r="25" spans="1:11" ht="10.5" customHeight="1">
      <c r="A25" s="1615"/>
      <c r="B25" s="1615" t="s">
        <v>317</v>
      </c>
      <c r="C25" s="1615" t="s">
        <v>317</v>
      </c>
      <c r="D25" s="1615" t="s">
        <v>317</v>
      </c>
      <c r="E25" s="1615" t="s">
        <v>317</v>
      </c>
      <c r="F25" s="1615"/>
      <c r="G25" s="1615" t="s">
        <v>317</v>
      </c>
      <c r="H25" s="1615" t="s">
        <v>317</v>
      </c>
      <c r="I25" s="1615" t="s">
        <v>317</v>
      </c>
      <c r="J25" s="1615" t="s">
        <v>317</v>
      </c>
      <c r="K25" s="1615" t="s">
        <v>317</v>
      </c>
    </row>
    <row r="26" spans="1:11" ht="13">
      <c r="A26" s="1616" t="s">
        <v>447</v>
      </c>
      <c r="B26" s="1616" t="s">
        <v>317</v>
      </c>
      <c r="C26" s="1616" t="s">
        <v>317</v>
      </c>
      <c r="D26" s="1616" t="s">
        <v>317</v>
      </c>
      <c r="E26" s="1616" t="s">
        <v>317</v>
      </c>
      <c r="F26" s="1616"/>
      <c r="G26" s="1616" t="s">
        <v>317</v>
      </c>
      <c r="H26" s="1620" t="s">
        <v>319</v>
      </c>
      <c r="I26" s="1621" t="s">
        <v>317</v>
      </c>
      <c r="J26" s="1620" t="s">
        <v>320</v>
      </c>
      <c r="K26" s="1621" t="s">
        <v>317</v>
      </c>
    </row>
    <row r="27" spans="1:11">
      <c r="A27" s="571" t="s">
        <v>280</v>
      </c>
      <c r="B27" s="572" t="s">
        <v>1397</v>
      </c>
      <c r="C27" s="572" t="s">
        <v>208</v>
      </c>
      <c r="D27" s="572" t="s">
        <v>209</v>
      </c>
      <c r="E27" s="572" t="s">
        <v>210</v>
      </c>
      <c r="F27" s="572" t="s">
        <v>211</v>
      </c>
      <c r="G27" s="572" t="s">
        <v>212</v>
      </c>
      <c r="H27" s="575" t="s">
        <v>1463</v>
      </c>
      <c r="I27" s="576" t="s">
        <v>1468</v>
      </c>
      <c r="J27" s="575" t="s">
        <v>1463</v>
      </c>
      <c r="K27" s="576" t="s">
        <v>1468</v>
      </c>
    </row>
    <row r="28" spans="1:11">
      <c r="A28" s="143" t="s">
        <v>448</v>
      </c>
      <c r="B28" s="305">
        <v>93</v>
      </c>
      <c r="C28" s="305">
        <v>91</v>
      </c>
      <c r="D28" s="305">
        <v>92</v>
      </c>
      <c r="E28" s="305">
        <v>91</v>
      </c>
      <c r="F28" s="305">
        <v>85</v>
      </c>
      <c r="G28" s="305">
        <v>85</v>
      </c>
      <c r="H28" s="577">
        <v>0.09</v>
      </c>
      <c r="I28" s="578">
        <v>0.02</v>
      </c>
      <c r="J28" s="577">
        <v>0.09</v>
      </c>
      <c r="K28" s="578">
        <v>0.02</v>
      </c>
    </row>
    <row r="29" spans="1:11">
      <c r="A29" s="143" t="s">
        <v>449</v>
      </c>
      <c r="B29" s="305">
        <v>103</v>
      </c>
      <c r="C29" s="305">
        <v>121</v>
      </c>
      <c r="D29" s="305">
        <v>98</v>
      </c>
      <c r="E29" s="305">
        <v>96</v>
      </c>
      <c r="F29" s="305">
        <v>105</v>
      </c>
      <c r="G29" s="305">
        <v>108</v>
      </c>
      <c r="H29" s="577">
        <v>-0.02</v>
      </c>
      <c r="I29" s="578">
        <v>-0.15</v>
      </c>
      <c r="J29" s="577">
        <v>-0.02</v>
      </c>
      <c r="K29" s="578">
        <v>-0.15</v>
      </c>
    </row>
    <row r="30" spans="1:11">
      <c r="A30" s="143" t="s">
        <v>450</v>
      </c>
      <c r="B30" s="305">
        <v>125</v>
      </c>
      <c r="C30" s="305">
        <v>120</v>
      </c>
      <c r="D30" s="305">
        <v>115</v>
      </c>
      <c r="E30" s="305">
        <v>104</v>
      </c>
      <c r="F30" s="305">
        <v>107</v>
      </c>
      <c r="G30" s="305">
        <v>101</v>
      </c>
      <c r="H30" s="577">
        <v>0.17</v>
      </c>
      <c r="I30" s="578">
        <v>0.04</v>
      </c>
      <c r="J30" s="577">
        <v>0.16</v>
      </c>
      <c r="K30" s="578">
        <v>0.05</v>
      </c>
    </row>
    <row r="31" spans="1:11">
      <c r="A31" s="143" t="s">
        <v>451</v>
      </c>
      <c r="B31" s="305">
        <v>117</v>
      </c>
      <c r="C31" s="305">
        <v>104</v>
      </c>
      <c r="D31" s="305">
        <v>108</v>
      </c>
      <c r="E31" s="305">
        <v>100</v>
      </c>
      <c r="F31" s="305">
        <v>100</v>
      </c>
      <c r="G31" s="305">
        <v>98</v>
      </c>
      <c r="H31" s="577">
        <v>0.17</v>
      </c>
      <c r="I31" s="578">
        <v>0.13</v>
      </c>
      <c r="J31" s="577">
        <v>0.21</v>
      </c>
      <c r="K31" s="585">
        <v>0.13</v>
      </c>
    </row>
    <row r="32" spans="1:11">
      <c r="A32" s="1362" t="s">
        <v>452</v>
      </c>
      <c r="B32" s="1379">
        <v>7</v>
      </c>
      <c r="C32" s="1379">
        <v>4</v>
      </c>
      <c r="D32" s="1379">
        <v>3</v>
      </c>
      <c r="E32" s="1379">
        <v>4</v>
      </c>
      <c r="F32" s="1379">
        <v>8</v>
      </c>
      <c r="G32" s="1379">
        <v>2</v>
      </c>
      <c r="H32" s="594"/>
      <c r="I32" s="595"/>
      <c r="J32" s="594"/>
      <c r="K32" s="595"/>
    </row>
    <row r="33" spans="1:11">
      <c r="A33" s="143"/>
      <c r="B33" s="143"/>
      <c r="C33" s="305"/>
      <c r="D33" s="305"/>
      <c r="E33" s="305"/>
      <c r="F33" s="305"/>
      <c r="G33" s="305"/>
      <c r="H33" s="421"/>
      <c r="I33" s="421"/>
      <c r="J33" s="501"/>
      <c r="K33" s="501"/>
    </row>
    <row r="34" spans="1:11" ht="13">
      <c r="A34" s="1616" t="s">
        <v>453</v>
      </c>
      <c r="B34" s="1616" t="s">
        <v>317</v>
      </c>
      <c r="C34" s="1616" t="s">
        <v>317</v>
      </c>
      <c r="D34" s="1616" t="s">
        <v>317</v>
      </c>
      <c r="E34" s="1616" t="s">
        <v>317</v>
      </c>
      <c r="F34" s="1616"/>
      <c r="G34" s="1616" t="s">
        <v>317</v>
      </c>
      <c r="H34" s="1620" t="s">
        <v>319</v>
      </c>
      <c r="I34" s="1621" t="s">
        <v>317</v>
      </c>
      <c r="J34" s="1620" t="s">
        <v>320</v>
      </c>
      <c r="K34" s="1621" t="s">
        <v>317</v>
      </c>
    </row>
    <row r="35" spans="1:11">
      <c r="A35" s="571" t="s">
        <v>280</v>
      </c>
      <c r="B35" s="572" t="s">
        <v>1397</v>
      </c>
      <c r="C35" s="572" t="s">
        <v>208</v>
      </c>
      <c r="D35" s="572" t="s">
        <v>209</v>
      </c>
      <c r="E35" s="572" t="s">
        <v>210</v>
      </c>
      <c r="F35" s="572" t="s">
        <v>211</v>
      </c>
      <c r="G35" s="572" t="s">
        <v>212</v>
      </c>
      <c r="H35" s="575" t="s">
        <v>1463</v>
      </c>
      <c r="I35" s="576" t="s">
        <v>1468</v>
      </c>
      <c r="J35" s="575" t="s">
        <v>1463</v>
      </c>
      <c r="K35" s="576" t="s">
        <v>1468</v>
      </c>
    </row>
    <row r="36" spans="1:11">
      <c r="A36" s="143" t="s">
        <v>448</v>
      </c>
      <c r="B36" s="305">
        <v>28</v>
      </c>
      <c r="C36" s="305">
        <v>33</v>
      </c>
      <c r="D36" s="305">
        <v>31</v>
      </c>
      <c r="E36" s="305">
        <v>30</v>
      </c>
      <c r="F36" s="305">
        <v>27</v>
      </c>
      <c r="G36" s="305">
        <v>33</v>
      </c>
      <c r="H36" s="577">
        <v>0.04</v>
      </c>
      <c r="I36" s="578">
        <v>-0.15</v>
      </c>
      <c r="J36" s="577">
        <v>0.04</v>
      </c>
      <c r="K36" s="578">
        <v>-0.15</v>
      </c>
    </row>
    <row r="37" spans="1:11">
      <c r="A37" s="143" t="s">
        <v>449</v>
      </c>
      <c r="B37" s="305">
        <v>54</v>
      </c>
      <c r="C37" s="305">
        <v>53</v>
      </c>
      <c r="D37" s="305">
        <v>55</v>
      </c>
      <c r="E37" s="305">
        <v>55</v>
      </c>
      <c r="F37" s="305">
        <v>52</v>
      </c>
      <c r="G37" s="305">
        <v>51</v>
      </c>
      <c r="H37" s="577">
        <v>0.04</v>
      </c>
      <c r="I37" s="578">
        <v>0.02</v>
      </c>
      <c r="J37" s="577">
        <v>0.04</v>
      </c>
      <c r="K37" s="578">
        <v>0.02</v>
      </c>
    </row>
    <row r="38" spans="1:11">
      <c r="A38" s="143" t="s">
        <v>450</v>
      </c>
      <c r="B38" s="305">
        <v>31</v>
      </c>
      <c r="C38" s="305">
        <v>32</v>
      </c>
      <c r="D38" s="305">
        <v>31</v>
      </c>
      <c r="E38" s="305">
        <v>29</v>
      </c>
      <c r="F38" s="305">
        <v>29</v>
      </c>
      <c r="G38" s="305">
        <v>31</v>
      </c>
      <c r="H38" s="577">
        <v>7.0000000000000007E-2</v>
      </c>
      <c r="I38" s="578">
        <v>-0.03</v>
      </c>
      <c r="J38" s="577">
        <v>7.0000000000000007E-2</v>
      </c>
      <c r="K38" s="578">
        <v>-0.03</v>
      </c>
    </row>
    <row r="39" spans="1:11">
      <c r="A39" s="143" t="s">
        <v>451</v>
      </c>
      <c r="B39" s="305">
        <v>61</v>
      </c>
      <c r="C39" s="305">
        <v>60</v>
      </c>
      <c r="D39" s="305">
        <v>64</v>
      </c>
      <c r="E39" s="305">
        <v>57</v>
      </c>
      <c r="F39" s="305">
        <v>58</v>
      </c>
      <c r="G39" s="305">
        <v>58</v>
      </c>
      <c r="H39" s="577">
        <v>0.05</v>
      </c>
      <c r="I39" s="578">
        <v>0.02</v>
      </c>
      <c r="J39" s="577">
        <v>0.09</v>
      </c>
      <c r="K39" s="585">
        <v>0.03</v>
      </c>
    </row>
    <row r="40" spans="1:11">
      <c r="A40" s="1362" t="s">
        <v>452</v>
      </c>
      <c r="B40" s="1379">
        <v>-13</v>
      </c>
      <c r="C40" s="1379">
        <v>-14</v>
      </c>
      <c r="D40" s="1379">
        <v>-11</v>
      </c>
      <c r="E40" s="1379">
        <v>-10</v>
      </c>
      <c r="F40" s="1379">
        <v>-13</v>
      </c>
      <c r="G40" s="1379">
        <v>-13</v>
      </c>
      <c r="H40" s="594"/>
      <c r="I40" s="595"/>
      <c r="J40" s="594"/>
      <c r="K40" s="595"/>
    </row>
    <row r="41" spans="1:11">
      <c r="A41" s="143"/>
      <c r="B41" s="143"/>
      <c r="C41" s="305"/>
      <c r="D41" s="305"/>
      <c r="E41" s="305"/>
      <c r="F41" s="305"/>
      <c r="G41" s="305"/>
      <c r="H41" s="421"/>
      <c r="I41" s="421"/>
      <c r="J41" s="501"/>
      <c r="K41" s="501"/>
    </row>
    <row r="42" spans="1:11" ht="13">
      <c r="A42" s="1616" t="s">
        <v>454</v>
      </c>
      <c r="B42" s="1616" t="s">
        <v>317</v>
      </c>
      <c r="C42" s="1616" t="s">
        <v>317</v>
      </c>
      <c r="D42" s="1616" t="s">
        <v>317</v>
      </c>
      <c r="E42" s="1616" t="s">
        <v>317</v>
      </c>
      <c r="F42" s="1616"/>
      <c r="G42" s="1616" t="s">
        <v>317</v>
      </c>
      <c r="H42" s="1631"/>
      <c r="I42" s="1631"/>
      <c r="J42" s="1631"/>
      <c r="K42" s="1631"/>
    </row>
    <row r="43" spans="1:11">
      <c r="A43" s="571" t="s">
        <v>280</v>
      </c>
      <c r="B43" s="572" t="s">
        <v>1397</v>
      </c>
      <c r="C43" s="572" t="s">
        <v>208</v>
      </c>
      <c r="D43" s="572" t="s">
        <v>209</v>
      </c>
      <c r="E43" s="572" t="s">
        <v>210</v>
      </c>
      <c r="F43" s="572" t="s">
        <v>211</v>
      </c>
      <c r="G43" s="572" t="s">
        <v>212</v>
      </c>
      <c r="H43" s="1541"/>
      <c r="I43" s="1541"/>
      <c r="J43" s="1541"/>
      <c r="K43" s="1541"/>
    </row>
    <row r="44" spans="1:11">
      <c r="A44" s="143" t="s">
        <v>448</v>
      </c>
      <c r="B44" s="305">
        <v>14</v>
      </c>
      <c r="C44" s="305">
        <v>7</v>
      </c>
      <c r="D44" s="305">
        <v>-2</v>
      </c>
      <c r="E44" s="305">
        <v>15</v>
      </c>
      <c r="F44" s="305">
        <v>25</v>
      </c>
      <c r="G44" s="305">
        <v>1</v>
      </c>
      <c r="H44" s="421"/>
      <c r="I44" s="421"/>
      <c r="J44" s="421"/>
      <c r="K44" s="421"/>
    </row>
    <row r="45" spans="1:11">
      <c r="A45" s="143" t="s">
        <v>449</v>
      </c>
      <c r="B45" s="305">
        <v>12</v>
      </c>
      <c r="C45" s="305">
        <v>-15</v>
      </c>
      <c r="D45" s="305">
        <v>-27</v>
      </c>
      <c r="E45" s="305">
        <v>2</v>
      </c>
      <c r="F45" s="305">
        <v>-7</v>
      </c>
      <c r="G45" s="305">
        <v>-11</v>
      </c>
      <c r="H45" s="421"/>
      <c r="I45" s="421"/>
      <c r="J45" s="421"/>
      <c r="K45" s="421"/>
    </row>
    <row r="46" spans="1:11">
      <c r="A46" s="143" t="s">
        <v>450</v>
      </c>
      <c r="B46" s="305">
        <v>16</v>
      </c>
      <c r="C46" s="305">
        <v>2</v>
      </c>
      <c r="D46" s="305">
        <v>5</v>
      </c>
      <c r="E46" s="305">
        <v>-6</v>
      </c>
      <c r="F46" s="305">
        <v>12</v>
      </c>
      <c r="G46" s="305">
        <v>0</v>
      </c>
      <c r="H46" s="421"/>
      <c r="I46" s="421"/>
      <c r="J46" s="421"/>
      <c r="K46" s="421"/>
    </row>
    <row r="47" spans="1:11">
      <c r="A47" s="1375" t="s">
        <v>451</v>
      </c>
      <c r="B47" s="1378">
        <v>-2</v>
      </c>
      <c r="C47" s="1378">
        <v>-9</v>
      </c>
      <c r="D47" s="1378">
        <v>-1</v>
      </c>
      <c r="E47" s="1378">
        <v>6</v>
      </c>
      <c r="F47" s="1378">
        <v>1</v>
      </c>
      <c r="G47" s="1378">
        <v>-7</v>
      </c>
      <c r="H47" s="421"/>
      <c r="I47" s="421"/>
      <c r="J47" s="421"/>
      <c r="K47" s="501"/>
    </row>
    <row r="48" spans="1:11">
      <c r="A48" s="1362" t="s">
        <v>452</v>
      </c>
      <c r="B48" s="1379">
        <v>-4</v>
      </c>
      <c r="C48" s="1379">
        <v>4</v>
      </c>
      <c r="D48" s="1379">
        <v>-2</v>
      </c>
      <c r="E48" s="1379">
        <v>-1</v>
      </c>
      <c r="F48" s="1379">
        <v>-1</v>
      </c>
      <c r="G48" s="1379">
        <v>2</v>
      </c>
      <c r="H48" s="604"/>
      <c r="I48" s="604"/>
      <c r="J48" s="604"/>
      <c r="K48" s="604"/>
    </row>
    <row r="49" spans="1:11">
      <c r="A49" s="143"/>
      <c r="B49" s="305"/>
      <c r="C49" s="305"/>
      <c r="D49" s="305"/>
      <c r="E49" s="305"/>
      <c r="F49" s="305"/>
      <c r="G49" s="305"/>
      <c r="H49" s="604"/>
      <c r="I49" s="604"/>
      <c r="J49" s="604"/>
      <c r="K49" s="604"/>
    </row>
    <row r="50" spans="1:11" ht="13">
      <c r="A50" s="1616" t="s">
        <v>455</v>
      </c>
      <c r="B50" s="1616" t="s">
        <v>317</v>
      </c>
      <c r="C50" s="1616" t="s">
        <v>317</v>
      </c>
      <c r="D50" s="1616" t="s">
        <v>317</v>
      </c>
      <c r="E50" s="1616" t="s">
        <v>317</v>
      </c>
      <c r="F50" s="1616"/>
      <c r="G50" s="1616" t="s">
        <v>317</v>
      </c>
      <c r="H50" s="1620" t="s">
        <v>319</v>
      </c>
      <c r="I50" s="1621" t="s">
        <v>317</v>
      </c>
      <c r="J50" s="1620" t="s">
        <v>320</v>
      </c>
      <c r="K50" s="1621" t="s">
        <v>317</v>
      </c>
    </row>
    <row r="51" spans="1:11">
      <c r="A51" s="571" t="s">
        <v>336</v>
      </c>
      <c r="B51" s="572" t="s">
        <v>1397</v>
      </c>
      <c r="C51" s="572" t="s">
        <v>208</v>
      </c>
      <c r="D51" s="572" t="s">
        <v>209</v>
      </c>
      <c r="E51" s="572" t="s">
        <v>210</v>
      </c>
      <c r="F51" s="572" t="s">
        <v>211</v>
      </c>
      <c r="G51" s="572" t="s">
        <v>212</v>
      </c>
      <c r="H51" s="575" t="s">
        <v>1463</v>
      </c>
      <c r="I51" s="576" t="s">
        <v>1468</v>
      </c>
      <c r="J51" s="575" t="s">
        <v>1463</v>
      </c>
      <c r="K51" s="576" t="s">
        <v>1468</v>
      </c>
    </row>
    <row r="52" spans="1:11">
      <c r="A52" s="143" t="s">
        <v>448</v>
      </c>
      <c r="B52" s="309" t="s">
        <v>397</v>
      </c>
      <c r="C52" s="309" t="s">
        <v>399</v>
      </c>
      <c r="D52" s="309" t="s">
        <v>396</v>
      </c>
      <c r="E52" s="309" t="s">
        <v>397</v>
      </c>
      <c r="F52" s="309" t="s">
        <v>456</v>
      </c>
      <c r="G52" s="309" t="s">
        <v>457</v>
      </c>
      <c r="H52" s="601">
        <v>0</v>
      </c>
      <c r="I52" s="578">
        <v>0.01</v>
      </c>
      <c r="J52" s="577">
        <v>0</v>
      </c>
      <c r="K52" s="578">
        <v>0.01</v>
      </c>
    </row>
    <row r="53" spans="1:11">
      <c r="A53" s="143" t="s">
        <v>449</v>
      </c>
      <c r="B53" s="309" t="s">
        <v>137</v>
      </c>
      <c r="C53" s="309" t="s">
        <v>458</v>
      </c>
      <c r="D53" s="309" t="s">
        <v>459</v>
      </c>
      <c r="E53" s="309" t="s">
        <v>460</v>
      </c>
      <c r="F53" s="309" t="s">
        <v>461</v>
      </c>
      <c r="G53" s="309" t="s">
        <v>462</v>
      </c>
      <c r="H53" s="577">
        <v>0.04</v>
      </c>
      <c r="I53" s="578">
        <v>0.01</v>
      </c>
      <c r="J53" s="577">
        <v>0.04</v>
      </c>
      <c r="K53" s="578">
        <v>0.01</v>
      </c>
    </row>
    <row r="54" spans="1:11">
      <c r="A54" s="143" t="s">
        <v>450</v>
      </c>
      <c r="B54" s="309" t="s">
        <v>1478</v>
      </c>
      <c r="C54" s="309" t="s">
        <v>463</v>
      </c>
      <c r="D54" s="309" t="s">
        <v>464</v>
      </c>
      <c r="E54" s="309" t="s">
        <v>465</v>
      </c>
      <c r="F54" s="309" t="s">
        <v>466</v>
      </c>
      <c r="G54" s="309" t="s">
        <v>466</v>
      </c>
      <c r="H54" s="577">
        <v>0.08</v>
      </c>
      <c r="I54" s="578">
        <v>-0.04</v>
      </c>
      <c r="J54" s="577">
        <v>0.09</v>
      </c>
      <c r="K54" s="578">
        <v>0.03</v>
      </c>
    </row>
    <row r="55" spans="1:11">
      <c r="A55" s="1375" t="s">
        <v>451</v>
      </c>
      <c r="B55" s="1376" t="s">
        <v>1477</v>
      </c>
      <c r="C55" s="1376" t="s">
        <v>467</v>
      </c>
      <c r="D55" s="1376" t="s">
        <v>430</v>
      </c>
      <c r="E55" s="1376" t="s">
        <v>468</v>
      </c>
      <c r="F55" s="1376" t="s">
        <v>469</v>
      </c>
      <c r="G55" s="1376" t="s">
        <v>470</v>
      </c>
      <c r="H55" s="577">
        <v>7.0000000000000007E-2</v>
      </c>
      <c r="I55" s="578">
        <v>-0.01</v>
      </c>
      <c r="J55" s="577">
        <v>0.13</v>
      </c>
      <c r="K55" s="585">
        <v>0.02</v>
      </c>
    </row>
    <row r="56" spans="1:11">
      <c r="A56" s="1362" t="s">
        <v>452</v>
      </c>
      <c r="B56" s="1377" t="s">
        <v>471</v>
      </c>
      <c r="C56" s="1377" t="s">
        <v>471</v>
      </c>
      <c r="D56" s="1377">
        <v>0</v>
      </c>
      <c r="E56" s="1377">
        <v>0</v>
      </c>
      <c r="F56" s="1377">
        <v>0</v>
      </c>
      <c r="G56" s="1377">
        <v>0</v>
      </c>
      <c r="H56" s="594"/>
      <c r="I56" s="595"/>
      <c r="J56" s="594"/>
      <c r="K56" s="595"/>
    </row>
    <row r="57" spans="1:11">
      <c r="A57" s="143"/>
      <c r="B57" s="305"/>
      <c r="C57" s="305"/>
      <c r="D57" s="305"/>
      <c r="E57" s="305"/>
      <c r="F57" s="305"/>
      <c r="G57" s="305"/>
      <c r="H57" s="604"/>
      <c r="I57" s="604"/>
      <c r="J57" s="604"/>
      <c r="K57" s="604"/>
    </row>
    <row r="58" spans="1:11" ht="13">
      <c r="A58" s="1616" t="s">
        <v>472</v>
      </c>
      <c r="B58" s="1616" t="s">
        <v>317</v>
      </c>
      <c r="C58" s="1616" t="s">
        <v>317</v>
      </c>
      <c r="D58" s="1616" t="s">
        <v>317</v>
      </c>
      <c r="E58" s="1616" t="s">
        <v>317</v>
      </c>
      <c r="F58" s="1616"/>
      <c r="G58" s="1617" t="s">
        <v>317</v>
      </c>
      <c r="H58" s="1620" t="s">
        <v>319</v>
      </c>
      <c r="I58" s="1621" t="s">
        <v>317</v>
      </c>
      <c r="J58" s="1620" t="s">
        <v>320</v>
      </c>
      <c r="K58" s="1621" t="s">
        <v>317</v>
      </c>
    </row>
    <row r="59" spans="1:11">
      <c r="A59" s="571" t="s">
        <v>336</v>
      </c>
      <c r="B59" s="572" t="s">
        <v>1397</v>
      </c>
      <c r="C59" s="572" t="s">
        <v>208</v>
      </c>
      <c r="D59" s="572" t="s">
        <v>209</v>
      </c>
      <c r="E59" s="572" t="s">
        <v>210</v>
      </c>
      <c r="F59" s="572" t="s">
        <v>211</v>
      </c>
      <c r="G59" s="572" t="s">
        <v>212</v>
      </c>
      <c r="H59" s="575" t="s">
        <v>1463</v>
      </c>
      <c r="I59" s="576" t="s">
        <v>1468</v>
      </c>
      <c r="J59" s="575" t="s">
        <v>1463</v>
      </c>
      <c r="K59" s="576" t="s">
        <v>1468</v>
      </c>
    </row>
    <row r="60" spans="1:11">
      <c r="A60" s="143" t="s">
        <v>448</v>
      </c>
      <c r="B60" s="309" t="s">
        <v>480</v>
      </c>
      <c r="C60" s="309" t="s">
        <v>473</v>
      </c>
      <c r="D60" s="309" t="s">
        <v>474</v>
      </c>
      <c r="E60" s="309" t="s">
        <v>474</v>
      </c>
      <c r="F60" s="309" t="s">
        <v>474</v>
      </c>
      <c r="G60" s="309" t="s">
        <v>475</v>
      </c>
      <c r="H60" s="601">
        <v>7.0000000000000007E-2</v>
      </c>
      <c r="I60" s="578">
        <v>0.12</v>
      </c>
      <c r="J60" s="577">
        <v>7.0000000000000007E-2</v>
      </c>
      <c r="K60" s="578">
        <v>0.12</v>
      </c>
    </row>
    <row r="61" spans="1:11">
      <c r="A61" s="143" t="s">
        <v>449</v>
      </c>
      <c r="B61" s="309" t="s">
        <v>130</v>
      </c>
      <c r="C61" s="309" t="s">
        <v>476</v>
      </c>
      <c r="D61" s="309" t="s">
        <v>476</v>
      </c>
      <c r="E61" s="309" t="s">
        <v>477</v>
      </c>
      <c r="F61" s="309" t="s">
        <v>478</v>
      </c>
      <c r="G61" s="309" t="s">
        <v>479</v>
      </c>
      <c r="H61" s="577">
        <v>7.0000000000000007E-2</v>
      </c>
      <c r="I61" s="578">
        <v>0.01</v>
      </c>
      <c r="J61" s="577">
        <v>7.0000000000000007E-2</v>
      </c>
      <c r="K61" s="578">
        <v>0.01</v>
      </c>
    </row>
    <row r="62" spans="1:11">
      <c r="A62" s="143" t="s">
        <v>450</v>
      </c>
      <c r="B62" s="309" t="s">
        <v>480</v>
      </c>
      <c r="C62" s="309" t="s">
        <v>412</v>
      </c>
      <c r="D62" s="309" t="s">
        <v>412</v>
      </c>
      <c r="E62" s="309" t="s">
        <v>480</v>
      </c>
      <c r="F62" s="309" t="s">
        <v>481</v>
      </c>
      <c r="G62" s="309" t="s">
        <v>482</v>
      </c>
      <c r="H62" s="577">
        <v>0.05</v>
      </c>
      <c r="I62" s="578">
        <v>-0.05</v>
      </c>
      <c r="J62" s="577">
        <v>0.06</v>
      </c>
      <c r="K62" s="578">
        <v>0.03</v>
      </c>
    </row>
    <row r="63" spans="1:11">
      <c r="A63" s="143" t="s">
        <v>451</v>
      </c>
      <c r="B63" s="309" t="s">
        <v>462</v>
      </c>
      <c r="C63" s="309" t="s">
        <v>483</v>
      </c>
      <c r="D63" s="309" t="s">
        <v>460</v>
      </c>
      <c r="E63" s="309" t="s">
        <v>484</v>
      </c>
      <c r="F63" s="309" t="s">
        <v>484</v>
      </c>
      <c r="G63" s="309" t="s">
        <v>485</v>
      </c>
      <c r="H63" s="577">
        <v>0.06</v>
      </c>
      <c r="I63" s="578">
        <v>7.0000000000000007E-2</v>
      </c>
      <c r="J63" s="577">
        <v>0.12</v>
      </c>
      <c r="K63" s="585">
        <v>0.1</v>
      </c>
    </row>
    <row r="64" spans="1:11">
      <c r="A64" s="1362" t="s">
        <v>452</v>
      </c>
      <c r="B64" s="1377">
        <v>0</v>
      </c>
      <c r="C64" s="1377">
        <v>0</v>
      </c>
      <c r="D64" s="1377" t="s">
        <v>471</v>
      </c>
      <c r="E64" s="1377" t="s">
        <v>471</v>
      </c>
      <c r="F64" s="1377">
        <v>0</v>
      </c>
      <c r="G64" s="1377">
        <v>0</v>
      </c>
      <c r="H64" s="594"/>
      <c r="I64" s="595"/>
      <c r="J64" s="594"/>
      <c r="K64" s="595"/>
    </row>
  </sheetData>
  <mergeCells count="23">
    <mergeCell ref="A58:G58"/>
    <mergeCell ref="H58:I58"/>
    <mergeCell ref="J58:K58"/>
    <mergeCell ref="A42:G42"/>
    <mergeCell ref="H42:I42"/>
    <mergeCell ref="J42:K42"/>
    <mergeCell ref="A50:G50"/>
    <mergeCell ref="H50:I50"/>
    <mergeCell ref="J50:K50"/>
    <mergeCell ref="J34:K34"/>
    <mergeCell ref="A1:K1"/>
    <mergeCell ref="H2:I2"/>
    <mergeCell ref="J2:K2"/>
    <mergeCell ref="A20:D20"/>
    <mergeCell ref="H20:I20"/>
    <mergeCell ref="J20:K20"/>
    <mergeCell ref="A24:K24"/>
    <mergeCell ref="A25:K25"/>
    <mergeCell ref="A26:G26"/>
    <mergeCell ref="H26:I26"/>
    <mergeCell ref="J26:K26"/>
    <mergeCell ref="A34:G34"/>
    <mergeCell ref="H34:I34"/>
  </mergeCells>
  <pageMargins left="0.70866141732283472" right="0.70866141732283472" top="0.74803149606299213" bottom="0.74803149606299213" header="0.31496062992125984" footer="0.31496062992125984"/>
  <pageSetup paperSize="9" scale="70" orientation="portrait" r:id="rId1"/>
  <headerFooter alignWithMargins="0">
    <oddHeader>&amp;CHalf-Year Factbook 2022&amp;R&amp;"-,Bold"&amp;K0000A0Business areas</oddHeader>
    <oddFooter>&amp;R&amp;"-,Bold"&amp;K0000A0Nordea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41FED-E1BE-434C-8D9C-B00E764DDD1C}">
  <sheetPr codeName="Sheet20">
    <tabColor rgb="FFFFCCCC"/>
  </sheetPr>
  <dimension ref="F3:G3"/>
  <sheetViews>
    <sheetView view="pageLayout" zoomScale="55" zoomScaleNormal="100" zoomScaleSheetLayoutView="80" zoomScalePageLayoutView="55" workbookViewId="0">
      <selection activeCell="P25" sqref="P25"/>
    </sheetView>
  </sheetViews>
  <sheetFormatPr defaultColWidth="9.1796875" defaultRowHeight="14.5"/>
  <cols>
    <col min="1" max="13" width="8.54296875" style="1" customWidth="1"/>
    <col min="14" max="16384" width="9.1796875" style="1"/>
  </cols>
  <sheetData>
    <row r="3" spans="6:7" ht="35">
      <c r="F3" s="7"/>
      <c r="G3" s="7"/>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&amp;CHalf-Year Factbook 2022&amp;R&amp;"-,Bold"&amp;K0000A0Business areas</oddHeader>
    <oddFooter>&amp;R&amp;"-,Bold"&amp;K0000A0Nordea</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E2B43-E0CE-43FC-9546-731FCCCFD93C}">
  <sheetPr codeName="Sheet15"/>
  <dimension ref="A1:J68"/>
  <sheetViews>
    <sheetView view="pageLayout" zoomScale="80" zoomScaleNormal="100" zoomScalePageLayoutView="80" workbookViewId="0">
      <selection sqref="A1:D1"/>
    </sheetView>
  </sheetViews>
  <sheetFormatPr defaultColWidth="8.7265625" defaultRowHeight="12.5"/>
  <cols>
    <col min="1" max="1" width="35.453125" style="413" customWidth="1"/>
    <col min="2" max="9" width="11.26953125" style="413" customWidth="1"/>
    <col min="10" max="19" width="8.7265625" style="413" customWidth="1"/>
    <col min="20" max="20" width="1" style="413" customWidth="1"/>
    <col min="21" max="16384" width="8.7265625" style="413"/>
  </cols>
  <sheetData>
    <row r="1" spans="1:10" ht="19" customHeight="1">
      <c r="A1" s="1632" t="s">
        <v>1572</v>
      </c>
      <c r="B1" s="1632" t="s">
        <v>317</v>
      </c>
      <c r="C1" s="1632" t="s">
        <v>317</v>
      </c>
      <c r="D1" s="1632" t="s">
        <v>317</v>
      </c>
      <c r="E1" s="1180"/>
      <c r="F1" s="1180"/>
      <c r="G1" s="1180"/>
      <c r="H1" s="1633"/>
      <c r="I1" s="1633"/>
    </row>
    <row r="2" spans="1:10" ht="10.5" customHeight="1">
      <c r="A2" s="144"/>
      <c r="B2" s="144"/>
      <c r="C2" s="144"/>
      <c r="D2" s="144"/>
      <c r="E2" s="144"/>
      <c r="F2" s="144"/>
      <c r="G2" s="144"/>
      <c r="H2" s="1611" t="s">
        <v>319</v>
      </c>
      <c r="I2" s="1612" t="s">
        <v>317</v>
      </c>
    </row>
    <row r="3" spans="1:10" ht="10.5" customHeight="1">
      <c r="A3" s="571" t="s">
        <v>280</v>
      </c>
      <c r="B3" s="572" t="s">
        <v>1397</v>
      </c>
      <c r="C3" s="572" t="s">
        <v>208</v>
      </c>
      <c r="D3" s="572" t="s">
        <v>209</v>
      </c>
      <c r="E3" s="572" t="s">
        <v>210</v>
      </c>
      <c r="F3" s="572" t="s">
        <v>211</v>
      </c>
      <c r="G3" s="572" t="s">
        <v>212</v>
      </c>
      <c r="H3" s="575" t="s">
        <v>1463</v>
      </c>
      <c r="I3" s="576" t="s">
        <v>1468</v>
      </c>
      <c r="J3" s="413" t="s">
        <v>1468</v>
      </c>
    </row>
    <row r="4" spans="1:10" ht="13.15" customHeight="1">
      <c r="A4" s="143" t="s">
        <v>321</v>
      </c>
      <c r="B4" s="305">
        <v>262</v>
      </c>
      <c r="C4" s="305">
        <v>267</v>
      </c>
      <c r="D4" s="305">
        <v>247</v>
      </c>
      <c r="E4" s="305">
        <v>228</v>
      </c>
      <c r="F4" s="305">
        <v>231</v>
      </c>
      <c r="G4" s="305">
        <v>240</v>
      </c>
      <c r="H4" s="577">
        <v>0.13</v>
      </c>
      <c r="I4" s="578">
        <v>-0.02</v>
      </c>
    </row>
    <row r="5" spans="1:10" ht="13.15" customHeight="1">
      <c r="A5" s="143" t="s">
        <v>322</v>
      </c>
      <c r="B5" s="305">
        <v>112</v>
      </c>
      <c r="C5" s="305">
        <v>129</v>
      </c>
      <c r="D5" s="305">
        <v>119</v>
      </c>
      <c r="E5" s="305">
        <v>115</v>
      </c>
      <c r="F5" s="305">
        <v>167</v>
      </c>
      <c r="G5" s="305">
        <v>140</v>
      </c>
      <c r="H5" s="577">
        <v>-0.33</v>
      </c>
      <c r="I5" s="578">
        <v>-0.13</v>
      </c>
    </row>
    <row r="6" spans="1:10" ht="13.15" customHeight="1">
      <c r="A6" s="143" t="s">
        <v>323</v>
      </c>
      <c r="B6" s="305">
        <v>164</v>
      </c>
      <c r="C6" s="305">
        <v>133</v>
      </c>
      <c r="D6" s="305">
        <v>86</v>
      </c>
      <c r="E6" s="305">
        <v>91</v>
      </c>
      <c r="F6" s="305">
        <v>107</v>
      </c>
      <c r="G6" s="305">
        <v>238</v>
      </c>
      <c r="H6" s="577">
        <v>0.53</v>
      </c>
      <c r="I6" s="578">
        <v>0.23</v>
      </c>
    </row>
    <row r="7" spans="1:10" ht="13.15" customHeight="1">
      <c r="A7" s="143" t="s">
        <v>324</v>
      </c>
      <c r="B7" s="305">
        <v>3</v>
      </c>
      <c r="C7" s="305">
        <v>0</v>
      </c>
      <c r="D7" s="305">
        <v>2</v>
      </c>
      <c r="E7" s="305">
        <v>0</v>
      </c>
      <c r="F7" s="305">
        <v>0</v>
      </c>
      <c r="G7" s="305">
        <v>1</v>
      </c>
      <c r="H7" s="577"/>
      <c r="I7" s="578"/>
    </row>
    <row r="8" spans="1:10" ht="13.15" customHeight="1">
      <c r="A8" s="573" t="s">
        <v>325</v>
      </c>
      <c r="B8" s="574">
        <v>541</v>
      </c>
      <c r="C8" s="574">
        <v>529</v>
      </c>
      <c r="D8" s="574">
        <v>454</v>
      </c>
      <c r="E8" s="574">
        <v>434</v>
      </c>
      <c r="F8" s="574">
        <v>505</v>
      </c>
      <c r="G8" s="574">
        <v>619</v>
      </c>
      <c r="H8" s="579">
        <v>7.0000000000000007E-2</v>
      </c>
      <c r="I8" s="580">
        <v>0.02</v>
      </c>
    </row>
    <row r="9" spans="1:10" ht="13.15" customHeight="1">
      <c r="A9" s="573" t="s">
        <v>326</v>
      </c>
      <c r="B9" s="574">
        <v>-189</v>
      </c>
      <c r="C9" s="574">
        <v>-275</v>
      </c>
      <c r="D9" s="574">
        <v>-175</v>
      </c>
      <c r="E9" s="574">
        <v>-173</v>
      </c>
      <c r="F9" s="574">
        <v>-174</v>
      </c>
      <c r="G9" s="574">
        <v>-274</v>
      </c>
      <c r="H9" s="579">
        <v>0.09</v>
      </c>
      <c r="I9" s="580">
        <v>-0.31</v>
      </c>
    </row>
    <row r="10" spans="1:10" ht="13.15" customHeight="1">
      <c r="A10" s="573" t="s">
        <v>327</v>
      </c>
      <c r="B10" s="574">
        <v>352</v>
      </c>
      <c r="C10" s="574">
        <v>254</v>
      </c>
      <c r="D10" s="574">
        <v>279</v>
      </c>
      <c r="E10" s="574">
        <v>261</v>
      </c>
      <c r="F10" s="574">
        <v>331</v>
      </c>
      <c r="G10" s="574">
        <v>345</v>
      </c>
      <c r="H10" s="579">
        <v>0.06</v>
      </c>
      <c r="I10" s="580">
        <v>0.39</v>
      </c>
    </row>
    <row r="11" spans="1:10" ht="13.15" customHeight="1">
      <c r="A11" s="143" t="s">
        <v>328</v>
      </c>
      <c r="B11" s="305">
        <v>14</v>
      </c>
      <c r="C11" s="305">
        <v>29</v>
      </c>
      <c r="D11" s="305">
        <v>-12</v>
      </c>
      <c r="E11" s="305">
        <v>10</v>
      </c>
      <c r="F11" s="305">
        <v>12</v>
      </c>
      <c r="G11" s="305">
        <v>-27</v>
      </c>
      <c r="H11" s="577"/>
      <c r="I11" s="578"/>
    </row>
    <row r="12" spans="1:10" ht="13.15" customHeight="1">
      <c r="A12" s="573" t="s">
        <v>329</v>
      </c>
      <c r="B12" s="574">
        <v>366</v>
      </c>
      <c r="C12" s="574">
        <v>283</v>
      </c>
      <c r="D12" s="574">
        <v>267</v>
      </c>
      <c r="E12" s="574">
        <v>271</v>
      </c>
      <c r="F12" s="574">
        <v>343</v>
      </c>
      <c r="G12" s="574">
        <v>318</v>
      </c>
      <c r="H12" s="579">
        <v>7.0000000000000007E-2</v>
      </c>
      <c r="I12" s="580">
        <v>0.28999999999999998</v>
      </c>
    </row>
    <row r="13" spans="1:10" ht="10.5" customHeight="1">
      <c r="A13" s="304"/>
      <c r="B13" s="304"/>
      <c r="C13" s="307"/>
      <c r="D13" s="307"/>
      <c r="E13" s="307"/>
      <c r="F13" s="307"/>
      <c r="G13" s="307"/>
      <c r="H13" s="581"/>
      <c r="I13" s="582"/>
    </row>
    <row r="14" spans="1:10" ht="12.65" customHeight="1">
      <c r="A14" s="143" t="s">
        <v>330</v>
      </c>
      <c r="B14" s="1166">
        <v>38</v>
      </c>
      <c r="C14" s="1166">
        <v>38</v>
      </c>
      <c r="D14" s="1166">
        <v>44</v>
      </c>
      <c r="E14" s="1166">
        <v>46</v>
      </c>
      <c r="F14" s="1166">
        <v>39</v>
      </c>
      <c r="G14" s="1165">
        <v>32</v>
      </c>
      <c r="H14" s="577"/>
      <c r="I14" s="578"/>
    </row>
    <row r="15" spans="1:10" ht="12.65" customHeight="1">
      <c r="A15" s="143" t="s">
        <v>331</v>
      </c>
      <c r="B15" s="1558">
        <v>18</v>
      </c>
      <c r="C15" s="1166">
        <v>18.928428833575214</v>
      </c>
      <c r="D15" s="1166">
        <v>12.884775527280294</v>
      </c>
      <c r="E15" s="1166">
        <v>13.332582323445749</v>
      </c>
      <c r="F15" s="1166">
        <v>17.441814804937749</v>
      </c>
      <c r="G15" s="1165">
        <v>20.525032494357884</v>
      </c>
      <c r="H15" s="577"/>
      <c r="I15" s="578"/>
    </row>
    <row r="16" spans="1:10" ht="12.65" customHeight="1">
      <c r="A16" s="143" t="s">
        <v>332</v>
      </c>
      <c r="B16" s="1558">
        <v>5868</v>
      </c>
      <c r="C16" s="1166">
        <v>5942</v>
      </c>
      <c r="D16" s="1166">
        <v>5655</v>
      </c>
      <c r="E16" s="1166">
        <v>5505</v>
      </c>
      <c r="F16" s="1166">
        <v>5580</v>
      </c>
      <c r="G16" s="1165">
        <v>5866</v>
      </c>
      <c r="H16" s="577" t="s">
        <v>0</v>
      </c>
      <c r="I16" s="578" t="s">
        <v>0</v>
      </c>
    </row>
    <row r="17" spans="1:9" ht="12.65" customHeight="1">
      <c r="A17" s="1385" t="s">
        <v>333</v>
      </c>
      <c r="B17" s="1559">
        <v>42979</v>
      </c>
      <c r="C17" s="1394">
        <v>43477</v>
      </c>
      <c r="D17" s="1394">
        <v>41333</v>
      </c>
      <c r="E17" s="1394">
        <v>40509</v>
      </c>
      <c r="F17" s="1394">
        <v>40518</v>
      </c>
      <c r="G17" s="1165">
        <v>42095</v>
      </c>
      <c r="H17" s="577" t="s">
        <v>0</v>
      </c>
      <c r="I17" s="578" t="s">
        <v>0</v>
      </c>
    </row>
    <row r="18" spans="1:9" ht="12.65" customHeight="1">
      <c r="A18" s="1362" t="s">
        <v>334</v>
      </c>
      <c r="B18" s="1395">
        <v>1216</v>
      </c>
      <c r="C18" s="1395">
        <v>1213</v>
      </c>
      <c r="D18" s="1395">
        <v>1210</v>
      </c>
      <c r="E18" s="1395">
        <v>1291</v>
      </c>
      <c r="F18" s="1395">
        <v>1326</v>
      </c>
      <c r="G18" s="1396">
        <v>1384</v>
      </c>
      <c r="H18" s="583">
        <v>-0.08</v>
      </c>
      <c r="I18" s="584">
        <v>0</v>
      </c>
    </row>
    <row r="19" spans="1:9" ht="12.65" customHeight="1">
      <c r="A19" s="733" t="s">
        <v>359</v>
      </c>
      <c r="B19" s="143"/>
      <c r="C19" s="305"/>
      <c r="D19" s="305"/>
      <c r="E19" s="305"/>
      <c r="F19" s="305"/>
      <c r="G19" s="305"/>
      <c r="H19" s="421"/>
      <c r="I19" s="421"/>
    </row>
    <row r="20" spans="1:9" ht="10.5" customHeight="1">
      <c r="A20" s="143"/>
      <c r="B20" s="143"/>
      <c r="C20" s="305"/>
      <c r="D20" s="305"/>
      <c r="E20" s="305"/>
      <c r="F20" s="305"/>
      <c r="G20" s="305"/>
      <c r="H20" s="421"/>
      <c r="I20" s="421"/>
    </row>
    <row r="21" spans="1:9" ht="15" customHeight="1">
      <c r="A21" s="1433" t="s">
        <v>1550</v>
      </c>
      <c r="B21" s="1361"/>
      <c r="C21" s="1361"/>
      <c r="D21" s="1361"/>
      <c r="E21" s="1361"/>
      <c r="F21" s="1361"/>
      <c r="G21" s="1361"/>
      <c r="H21" s="1613" t="s">
        <v>319</v>
      </c>
      <c r="I21" s="1614" t="s">
        <v>317</v>
      </c>
    </row>
    <row r="22" spans="1:9" ht="10.5" customHeight="1">
      <c r="A22" s="1390" t="s">
        <v>336</v>
      </c>
      <c r="B22" s="1391" t="s">
        <v>1397</v>
      </c>
      <c r="C22" s="1391" t="s">
        <v>208</v>
      </c>
      <c r="D22" s="1391" t="s">
        <v>209</v>
      </c>
      <c r="E22" s="1391" t="s">
        <v>210</v>
      </c>
      <c r="F22" s="1391" t="s">
        <v>211</v>
      </c>
      <c r="G22" s="1391" t="s">
        <v>212</v>
      </c>
      <c r="H22" s="1392" t="s">
        <v>1463</v>
      </c>
      <c r="I22" s="1393" t="s">
        <v>1468</v>
      </c>
    </row>
    <row r="23" spans="1:9" ht="13.15" customHeight="1">
      <c r="A23" s="1389" t="s">
        <v>434</v>
      </c>
      <c r="B23" s="1376" t="s">
        <v>427</v>
      </c>
      <c r="C23" s="1376" t="s">
        <v>486</v>
      </c>
      <c r="D23" s="1376" t="s">
        <v>487</v>
      </c>
      <c r="E23" s="1376" t="s">
        <v>488</v>
      </c>
      <c r="F23" s="1376" t="s">
        <v>489</v>
      </c>
      <c r="G23" s="1376" t="s">
        <v>490</v>
      </c>
      <c r="H23" s="577">
        <v>0.16</v>
      </c>
      <c r="I23" s="578">
        <v>0.02</v>
      </c>
    </row>
    <row r="24" spans="1:9" ht="13.15" customHeight="1">
      <c r="A24" s="1384" t="s">
        <v>440</v>
      </c>
      <c r="B24" s="1377" t="s">
        <v>1483</v>
      </c>
      <c r="C24" s="1377" t="s">
        <v>491</v>
      </c>
      <c r="D24" s="1377" t="s">
        <v>486</v>
      </c>
      <c r="E24" s="1377" t="s">
        <v>486</v>
      </c>
      <c r="F24" s="1377" t="s">
        <v>418</v>
      </c>
      <c r="G24" s="1377" t="s">
        <v>492</v>
      </c>
      <c r="H24" s="602">
        <v>0.05</v>
      </c>
      <c r="I24" s="584">
        <v>-0.11</v>
      </c>
    </row>
    <row r="25" spans="1:9" ht="10.5" customHeight="1">
      <c r="A25" s="1043"/>
      <c r="B25" s="305"/>
      <c r="C25" s="309"/>
      <c r="D25" s="309"/>
      <c r="E25" s="309"/>
      <c r="F25" s="309"/>
      <c r="G25" s="309"/>
      <c r="H25" s="600"/>
      <c r="I25" s="600"/>
    </row>
    <row r="26" spans="1:9" ht="10.5" customHeight="1">
      <c r="A26" s="308"/>
      <c r="B26" s="308"/>
      <c r="C26" s="308"/>
      <c r="D26" s="308"/>
      <c r="E26" s="308"/>
      <c r="F26" s="308"/>
      <c r="G26" s="308"/>
      <c r="H26" s="308"/>
      <c r="I26" s="308"/>
    </row>
    <row r="27" spans="1:9" ht="15" customHeight="1">
      <c r="A27" s="1616" t="s">
        <v>493</v>
      </c>
      <c r="B27" s="1616" t="s">
        <v>317</v>
      </c>
      <c r="C27" s="1616" t="s">
        <v>317</v>
      </c>
      <c r="D27" s="1616" t="s">
        <v>317</v>
      </c>
      <c r="E27" s="1536"/>
      <c r="F27" s="1536"/>
      <c r="G27" s="1536"/>
      <c r="H27" s="1620" t="s">
        <v>319</v>
      </c>
      <c r="I27" s="1621" t="s">
        <v>317</v>
      </c>
    </row>
    <row r="28" spans="1:9" ht="10.5" customHeight="1">
      <c r="A28" s="571" t="s">
        <v>280</v>
      </c>
      <c r="B28" s="572" t="s">
        <v>1397</v>
      </c>
      <c r="C28" s="572" t="s">
        <v>208</v>
      </c>
      <c r="D28" s="572" t="s">
        <v>209</v>
      </c>
      <c r="E28" s="572" t="s">
        <v>210</v>
      </c>
      <c r="F28" s="572" t="s">
        <v>211</v>
      </c>
      <c r="G28" s="572" t="s">
        <v>212</v>
      </c>
      <c r="H28" s="575" t="s">
        <v>1463</v>
      </c>
      <c r="I28" s="576" t="s">
        <v>1468</v>
      </c>
    </row>
    <row r="29" spans="1:9" ht="12" customHeight="1">
      <c r="A29" s="1043" t="s">
        <v>494</v>
      </c>
      <c r="B29" s="305">
        <v>51</v>
      </c>
      <c r="C29" s="305">
        <v>39</v>
      </c>
      <c r="D29" s="305">
        <v>38</v>
      </c>
      <c r="E29" s="305">
        <v>34</v>
      </c>
      <c r="F29" s="305">
        <v>36</v>
      </c>
      <c r="G29" s="305">
        <v>35</v>
      </c>
      <c r="H29" s="577">
        <v>0.42</v>
      </c>
      <c r="I29" s="578">
        <v>0.31</v>
      </c>
    </row>
    <row r="30" spans="1:9" ht="12" customHeight="1">
      <c r="A30" s="1043" t="s">
        <v>495</v>
      </c>
      <c r="B30" s="305">
        <v>39</v>
      </c>
      <c r="C30" s="305">
        <v>48</v>
      </c>
      <c r="D30" s="305">
        <v>36</v>
      </c>
      <c r="E30" s="305">
        <v>36</v>
      </c>
      <c r="F30" s="305">
        <v>41</v>
      </c>
      <c r="G30" s="305">
        <v>50</v>
      </c>
      <c r="H30" s="577">
        <v>-0.05</v>
      </c>
      <c r="I30" s="578">
        <v>-0.19</v>
      </c>
    </row>
    <row r="31" spans="1:9" ht="12" customHeight="1">
      <c r="A31" s="1043" t="s">
        <v>496</v>
      </c>
      <c r="B31" s="305">
        <v>78</v>
      </c>
      <c r="C31" s="305">
        <v>72</v>
      </c>
      <c r="D31" s="305">
        <v>73</v>
      </c>
      <c r="E31" s="305">
        <v>71</v>
      </c>
      <c r="F31" s="305">
        <v>73</v>
      </c>
      <c r="G31" s="305">
        <v>74</v>
      </c>
      <c r="H31" s="577">
        <v>7.0000000000000007E-2</v>
      </c>
      <c r="I31" s="578">
        <v>0.08</v>
      </c>
    </row>
    <row r="32" spans="1:9" ht="12" customHeight="1">
      <c r="A32" s="1389" t="s">
        <v>497</v>
      </c>
      <c r="B32" s="1378">
        <v>89</v>
      </c>
      <c r="C32" s="1378">
        <v>97</v>
      </c>
      <c r="D32" s="1378">
        <v>89</v>
      </c>
      <c r="E32" s="1378">
        <v>83</v>
      </c>
      <c r="F32" s="1378">
        <v>75</v>
      </c>
      <c r="G32" s="1378">
        <v>71</v>
      </c>
      <c r="H32" s="577">
        <v>0.19</v>
      </c>
      <c r="I32" s="578">
        <v>-0.08</v>
      </c>
    </row>
    <row r="33" spans="1:9" ht="12" customHeight="1">
      <c r="A33" s="1384" t="s">
        <v>452</v>
      </c>
      <c r="B33" s="1379">
        <v>5</v>
      </c>
      <c r="C33" s="1379">
        <v>11</v>
      </c>
      <c r="D33" s="1379">
        <v>11</v>
      </c>
      <c r="E33" s="1379">
        <v>4</v>
      </c>
      <c r="F33" s="1379">
        <v>6</v>
      </c>
      <c r="G33" s="1379">
        <v>10</v>
      </c>
      <c r="H33" s="583"/>
      <c r="I33" s="584"/>
    </row>
    <row r="34" spans="1:9" ht="9.75" customHeight="1">
      <c r="A34" s="143"/>
      <c r="B34" s="433"/>
      <c r="C34" s="500"/>
      <c r="D34" s="500"/>
      <c r="E34" s="433"/>
      <c r="F34" s="433"/>
      <c r="G34" s="433"/>
      <c r="H34" s="605"/>
      <c r="I34" s="605"/>
    </row>
    <row r="35" spans="1:9" ht="15" customHeight="1">
      <c r="A35" s="1537" t="s">
        <v>498</v>
      </c>
      <c r="B35" s="1538"/>
      <c r="C35" s="1538"/>
      <c r="D35" s="1538"/>
      <c r="E35" s="1538"/>
      <c r="F35" s="1538"/>
      <c r="G35" s="1538"/>
      <c r="H35" s="1620" t="s">
        <v>319</v>
      </c>
      <c r="I35" s="1621" t="s">
        <v>317</v>
      </c>
    </row>
    <row r="36" spans="1:9" ht="15.75" customHeight="1">
      <c r="A36" s="571" t="s">
        <v>280</v>
      </c>
      <c r="B36" s="572" t="s">
        <v>1397</v>
      </c>
      <c r="C36" s="572" t="s">
        <v>208</v>
      </c>
      <c r="D36" s="572" t="s">
        <v>209</v>
      </c>
      <c r="E36" s="572" t="s">
        <v>210</v>
      </c>
      <c r="F36" s="572" t="s">
        <v>211</v>
      </c>
      <c r="G36" s="572" t="s">
        <v>212</v>
      </c>
      <c r="H36" s="575" t="s">
        <v>1463</v>
      </c>
      <c r="I36" s="576" t="s">
        <v>1468</v>
      </c>
    </row>
    <row r="37" spans="1:9" ht="11.65" customHeight="1">
      <c r="A37" s="1043" t="s">
        <v>494</v>
      </c>
      <c r="B37" s="305">
        <v>32</v>
      </c>
      <c r="C37" s="305">
        <v>31</v>
      </c>
      <c r="D37" s="305">
        <v>33</v>
      </c>
      <c r="E37" s="305">
        <v>23</v>
      </c>
      <c r="F37" s="305">
        <v>51</v>
      </c>
      <c r="G37" s="305">
        <v>31</v>
      </c>
      <c r="H37" s="577">
        <v>-0.37</v>
      </c>
      <c r="I37" s="578">
        <v>0.03</v>
      </c>
    </row>
    <row r="38" spans="1:9" ht="11.65" customHeight="1">
      <c r="A38" s="1043" t="s">
        <v>495</v>
      </c>
      <c r="B38" s="305">
        <v>31</v>
      </c>
      <c r="C38" s="305">
        <v>35</v>
      </c>
      <c r="D38" s="305">
        <v>29</v>
      </c>
      <c r="E38" s="305">
        <v>29</v>
      </c>
      <c r="F38" s="305">
        <v>43</v>
      </c>
      <c r="G38" s="305">
        <v>34</v>
      </c>
      <c r="H38" s="577">
        <v>-0.28000000000000003</v>
      </c>
      <c r="I38" s="578">
        <v>-0.11</v>
      </c>
    </row>
    <row r="39" spans="1:9" ht="11.65" customHeight="1">
      <c r="A39" s="1043" t="s">
        <v>496</v>
      </c>
      <c r="B39" s="305">
        <v>23</v>
      </c>
      <c r="C39" s="305">
        <v>26</v>
      </c>
      <c r="D39" s="305">
        <v>26</v>
      </c>
      <c r="E39" s="305">
        <v>23</v>
      </c>
      <c r="F39" s="305">
        <v>28</v>
      </c>
      <c r="G39" s="305">
        <v>36</v>
      </c>
      <c r="H39" s="577">
        <v>-0.18</v>
      </c>
      <c r="I39" s="578">
        <v>-0.12</v>
      </c>
    </row>
    <row r="40" spans="1:9" ht="11.65" customHeight="1">
      <c r="A40" s="1043" t="s">
        <v>497</v>
      </c>
      <c r="B40" s="305">
        <v>46</v>
      </c>
      <c r="C40" s="305">
        <v>41</v>
      </c>
      <c r="D40" s="305">
        <v>54</v>
      </c>
      <c r="E40" s="305">
        <v>37</v>
      </c>
      <c r="F40" s="305">
        <v>50</v>
      </c>
      <c r="G40" s="305">
        <v>40</v>
      </c>
      <c r="H40" s="577">
        <v>-0.08</v>
      </c>
      <c r="I40" s="578">
        <v>0.12</v>
      </c>
    </row>
    <row r="41" spans="1:9" ht="11.65" customHeight="1">
      <c r="A41" s="1384" t="s">
        <v>452</v>
      </c>
      <c r="B41" s="1379">
        <v>-20</v>
      </c>
      <c r="C41" s="1379">
        <v>-4</v>
      </c>
      <c r="D41" s="1379">
        <v>-23</v>
      </c>
      <c r="E41" s="1379">
        <v>3</v>
      </c>
      <c r="F41" s="1379">
        <v>-5</v>
      </c>
      <c r="G41" s="1379">
        <v>-1</v>
      </c>
      <c r="H41" s="583"/>
      <c r="I41" s="584"/>
    </row>
    <row r="42" spans="1:9" ht="9.75" customHeight="1">
      <c r="A42" s="605"/>
      <c r="B42" s="605"/>
      <c r="C42" s="605"/>
      <c r="D42" s="605"/>
      <c r="E42" s="605"/>
      <c r="F42" s="605"/>
      <c r="G42" s="605"/>
      <c r="H42" s="605"/>
      <c r="I42" s="605"/>
    </row>
    <row r="43" spans="1:9" ht="9.75" customHeight="1">
      <c r="A43" s="304"/>
      <c r="B43" s="307"/>
      <c r="C43" s="307"/>
      <c r="D43" s="307"/>
      <c r="E43" s="307"/>
      <c r="F43" s="307"/>
      <c r="G43" s="307"/>
      <c r="H43" s="1539"/>
      <c r="I43" s="1539"/>
    </row>
    <row r="44" spans="1:9" ht="15" customHeight="1">
      <c r="A44" s="1537" t="s">
        <v>499</v>
      </c>
      <c r="B44" s="1538"/>
      <c r="C44" s="1538"/>
      <c r="D44" s="1538"/>
      <c r="E44" s="1538"/>
      <c r="F44" s="1538"/>
      <c r="G44" s="1538"/>
      <c r="H44" s="1636"/>
      <c r="I44" s="1636" t="s">
        <v>317</v>
      </c>
    </row>
    <row r="45" spans="1:9" ht="15.75" customHeight="1">
      <c r="A45" s="571" t="s">
        <v>280</v>
      </c>
      <c r="B45" s="572" t="s">
        <v>1397</v>
      </c>
      <c r="C45" s="572" t="s">
        <v>208</v>
      </c>
      <c r="D45" s="572" t="s">
        <v>209</v>
      </c>
      <c r="E45" s="572" t="s">
        <v>210</v>
      </c>
      <c r="F45" s="572" t="s">
        <v>211</v>
      </c>
      <c r="G45" s="572" t="s">
        <v>212</v>
      </c>
      <c r="H45" s="1540"/>
      <c r="I45" s="1540"/>
    </row>
    <row r="46" spans="1:9" ht="12" customHeight="1">
      <c r="A46" s="1043" t="s">
        <v>494</v>
      </c>
      <c r="B46" s="305">
        <v>1</v>
      </c>
      <c r="C46" s="305">
        <v>0</v>
      </c>
      <c r="D46" s="305">
        <v>5</v>
      </c>
      <c r="E46" s="305">
        <v>5</v>
      </c>
      <c r="F46" s="305">
        <v>3</v>
      </c>
      <c r="G46" s="305">
        <v>11</v>
      </c>
      <c r="H46" s="421"/>
      <c r="I46" s="421"/>
    </row>
    <row r="47" spans="1:9" ht="12" customHeight="1">
      <c r="A47" s="1043" t="s">
        <v>495</v>
      </c>
      <c r="B47" s="305">
        <v>0</v>
      </c>
      <c r="C47" s="305">
        <v>6</v>
      </c>
      <c r="D47" s="305">
        <v>-10</v>
      </c>
      <c r="E47" s="305">
        <v>6</v>
      </c>
      <c r="F47" s="305">
        <v>-2</v>
      </c>
      <c r="G47" s="305">
        <v>0</v>
      </c>
      <c r="H47" s="421"/>
      <c r="I47" s="421"/>
    </row>
    <row r="48" spans="1:9" ht="12" customHeight="1">
      <c r="A48" s="1043" t="s">
        <v>496</v>
      </c>
      <c r="B48" s="305">
        <v>13</v>
      </c>
      <c r="C48" s="305">
        <v>18</v>
      </c>
      <c r="D48" s="305">
        <v>-2</v>
      </c>
      <c r="E48" s="305">
        <v>-1</v>
      </c>
      <c r="F48" s="305">
        <v>1</v>
      </c>
      <c r="G48" s="305">
        <v>-35</v>
      </c>
      <c r="H48" s="421"/>
      <c r="I48" s="421"/>
    </row>
    <row r="49" spans="1:9" ht="12" customHeight="1">
      <c r="A49" s="1389" t="s">
        <v>497</v>
      </c>
      <c r="B49" s="1378">
        <v>-4</v>
      </c>
      <c r="C49" s="1378">
        <v>4</v>
      </c>
      <c r="D49" s="1378">
        <v>-3</v>
      </c>
      <c r="E49" s="1378">
        <v>-1</v>
      </c>
      <c r="F49" s="1378">
        <v>7</v>
      </c>
      <c r="G49" s="1378">
        <v>-2</v>
      </c>
      <c r="H49" s="421"/>
      <c r="I49" s="421"/>
    </row>
    <row r="50" spans="1:9" ht="12" customHeight="1">
      <c r="A50" s="1384" t="s">
        <v>452</v>
      </c>
      <c r="B50" s="1379">
        <v>4</v>
      </c>
      <c r="C50" s="1379">
        <v>1</v>
      </c>
      <c r="D50" s="1379">
        <v>-2</v>
      </c>
      <c r="E50" s="1379">
        <v>1</v>
      </c>
      <c r="F50" s="1379">
        <v>3</v>
      </c>
      <c r="G50" s="1379">
        <v>-1</v>
      </c>
      <c r="H50" s="421"/>
      <c r="I50" s="421"/>
    </row>
    <row r="51" spans="1:9" ht="9.75" customHeight="1">
      <c r="A51" s="605"/>
      <c r="B51" s="605"/>
      <c r="C51" s="605"/>
      <c r="D51" s="605"/>
      <c r="E51" s="605"/>
      <c r="F51" s="605"/>
      <c r="G51" s="605"/>
      <c r="H51" s="605"/>
      <c r="I51" s="605"/>
    </row>
    <row r="52" spans="1:9" ht="15" customHeight="1">
      <c r="A52" s="1616" t="s">
        <v>1551</v>
      </c>
      <c r="B52" s="1616" t="s">
        <v>317</v>
      </c>
      <c r="C52" s="1616" t="s">
        <v>317</v>
      </c>
      <c r="D52" s="1536"/>
      <c r="E52" s="1536"/>
      <c r="F52" s="1536"/>
      <c r="G52" s="1536"/>
      <c r="H52" s="1620" t="s">
        <v>319</v>
      </c>
      <c r="I52" s="1621" t="s">
        <v>317</v>
      </c>
    </row>
    <row r="53" spans="1:9" ht="15.75" customHeight="1">
      <c r="A53" s="571" t="s">
        <v>336</v>
      </c>
      <c r="B53" s="572" t="s">
        <v>1397</v>
      </c>
      <c r="C53" s="572" t="s">
        <v>208</v>
      </c>
      <c r="D53" s="572" t="s">
        <v>209</v>
      </c>
      <c r="E53" s="572" t="s">
        <v>210</v>
      </c>
      <c r="F53" s="572" t="s">
        <v>211</v>
      </c>
      <c r="G53" s="572" t="s">
        <v>212</v>
      </c>
      <c r="H53" s="575" t="s">
        <v>1463</v>
      </c>
      <c r="I53" s="576" t="s">
        <v>1468</v>
      </c>
    </row>
    <row r="54" spans="1:9" ht="13.15" customHeight="1">
      <c r="A54" s="1043" t="s">
        <v>494</v>
      </c>
      <c r="B54" s="309" t="s">
        <v>412</v>
      </c>
      <c r="C54" s="309" t="s">
        <v>413</v>
      </c>
      <c r="D54" s="309" t="s">
        <v>500</v>
      </c>
      <c r="E54" s="309" t="s">
        <v>501</v>
      </c>
      <c r="F54" s="309" t="s">
        <v>500</v>
      </c>
      <c r="G54" s="309" t="s">
        <v>501</v>
      </c>
      <c r="H54" s="577">
        <v>0.46</v>
      </c>
      <c r="I54" s="578">
        <v>0.01</v>
      </c>
    </row>
    <row r="55" spans="1:9" ht="13.15" customHeight="1">
      <c r="A55" s="1043" t="s">
        <v>495</v>
      </c>
      <c r="B55" s="309" t="s">
        <v>503</v>
      </c>
      <c r="C55" s="309" t="s">
        <v>502</v>
      </c>
      <c r="D55" s="309" t="s">
        <v>503</v>
      </c>
      <c r="E55" s="309" t="s">
        <v>504</v>
      </c>
      <c r="F55" s="309" t="s">
        <v>505</v>
      </c>
      <c r="G55" s="309" t="s">
        <v>503</v>
      </c>
      <c r="H55" s="577">
        <v>0.08</v>
      </c>
      <c r="I55" s="578">
        <v>0.06</v>
      </c>
    </row>
    <row r="56" spans="1:9" ht="13.15" customHeight="1">
      <c r="A56" s="1043" t="s">
        <v>496</v>
      </c>
      <c r="B56" s="309" t="s">
        <v>524</v>
      </c>
      <c r="C56" s="309" t="s">
        <v>506</v>
      </c>
      <c r="D56" s="309" t="s">
        <v>507</v>
      </c>
      <c r="E56" s="309" t="s">
        <v>507</v>
      </c>
      <c r="F56" s="309" t="s">
        <v>123</v>
      </c>
      <c r="G56" s="309" t="s">
        <v>508</v>
      </c>
      <c r="H56" s="577">
        <v>0.01</v>
      </c>
      <c r="I56" s="578">
        <v>-0.01</v>
      </c>
    </row>
    <row r="57" spans="1:9" ht="13.15" customHeight="1">
      <c r="A57" s="1389" t="s">
        <v>497</v>
      </c>
      <c r="B57" s="1376" t="s">
        <v>1482</v>
      </c>
      <c r="C57" s="1376" t="s">
        <v>485</v>
      </c>
      <c r="D57" s="1376" t="s">
        <v>509</v>
      </c>
      <c r="E57" s="1376" t="s">
        <v>510</v>
      </c>
      <c r="F57" s="1376" t="s">
        <v>131</v>
      </c>
      <c r="G57" s="1376" t="s">
        <v>511</v>
      </c>
      <c r="H57" s="577">
        <v>0.2</v>
      </c>
      <c r="I57" s="578">
        <v>0.03</v>
      </c>
    </row>
    <row r="58" spans="1:9" ht="13.15" customHeight="1">
      <c r="A58" s="1384" t="s">
        <v>452</v>
      </c>
      <c r="B58" s="1377" t="s">
        <v>514</v>
      </c>
      <c r="C58" s="1377" t="s">
        <v>512</v>
      </c>
      <c r="D58" s="1377" t="s">
        <v>513</v>
      </c>
      <c r="E58" s="1377" t="s">
        <v>512</v>
      </c>
      <c r="F58" s="1377" t="s">
        <v>514</v>
      </c>
      <c r="G58" s="1377" t="s">
        <v>515</v>
      </c>
      <c r="H58" s="583"/>
      <c r="I58" s="584"/>
    </row>
    <row r="59" spans="1:9" ht="9.75" customHeight="1">
      <c r="A59" s="605"/>
      <c r="B59" s="605"/>
      <c r="C59" s="605"/>
      <c r="D59" s="605"/>
      <c r="E59" s="605"/>
      <c r="F59" s="605"/>
      <c r="G59" s="605"/>
      <c r="H59" s="605"/>
      <c r="I59" s="605"/>
    </row>
    <row r="60" spans="1:9" ht="9.75" customHeight="1">
      <c r="A60" s="605"/>
      <c r="B60" s="605"/>
      <c r="C60" s="605"/>
      <c r="D60" s="605"/>
      <c r="E60" s="605"/>
      <c r="F60" s="605"/>
      <c r="G60" s="605"/>
      <c r="H60" s="605"/>
      <c r="I60" s="605"/>
    </row>
    <row r="61" spans="1:9" ht="15" customHeight="1">
      <c r="A61" s="1616" t="s">
        <v>1552</v>
      </c>
      <c r="B61" s="1616" t="s">
        <v>317</v>
      </c>
      <c r="C61" s="1616" t="s">
        <v>317</v>
      </c>
      <c r="D61" s="1536"/>
      <c r="E61" s="1536"/>
      <c r="F61" s="1536"/>
      <c r="G61" s="1536"/>
      <c r="H61" s="1620" t="s">
        <v>319</v>
      </c>
      <c r="I61" s="1621" t="s">
        <v>317</v>
      </c>
    </row>
    <row r="62" spans="1:9" ht="15.75" customHeight="1">
      <c r="A62" s="571" t="s">
        <v>336</v>
      </c>
      <c r="B62" s="572" t="s">
        <v>1397</v>
      </c>
      <c r="C62" s="572" t="s">
        <v>208</v>
      </c>
      <c r="D62" s="572" t="s">
        <v>209</v>
      </c>
      <c r="E62" s="572" t="s">
        <v>210</v>
      </c>
      <c r="F62" s="572" t="s">
        <v>211</v>
      </c>
      <c r="G62" s="572" t="s">
        <v>212</v>
      </c>
      <c r="H62" s="575" t="s">
        <v>1463</v>
      </c>
      <c r="I62" s="576" t="s">
        <v>1468</v>
      </c>
    </row>
    <row r="63" spans="1:9" ht="13.5" customHeight="1">
      <c r="A63" s="1043" t="s">
        <v>494</v>
      </c>
      <c r="B63" s="309" t="s">
        <v>500</v>
      </c>
      <c r="C63" s="309" t="s">
        <v>516</v>
      </c>
      <c r="D63" s="309" t="s">
        <v>505</v>
      </c>
      <c r="E63" s="309" t="s">
        <v>517</v>
      </c>
      <c r="F63" s="309" t="s">
        <v>518</v>
      </c>
      <c r="G63" s="309" t="s">
        <v>519</v>
      </c>
      <c r="H63" s="577">
        <v>-0.21</v>
      </c>
      <c r="I63" s="578">
        <v>-0.08</v>
      </c>
    </row>
    <row r="64" spans="1:9" ht="13.5" customHeight="1">
      <c r="A64" s="1043" t="s">
        <v>495</v>
      </c>
      <c r="B64" s="309" t="s">
        <v>1481</v>
      </c>
      <c r="C64" s="309" t="s">
        <v>476</v>
      </c>
      <c r="D64" s="309" t="s">
        <v>520</v>
      </c>
      <c r="E64" s="309" t="s">
        <v>521</v>
      </c>
      <c r="F64" s="309" t="s">
        <v>522</v>
      </c>
      <c r="G64" s="309" t="s">
        <v>523</v>
      </c>
      <c r="H64" s="577">
        <v>0.02</v>
      </c>
      <c r="I64" s="578">
        <v>-0.12</v>
      </c>
    </row>
    <row r="65" spans="1:9" ht="13.5" customHeight="1">
      <c r="A65" s="1043" t="s">
        <v>496</v>
      </c>
      <c r="B65" s="309" t="s">
        <v>1324</v>
      </c>
      <c r="C65" s="309" t="s">
        <v>524</v>
      </c>
      <c r="D65" s="309" t="s">
        <v>413</v>
      </c>
      <c r="E65" s="309" t="s">
        <v>473</v>
      </c>
      <c r="F65" s="309" t="s">
        <v>525</v>
      </c>
      <c r="G65" s="309" t="s">
        <v>526</v>
      </c>
      <c r="H65" s="577">
        <v>0.1</v>
      </c>
      <c r="I65" s="578">
        <v>-0.09</v>
      </c>
    </row>
    <row r="66" spans="1:9" ht="13.5" customHeight="1">
      <c r="A66" s="1389" t="s">
        <v>497</v>
      </c>
      <c r="B66" s="1376" t="s">
        <v>1294</v>
      </c>
      <c r="C66" s="1376" t="s">
        <v>346</v>
      </c>
      <c r="D66" s="1376" t="s">
        <v>527</v>
      </c>
      <c r="E66" s="1376" t="s">
        <v>129</v>
      </c>
      <c r="F66" s="1376" t="s">
        <v>528</v>
      </c>
      <c r="G66" s="1376" t="s">
        <v>131</v>
      </c>
      <c r="H66" s="577">
        <v>0.19</v>
      </c>
      <c r="I66" s="578">
        <v>-0.12</v>
      </c>
    </row>
    <row r="67" spans="1:9" ht="13.5" customHeight="1">
      <c r="A67" s="1384" t="s">
        <v>452</v>
      </c>
      <c r="B67" s="1377" t="s">
        <v>1388</v>
      </c>
      <c r="C67" s="1377" t="s">
        <v>529</v>
      </c>
      <c r="D67" s="1377">
        <v>0</v>
      </c>
      <c r="E67" s="1377" t="s">
        <v>530</v>
      </c>
      <c r="F67" s="1377" t="s">
        <v>471</v>
      </c>
      <c r="G67" s="1377" t="s">
        <v>529</v>
      </c>
      <c r="H67" s="583"/>
      <c r="I67" s="584"/>
    </row>
    <row r="68" spans="1:9" ht="10.5" customHeight="1">
      <c r="A68" s="1634" t="s">
        <v>531</v>
      </c>
      <c r="B68" s="1635" t="s">
        <v>317</v>
      </c>
      <c r="C68" s="1635" t="s">
        <v>317</v>
      </c>
      <c r="D68" s="1635" t="s">
        <v>317</v>
      </c>
      <c r="E68" s="416"/>
      <c r="F68" s="416"/>
      <c r="G68" s="416"/>
      <c r="H68" s="416"/>
      <c r="I68" s="416"/>
    </row>
  </sheetData>
  <mergeCells count="13">
    <mergeCell ref="A68:D68"/>
    <mergeCell ref="H35:I35"/>
    <mergeCell ref="H44:I44"/>
    <mergeCell ref="A52:C52"/>
    <mergeCell ref="H52:I52"/>
    <mergeCell ref="A61:C61"/>
    <mergeCell ref="H61:I61"/>
    <mergeCell ref="A1:D1"/>
    <mergeCell ref="H1:I1"/>
    <mergeCell ref="H2:I2"/>
    <mergeCell ref="H21:I21"/>
    <mergeCell ref="A27:D27"/>
    <mergeCell ref="H27:I27"/>
  </mergeCells>
  <pageMargins left="0.70866141732283472" right="0.70866141732283472" top="0.74803149606299213" bottom="0.74803149606299213" header="0.31496062992125984" footer="0.31496062992125984"/>
  <pageSetup paperSize="9" scale="70" orientation="portrait" r:id="rId1"/>
  <headerFooter alignWithMargins="0">
    <oddHeader xml:space="preserve">&amp;CHalf-Year Factbook 2022&amp;R&amp;"-,Bold"&amp;K0000A0Business areas
</oddHeader>
    <oddFooter>&amp;R&amp;"-,Bold"&amp;K0000A0Nordea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87BFD-F2B4-4F38-A1B8-F24CE43AF4C5}">
  <sheetPr codeName="Sheet17">
    <tabColor rgb="FFFFCCCC"/>
  </sheetPr>
  <dimension ref="F3"/>
  <sheetViews>
    <sheetView view="pageLayout" zoomScale="80" zoomScaleNormal="100" zoomScalePageLayoutView="80" workbookViewId="0">
      <selection activeCell="P25" sqref="P25"/>
    </sheetView>
  </sheetViews>
  <sheetFormatPr defaultColWidth="9.1796875" defaultRowHeight="14.5"/>
  <cols>
    <col min="1" max="4" width="9.1796875" style="1"/>
    <col min="5" max="5" width="3.54296875" style="1" customWidth="1"/>
    <col min="6" max="16384" width="9.1796875" style="1"/>
  </cols>
  <sheetData>
    <row r="3" spans="6:6" ht="35">
      <c r="F3" s="7"/>
    </row>
  </sheetData>
  <printOptions horizontalCentered="1"/>
  <pageMargins left="0.70866141732283472" right="0.70866141732283472" top="0.74803149606299213" bottom="0.74803149606299213" header="0.31496062992125984" footer="0.31496062992125984"/>
  <pageSetup paperSize="9" scale="72" orientation="portrait" r:id="rId1"/>
  <headerFooter alignWithMargins="0">
    <oddHeader>&amp;CHalf-Year Factbook 2022&amp;R&amp;"-,Bold"&amp;K0000A0Business areas</oddHeader>
    <oddFooter>&amp;R&amp;"-,Bold"&amp;K0000A0Nordea</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9167D-56B6-4E1F-B266-4B375CC4846A}">
  <sheetPr codeName="Sheet18"/>
  <dimension ref="A1:K51"/>
  <sheetViews>
    <sheetView view="pageLayout" topLeftCell="A4" zoomScale="85" zoomScaleNormal="100" zoomScalePageLayoutView="85" workbookViewId="0">
      <selection activeCell="A27" sqref="A27:G27"/>
    </sheetView>
  </sheetViews>
  <sheetFormatPr defaultColWidth="8.7265625" defaultRowHeight="12.5"/>
  <cols>
    <col min="1" max="1" width="26.81640625" style="413" customWidth="1"/>
    <col min="2" max="11" width="9.81640625" style="413" customWidth="1"/>
    <col min="12" max="16384" width="8.7265625" style="413"/>
  </cols>
  <sheetData>
    <row r="1" spans="1:11" ht="19" customHeight="1">
      <c r="A1" s="1632" t="s">
        <v>1573</v>
      </c>
      <c r="B1" s="1632" t="s">
        <v>317</v>
      </c>
      <c r="C1" s="1632" t="s">
        <v>317</v>
      </c>
      <c r="D1" s="1632" t="s">
        <v>317</v>
      </c>
      <c r="E1" s="1632" t="s">
        <v>317</v>
      </c>
      <c r="F1" s="1632"/>
      <c r="G1" s="1632" t="s">
        <v>317</v>
      </c>
      <c r="H1" s="1637"/>
      <c r="I1" s="1637"/>
      <c r="J1" s="1637"/>
      <c r="K1" s="1637"/>
    </row>
    <row r="2" spans="1:11" ht="15" customHeight="1">
      <c r="A2" s="144"/>
      <c r="B2" s="144"/>
      <c r="C2" s="144"/>
      <c r="D2" s="144"/>
      <c r="E2" s="144"/>
      <c r="F2" s="144"/>
      <c r="G2" s="144"/>
      <c r="H2" s="1611" t="s">
        <v>319</v>
      </c>
      <c r="I2" s="1612" t="s">
        <v>317</v>
      </c>
      <c r="J2" s="1611" t="s">
        <v>320</v>
      </c>
      <c r="K2" s="1612" t="s">
        <v>317</v>
      </c>
    </row>
    <row r="3" spans="1:11" ht="12.65" customHeight="1">
      <c r="A3" s="571" t="s">
        <v>280</v>
      </c>
      <c r="B3" s="572" t="s">
        <v>1397</v>
      </c>
      <c r="C3" s="572" t="s">
        <v>208</v>
      </c>
      <c r="D3" s="572" t="s">
        <v>209</v>
      </c>
      <c r="E3" s="572" t="s">
        <v>210</v>
      </c>
      <c r="F3" s="572" t="s">
        <v>211</v>
      </c>
      <c r="G3" s="572" t="s">
        <v>212</v>
      </c>
      <c r="H3" s="575" t="s">
        <v>1463</v>
      </c>
      <c r="I3" s="576" t="s">
        <v>1468</v>
      </c>
      <c r="J3" s="575" t="s">
        <v>1463</v>
      </c>
      <c r="K3" s="576" t="s">
        <v>1468</v>
      </c>
    </row>
    <row r="4" spans="1:11" ht="12.65" customHeight="1">
      <c r="A4" s="143" t="s">
        <v>321</v>
      </c>
      <c r="B4" s="305">
        <v>28</v>
      </c>
      <c r="C4" s="305">
        <v>26</v>
      </c>
      <c r="D4" s="305">
        <v>20</v>
      </c>
      <c r="E4" s="305">
        <v>19</v>
      </c>
      <c r="F4" s="305">
        <v>19</v>
      </c>
      <c r="G4" s="305">
        <v>19</v>
      </c>
      <c r="H4" s="577">
        <v>0.47</v>
      </c>
      <c r="I4" s="578">
        <v>0.08</v>
      </c>
      <c r="J4" s="577">
        <v>0.47</v>
      </c>
      <c r="K4" s="578">
        <v>0.08</v>
      </c>
    </row>
    <row r="5" spans="1:11" ht="12.65" customHeight="1">
      <c r="A5" s="143" t="s">
        <v>322</v>
      </c>
      <c r="B5" s="305">
        <v>272</v>
      </c>
      <c r="C5" s="305">
        <v>283</v>
      </c>
      <c r="D5" s="305">
        <v>311</v>
      </c>
      <c r="E5" s="305">
        <v>287</v>
      </c>
      <c r="F5" s="305">
        <v>262</v>
      </c>
      <c r="G5" s="305">
        <v>252</v>
      </c>
      <c r="H5" s="577">
        <v>0.04</v>
      </c>
      <c r="I5" s="578">
        <v>-0.04</v>
      </c>
      <c r="J5" s="577">
        <v>0.04</v>
      </c>
      <c r="K5" s="578">
        <v>-0.04</v>
      </c>
    </row>
    <row r="6" spans="1:11" ht="12.65" customHeight="1">
      <c r="A6" s="143" t="s">
        <v>323</v>
      </c>
      <c r="B6" s="305">
        <v>11</v>
      </c>
      <c r="C6" s="305">
        <v>-3</v>
      </c>
      <c r="D6" s="305">
        <v>12</v>
      </c>
      <c r="E6" s="305">
        <v>13</v>
      </c>
      <c r="F6" s="305">
        <v>14</v>
      </c>
      <c r="G6" s="305">
        <v>23</v>
      </c>
      <c r="H6" s="577">
        <v>-0.21</v>
      </c>
      <c r="I6" s="578" t="s">
        <v>0</v>
      </c>
      <c r="J6" s="577">
        <v>-0.21</v>
      </c>
      <c r="K6" s="578" t="s">
        <v>0</v>
      </c>
    </row>
    <row r="7" spans="1:11" ht="12.65" customHeight="1">
      <c r="A7" s="143" t="s">
        <v>324</v>
      </c>
      <c r="B7" s="305">
        <v>0</v>
      </c>
      <c r="C7" s="305">
        <v>0</v>
      </c>
      <c r="D7" s="305">
        <v>3</v>
      </c>
      <c r="E7" s="305">
        <v>0</v>
      </c>
      <c r="F7" s="305">
        <v>0</v>
      </c>
      <c r="G7" s="305">
        <v>0</v>
      </c>
      <c r="H7" s="577"/>
      <c r="I7" s="578"/>
      <c r="J7" s="577"/>
      <c r="K7" s="585"/>
    </row>
    <row r="8" spans="1:11" ht="12.65" customHeight="1">
      <c r="A8" s="573" t="s">
        <v>325</v>
      </c>
      <c r="B8" s="574">
        <v>311</v>
      </c>
      <c r="C8" s="574">
        <v>306</v>
      </c>
      <c r="D8" s="574">
        <v>346</v>
      </c>
      <c r="E8" s="574">
        <v>319</v>
      </c>
      <c r="F8" s="574">
        <v>295</v>
      </c>
      <c r="G8" s="574">
        <v>294</v>
      </c>
      <c r="H8" s="579">
        <v>0.05</v>
      </c>
      <c r="I8" s="580">
        <v>0.02</v>
      </c>
      <c r="J8" s="579">
        <v>0.06</v>
      </c>
      <c r="K8" s="580">
        <v>0.02</v>
      </c>
    </row>
    <row r="9" spans="1:11" ht="12.65" customHeight="1">
      <c r="A9" s="573" t="s">
        <v>326</v>
      </c>
      <c r="B9" s="574">
        <v>-131</v>
      </c>
      <c r="C9" s="574">
        <v>-139</v>
      </c>
      <c r="D9" s="574">
        <v>-143</v>
      </c>
      <c r="E9" s="574">
        <v>-149</v>
      </c>
      <c r="F9" s="574">
        <v>-120</v>
      </c>
      <c r="G9" s="574">
        <v>-127</v>
      </c>
      <c r="H9" s="579">
        <v>0.09</v>
      </c>
      <c r="I9" s="580">
        <v>-0.06</v>
      </c>
      <c r="J9" s="579">
        <v>0.11</v>
      </c>
      <c r="K9" s="580">
        <v>-0.05</v>
      </c>
    </row>
    <row r="10" spans="1:11" ht="12.65" customHeight="1">
      <c r="A10" s="573" t="s">
        <v>327</v>
      </c>
      <c r="B10" s="574">
        <v>180</v>
      </c>
      <c r="C10" s="574">
        <v>167</v>
      </c>
      <c r="D10" s="574">
        <v>203</v>
      </c>
      <c r="E10" s="574">
        <v>170</v>
      </c>
      <c r="F10" s="574">
        <v>175</v>
      </c>
      <c r="G10" s="574">
        <v>167</v>
      </c>
      <c r="H10" s="579">
        <v>0.03</v>
      </c>
      <c r="I10" s="580">
        <v>0.08</v>
      </c>
      <c r="J10" s="579">
        <v>0.02</v>
      </c>
      <c r="K10" s="580">
        <v>7.0000000000000007E-2</v>
      </c>
    </row>
    <row r="11" spans="1:11" ht="12.65" customHeight="1">
      <c r="A11" s="143" t="s">
        <v>328</v>
      </c>
      <c r="B11" s="305">
        <v>-4</v>
      </c>
      <c r="C11" s="305">
        <v>-1</v>
      </c>
      <c r="D11" s="305">
        <v>0</v>
      </c>
      <c r="E11" s="305">
        <v>0</v>
      </c>
      <c r="F11" s="305">
        <v>3</v>
      </c>
      <c r="G11" s="305">
        <v>-3</v>
      </c>
      <c r="H11" s="577"/>
      <c r="I11" s="578"/>
      <c r="J11" s="586"/>
      <c r="K11" s="578"/>
    </row>
    <row r="12" spans="1:11" ht="12.65" customHeight="1">
      <c r="A12" s="573" t="s">
        <v>329</v>
      </c>
      <c r="B12" s="574">
        <v>176</v>
      </c>
      <c r="C12" s="574">
        <v>166</v>
      </c>
      <c r="D12" s="574">
        <v>203</v>
      </c>
      <c r="E12" s="574">
        <v>170</v>
      </c>
      <c r="F12" s="574">
        <v>178</v>
      </c>
      <c r="G12" s="574">
        <v>164</v>
      </c>
      <c r="H12" s="579">
        <v>-0.01</v>
      </c>
      <c r="I12" s="580">
        <v>0.06</v>
      </c>
      <c r="J12" s="579">
        <v>-0.02</v>
      </c>
      <c r="K12" s="580">
        <v>0.05</v>
      </c>
    </row>
    <row r="13" spans="1:11" ht="12.65" customHeight="1">
      <c r="A13" s="304"/>
      <c r="B13" s="304"/>
      <c r="C13" s="307"/>
      <c r="D13" s="307"/>
      <c r="E13" s="307"/>
      <c r="F13" s="307"/>
      <c r="G13" s="307"/>
      <c r="H13" s="581"/>
      <c r="I13" s="582"/>
      <c r="J13" s="581"/>
      <c r="K13" s="582"/>
    </row>
    <row r="14" spans="1:11" ht="12.65" customHeight="1">
      <c r="A14" s="436" t="s">
        <v>532</v>
      </c>
      <c r="B14" s="305">
        <v>42</v>
      </c>
      <c r="C14" s="305">
        <v>45</v>
      </c>
      <c r="D14" s="305">
        <v>41</v>
      </c>
      <c r="E14" s="305">
        <v>47</v>
      </c>
      <c r="F14" s="305">
        <v>41</v>
      </c>
      <c r="G14" s="305">
        <v>43</v>
      </c>
      <c r="H14" s="577"/>
      <c r="I14" s="578"/>
      <c r="J14" s="577"/>
      <c r="K14" s="578"/>
    </row>
    <row r="15" spans="1:11" ht="12.65" customHeight="1">
      <c r="A15" s="143" t="s">
        <v>331</v>
      </c>
      <c r="B15" s="1560">
        <v>34</v>
      </c>
      <c r="C15" s="1168">
        <v>30</v>
      </c>
      <c r="D15" s="1168">
        <v>31</v>
      </c>
      <c r="E15" s="1168">
        <v>28</v>
      </c>
      <c r="F15" s="1168">
        <v>31</v>
      </c>
      <c r="G15" s="1167">
        <v>32</v>
      </c>
      <c r="H15" s="577"/>
      <c r="I15" s="578"/>
      <c r="J15" s="587"/>
      <c r="K15" s="588"/>
    </row>
    <row r="16" spans="1:11" ht="12.65" customHeight="1">
      <c r="A16" s="143" t="s">
        <v>332</v>
      </c>
      <c r="B16" s="1560">
        <v>1550</v>
      </c>
      <c r="C16" s="1168">
        <v>1606</v>
      </c>
      <c r="D16" s="1168">
        <v>2003</v>
      </c>
      <c r="E16" s="1168">
        <v>1885</v>
      </c>
      <c r="F16" s="1168">
        <v>1785</v>
      </c>
      <c r="G16" s="1167">
        <v>1693</v>
      </c>
      <c r="H16" s="577" t="s">
        <v>0</v>
      </c>
      <c r="I16" s="578" t="s">
        <v>0</v>
      </c>
      <c r="J16" s="577"/>
      <c r="K16" s="578"/>
    </row>
    <row r="17" spans="1:11" ht="12.65" customHeight="1">
      <c r="A17" s="306" t="s">
        <v>333</v>
      </c>
      <c r="B17" s="1560">
        <v>8477</v>
      </c>
      <c r="C17" s="1168">
        <v>8335</v>
      </c>
      <c r="D17" s="1168">
        <v>9251</v>
      </c>
      <c r="E17" s="1168">
        <v>8841</v>
      </c>
      <c r="F17" s="1168">
        <v>8552</v>
      </c>
      <c r="G17" s="1167">
        <v>8294</v>
      </c>
      <c r="H17" s="577" t="s">
        <v>0</v>
      </c>
      <c r="I17" s="578" t="s">
        <v>0</v>
      </c>
      <c r="J17" s="577"/>
      <c r="K17" s="578"/>
    </row>
    <row r="18" spans="1:11" ht="12.65" customHeight="1">
      <c r="A18" s="1362" t="s">
        <v>334</v>
      </c>
      <c r="B18" s="1404">
        <v>2769</v>
      </c>
      <c r="C18" s="1404">
        <v>2725</v>
      </c>
      <c r="D18" s="1404">
        <v>2711</v>
      </c>
      <c r="E18" s="1404">
        <v>2727</v>
      </c>
      <c r="F18" s="1404">
        <v>2744</v>
      </c>
      <c r="G18" s="1405">
        <v>2717</v>
      </c>
      <c r="H18" s="583">
        <v>0.01</v>
      </c>
      <c r="I18" s="584">
        <v>0.02</v>
      </c>
      <c r="J18" s="589"/>
      <c r="K18" s="590"/>
    </row>
    <row r="19" spans="1:11" ht="12.65" customHeight="1">
      <c r="A19" s="434" t="s">
        <v>359</v>
      </c>
      <c r="B19" s="305"/>
      <c r="C19" s="305"/>
      <c r="D19" s="305"/>
      <c r="E19" s="305"/>
      <c r="F19" s="305"/>
      <c r="G19" s="305"/>
      <c r="H19" s="421"/>
      <c r="I19" s="421"/>
      <c r="J19" s="501"/>
      <c r="K19" s="501"/>
    </row>
    <row r="20" spans="1:11" ht="12.65" customHeight="1">
      <c r="A20" s="1375"/>
      <c r="B20" s="1375"/>
      <c r="C20" s="1378"/>
      <c r="D20" s="1378"/>
      <c r="E20" s="1378"/>
      <c r="F20" s="1378"/>
      <c r="G20" s="1378"/>
      <c r="H20" s="421"/>
      <c r="I20" s="421"/>
      <c r="J20" s="501"/>
      <c r="K20" s="501"/>
    </row>
    <row r="21" spans="1:11" ht="12.65" customHeight="1">
      <c r="A21" s="1629" t="s">
        <v>533</v>
      </c>
      <c r="B21" s="1629" t="s">
        <v>317</v>
      </c>
      <c r="C21" s="1629" t="s">
        <v>317</v>
      </c>
      <c r="D21" s="1629" t="s">
        <v>317</v>
      </c>
      <c r="E21" s="1361"/>
      <c r="F21" s="1361"/>
      <c r="G21" s="1361"/>
      <c r="H21" s="1613" t="s">
        <v>319</v>
      </c>
      <c r="I21" s="1614" t="s">
        <v>317</v>
      </c>
      <c r="J21" s="1613" t="s">
        <v>320</v>
      </c>
      <c r="K21" s="1614" t="s">
        <v>317</v>
      </c>
    </row>
    <row r="22" spans="1:11" ht="12.65" customHeight="1">
      <c r="A22" s="1390" t="s">
        <v>336</v>
      </c>
      <c r="B22" s="1397" t="s">
        <v>1397</v>
      </c>
      <c r="C22" s="1397" t="s">
        <v>208</v>
      </c>
      <c r="D22" s="1397" t="s">
        <v>209</v>
      </c>
      <c r="E22" s="1397" t="s">
        <v>210</v>
      </c>
      <c r="F22" s="1397" t="s">
        <v>211</v>
      </c>
      <c r="G22" s="1397" t="s">
        <v>212</v>
      </c>
      <c r="H22" s="1398" t="s">
        <v>1463</v>
      </c>
      <c r="I22" s="1399" t="s">
        <v>1468</v>
      </c>
      <c r="J22" s="1398" t="s">
        <v>1463</v>
      </c>
      <c r="K22" s="1399" t="s">
        <v>1468</v>
      </c>
    </row>
    <row r="23" spans="1:11" ht="12.65" customHeight="1">
      <c r="A23" s="734" t="s">
        <v>534</v>
      </c>
      <c r="B23" s="1561">
        <v>355.5395492901277</v>
      </c>
      <c r="C23" s="1561">
        <v>389.4020223663112</v>
      </c>
      <c r="D23" s="1561">
        <v>411.34349842522181</v>
      </c>
      <c r="E23" s="1561">
        <v>392.8675202955846</v>
      </c>
      <c r="F23" s="1561">
        <v>384.18003482715653</v>
      </c>
      <c r="G23" s="1561">
        <v>368.87863424062425</v>
      </c>
      <c r="H23" s="577"/>
      <c r="I23" s="421"/>
      <c r="J23" s="421"/>
      <c r="K23" s="421"/>
    </row>
    <row r="24" spans="1:11" ht="12.65" customHeight="1">
      <c r="A24" s="415" t="s">
        <v>535</v>
      </c>
      <c r="B24" s="1349">
        <v>11.8</v>
      </c>
      <c r="C24" s="1349">
        <v>11.7</v>
      </c>
      <c r="D24" s="1349">
        <v>11.3</v>
      </c>
      <c r="E24" s="1349">
        <v>10.9</v>
      </c>
      <c r="F24" s="1349">
        <v>10.5</v>
      </c>
      <c r="G24" s="1349">
        <v>10.1</v>
      </c>
      <c r="H24" s="1353">
        <v>0.12</v>
      </c>
      <c r="I24" s="1350">
        <v>0.01</v>
      </c>
      <c r="J24" s="1350">
        <v>0.13</v>
      </c>
      <c r="K24" s="1350">
        <v>0.02</v>
      </c>
    </row>
    <row r="25" spans="1:11" ht="12.65" customHeight="1">
      <c r="A25" s="777" t="s">
        <v>440</v>
      </c>
      <c r="B25" s="1401">
        <v>12.8</v>
      </c>
      <c r="C25" s="1402">
        <v>11.6</v>
      </c>
      <c r="D25" s="1403">
        <v>11.6</v>
      </c>
      <c r="E25" s="1403">
        <v>11.3</v>
      </c>
      <c r="F25" s="1403">
        <v>11</v>
      </c>
      <c r="G25" s="1403">
        <v>10.5</v>
      </c>
      <c r="H25" s="1354">
        <v>0.16</v>
      </c>
      <c r="I25" s="1352">
        <v>0.1</v>
      </c>
      <c r="J25" s="1351">
        <v>0.19</v>
      </c>
      <c r="K25" s="1352">
        <v>0.13</v>
      </c>
    </row>
    <row r="26" spans="1:11" ht="12.65" customHeight="1">
      <c r="A26" s="737"/>
      <c r="B26" s="420"/>
      <c r="C26" s="420"/>
      <c r="D26" s="420"/>
      <c r="E26" s="420"/>
      <c r="F26" s="420"/>
      <c r="G26" s="419"/>
      <c r="H26" s="416"/>
      <c r="I26" s="416"/>
      <c r="J26" s="416"/>
      <c r="K26" s="416"/>
    </row>
    <row r="27" spans="1:11" ht="12.65" customHeight="1">
      <c r="A27" s="1629" t="s">
        <v>1577</v>
      </c>
      <c r="B27" s="1629" t="s">
        <v>317</v>
      </c>
      <c r="C27" s="1629" t="s">
        <v>317</v>
      </c>
      <c r="D27" s="1629" t="s">
        <v>317</v>
      </c>
      <c r="E27" s="1629" t="s">
        <v>317</v>
      </c>
      <c r="F27" s="1629"/>
      <c r="G27" s="1629" t="s">
        <v>317</v>
      </c>
      <c r="H27" s="1613" t="s">
        <v>319</v>
      </c>
      <c r="I27" s="1614" t="s">
        <v>317</v>
      </c>
      <c r="J27" s="416"/>
      <c r="K27" s="416"/>
    </row>
    <row r="28" spans="1:11" ht="12.65" customHeight="1">
      <c r="A28" s="571" t="s">
        <v>280</v>
      </c>
      <c r="B28" s="738" t="s">
        <v>1397</v>
      </c>
      <c r="C28" s="738" t="s">
        <v>208</v>
      </c>
      <c r="D28" s="738" t="s">
        <v>209</v>
      </c>
      <c r="E28" s="738" t="s">
        <v>210</v>
      </c>
      <c r="F28" s="738" t="s">
        <v>211</v>
      </c>
      <c r="G28" s="738" t="s">
        <v>212</v>
      </c>
      <c r="H28" s="739" t="s">
        <v>1463</v>
      </c>
      <c r="I28" s="740" t="s">
        <v>1468</v>
      </c>
      <c r="J28" s="416"/>
      <c r="K28" s="416"/>
    </row>
    <row r="29" spans="1:11" ht="12.65" customHeight="1">
      <c r="A29" s="143" t="s">
        <v>540</v>
      </c>
      <c r="B29" s="305">
        <v>46</v>
      </c>
      <c r="C29" s="305">
        <v>46</v>
      </c>
      <c r="D29" s="305">
        <v>54</v>
      </c>
      <c r="E29" s="305">
        <v>48</v>
      </c>
      <c r="F29" s="305">
        <v>52</v>
      </c>
      <c r="G29" s="305">
        <v>48</v>
      </c>
      <c r="H29" s="577">
        <v>-0.12</v>
      </c>
      <c r="I29" s="578">
        <v>0</v>
      </c>
      <c r="J29" s="416"/>
      <c r="K29" s="416"/>
    </row>
    <row r="30" spans="1:11" ht="12.65" customHeight="1">
      <c r="A30" s="143" t="s">
        <v>541</v>
      </c>
      <c r="B30" s="305">
        <v>43</v>
      </c>
      <c r="C30" s="305">
        <v>46</v>
      </c>
      <c r="D30" s="305">
        <v>48</v>
      </c>
      <c r="E30" s="305">
        <v>48</v>
      </c>
      <c r="F30" s="305">
        <v>46</v>
      </c>
      <c r="G30" s="305">
        <v>44</v>
      </c>
      <c r="H30" s="577">
        <v>-7.0000000000000007E-2</v>
      </c>
      <c r="I30" s="578">
        <v>-7.0000000000000007E-2</v>
      </c>
    </row>
    <row r="31" spans="1:11" ht="12.65" customHeight="1">
      <c r="A31" s="143" t="s">
        <v>542</v>
      </c>
      <c r="B31" s="305">
        <v>13</v>
      </c>
      <c r="C31" s="305">
        <v>14</v>
      </c>
      <c r="D31" s="305">
        <v>12</v>
      </c>
      <c r="E31" s="305">
        <v>11</v>
      </c>
      <c r="F31" s="305">
        <v>9</v>
      </c>
      <c r="G31" s="305">
        <v>10</v>
      </c>
      <c r="H31" s="577">
        <v>0.44</v>
      </c>
      <c r="I31" s="578">
        <v>-7.0000000000000007E-2</v>
      </c>
    </row>
    <row r="32" spans="1:11" ht="12.65" customHeight="1">
      <c r="A32" s="143" t="s">
        <v>543</v>
      </c>
      <c r="B32" s="305">
        <v>26</v>
      </c>
      <c r="C32" s="305">
        <v>28</v>
      </c>
      <c r="D32" s="305">
        <v>32</v>
      </c>
      <c r="E32" s="305">
        <v>29</v>
      </c>
      <c r="F32" s="305">
        <v>27</v>
      </c>
      <c r="G32" s="305">
        <v>25</v>
      </c>
      <c r="H32" s="577">
        <v>-0.04</v>
      </c>
      <c r="I32" s="578">
        <v>-7.0000000000000007E-2</v>
      </c>
    </row>
    <row r="33" spans="1:9" ht="12.65" customHeight="1">
      <c r="A33" s="143" t="s">
        <v>544</v>
      </c>
      <c r="B33" s="305">
        <v>131</v>
      </c>
      <c r="C33" s="305">
        <v>131</v>
      </c>
      <c r="D33" s="305">
        <v>154</v>
      </c>
      <c r="E33" s="305">
        <v>143</v>
      </c>
      <c r="F33" s="305">
        <v>122</v>
      </c>
      <c r="G33" s="305">
        <v>120</v>
      </c>
      <c r="H33" s="577">
        <v>7.0000000000000007E-2</v>
      </c>
      <c r="I33" s="578">
        <v>0</v>
      </c>
    </row>
    <row r="34" spans="1:9" ht="12.65" customHeight="1">
      <c r="A34" s="143" t="s">
        <v>545</v>
      </c>
      <c r="B34" s="305">
        <v>13</v>
      </c>
      <c r="C34" s="305">
        <v>18</v>
      </c>
      <c r="D34" s="305">
        <v>11</v>
      </c>
      <c r="E34" s="305">
        <v>8</v>
      </c>
      <c r="F34" s="305">
        <v>6</v>
      </c>
      <c r="G34" s="305">
        <v>5</v>
      </c>
      <c r="H34" s="577" t="s">
        <v>0</v>
      </c>
      <c r="I34" s="578">
        <v>-0.28000000000000003</v>
      </c>
    </row>
    <row r="35" spans="1:9" ht="12.65" customHeight="1">
      <c r="A35" s="1400" t="s">
        <v>290</v>
      </c>
      <c r="B35" s="1177">
        <v>272</v>
      </c>
      <c r="C35" s="1177">
        <v>283</v>
      </c>
      <c r="D35" s="1177">
        <v>311</v>
      </c>
      <c r="E35" s="1177">
        <v>287</v>
      </c>
      <c r="F35" s="1177">
        <v>262</v>
      </c>
      <c r="G35" s="1177">
        <v>252</v>
      </c>
      <c r="H35" s="688">
        <v>0.04</v>
      </c>
      <c r="I35" s="689">
        <v>-0.04</v>
      </c>
    </row>
    <row r="36" spans="1:9" ht="12.65" customHeight="1">
      <c r="A36" s="143"/>
      <c r="B36" s="143"/>
      <c r="C36" s="305"/>
      <c r="D36" s="305"/>
      <c r="E36" s="305"/>
      <c r="F36" s="305"/>
      <c r="G36" s="305"/>
      <c r="H36" s="421"/>
      <c r="I36" s="421"/>
    </row>
    <row r="37" spans="1:9" ht="12.65" customHeight="1">
      <c r="A37" s="1629" t="s">
        <v>547</v>
      </c>
      <c r="B37" s="1629" t="s">
        <v>317</v>
      </c>
      <c r="C37" s="1629" t="s">
        <v>317</v>
      </c>
      <c r="D37" s="1629" t="s">
        <v>317</v>
      </c>
      <c r="E37" s="1629" t="s">
        <v>317</v>
      </c>
      <c r="F37" s="1629"/>
      <c r="G37" s="1629" t="s">
        <v>317</v>
      </c>
      <c r="H37" s="1613" t="s">
        <v>319</v>
      </c>
      <c r="I37" s="1614" t="s">
        <v>317</v>
      </c>
    </row>
    <row r="38" spans="1:9" ht="12.65" customHeight="1">
      <c r="A38" s="571" t="s">
        <v>336</v>
      </c>
      <c r="B38" s="738" t="s">
        <v>1397</v>
      </c>
      <c r="C38" s="738" t="s">
        <v>208</v>
      </c>
      <c r="D38" s="738" t="s">
        <v>209</v>
      </c>
      <c r="E38" s="738" t="s">
        <v>210</v>
      </c>
      <c r="F38" s="738" t="s">
        <v>211</v>
      </c>
      <c r="G38" s="738" t="s">
        <v>212</v>
      </c>
      <c r="H38" s="739" t="s">
        <v>1463</v>
      </c>
      <c r="I38" s="740" t="s">
        <v>1468</v>
      </c>
    </row>
    <row r="39" spans="1:9" ht="12.65" customHeight="1">
      <c r="A39" s="143" t="s">
        <v>540</v>
      </c>
      <c r="B39" s="309" t="s">
        <v>1487</v>
      </c>
      <c r="C39" s="309" t="s">
        <v>548</v>
      </c>
      <c r="D39" s="309" t="s">
        <v>549</v>
      </c>
      <c r="E39" s="309" t="s">
        <v>550</v>
      </c>
      <c r="F39" s="309" t="s">
        <v>551</v>
      </c>
      <c r="G39" s="309" t="s">
        <v>552</v>
      </c>
      <c r="H39" s="577">
        <v>-0.09</v>
      </c>
      <c r="I39" s="578">
        <v>-0.08</v>
      </c>
    </row>
    <row r="40" spans="1:9" ht="12.65" customHeight="1">
      <c r="A40" s="143" t="s">
        <v>541</v>
      </c>
      <c r="B40" s="309" t="s">
        <v>1486</v>
      </c>
      <c r="C40" s="309" t="s">
        <v>553</v>
      </c>
      <c r="D40" s="309" t="s">
        <v>554</v>
      </c>
      <c r="E40" s="309" t="s">
        <v>555</v>
      </c>
      <c r="F40" s="309" t="s">
        <v>408</v>
      </c>
      <c r="G40" s="309" t="s">
        <v>556</v>
      </c>
      <c r="H40" s="577">
        <v>-0.08</v>
      </c>
      <c r="I40" s="578">
        <v>-7.0000000000000007E-2</v>
      </c>
    </row>
    <row r="41" spans="1:9" ht="12.65" customHeight="1">
      <c r="A41" s="143" t="s">
        <v>542</v>
      </c>
      <c r="B41" s="309" t="s">
        <v>557</v>
      </c>
      <c r="C41" s="309" t="s">
        <v>539</v>
      </c>
      <c r="D41" s="309" t="s">
        <v>414</v>
      </c>
      <c r="E41" s="309" t="s">
        <v>557</v>
      </c>
      <c r="F41" s="309" t="s">
        <v>481</v>
      </c>
      <c r="G41" s="309" t="s">
        <v>558</v>
      </c>
      <c r="H41" s="577">
        <v>0.03</v>
      </c>
      <c r="I41" s="578">
        <v>-0.09</v>
      </c>
    </row>
    <row r="42" spans="1:9" ht="12.65" customHeight="1">
      <c r="A42" s="1375" t="s">
        <v>543</v>
      </c>
      <c r="B42" s="1376" t="s">
        <v>1485</v>
      </c>
      <c r="C42" s="1376" t="s">
        <v>559</v>
      </c>
      <c r="D42" s="1376" t="s">
        <v>403</v>
      </c>
      <c r="E42" s="1376" t="s">
        <v>560</v>
      </c>
      <c r="F42" s="1376" t="s">
        <v>561</v>
      </c>
      <c r="G42" s="1376" t="s">
        <v>562</v>
      </c>
      <c r="H42" s="577">
        <v>-7.0000000000000007E-2</v>
      </c>
      <c r="I42" s="578">
        <v>-0.09</v>
      </c>
    </row>
    <row r="43" spans="1:9" ht="12.65" customHeight="1">
      <c r="A43" s="1400" t="s">
        <v>546</v>
      </c>
      <c r="B43" s="1176" t="s">
        <v>1484</v>
      </c>
      <c r="C43" s="1176" t="s">
        <v>563</v>
      </c>
      <c r="D43" s="1176" t="s">
        <v>564</v>
      </c>
      <c r="E43" s="1176" t="s">
        <v>565</v>
      </c>
      <c r="F43" s="1176" t="s">
        <v>566</v>
      </c>
      <c r="G43" s="1176" t="s">
        <v>567</v>
      </c>
      <c r="H43" s="688">
        <v>-7.0000000000000007E-2</v>
      </c>
      <c r="I43" s="689">
        <v>-0.08</v>
      </c>
    </row>
    <row r="44" spans="1:9" ht="12.65" customHeight="1">
      <c r="A44" s="143"/>
      <c r="B44" s="305"/>
      <c r="C44" s="305"/>
      <c r="D44" s="305"/>
      <c r="E44" s="305"/>
      <c r="F44" s="305"/>
      <c r="G44" s="305"/>
      <c r="H44" s="604"/>
      <c r="I44" s="604"/>
    </row>
    <row r="45" spans="1:9" ht="12.65" customHeight="1">
      <c r="A45" s="1629" t="s">
        <v>568</v>
      </c>
      <c r="B45" s="1629" t="s">
        <v>317</v>
      </c>
      <c r="C45" s="1629" t="s">
        <v>317</v>
      </c>
      <c r="D45" s="1629" t="s">
        <v>317</v>
      </c>
      <c r="E45" s="1629" t="s">
        <v>317</v>
      </c>
      <c r="F45" s="1629"/>
      <c r="G45" s="1629" t="s">
        <v>317</v>
      </c>
      <c r="H45" s="1613" t="s">
        <v>319</v>
      </c>
      <c r="I45" s="1614" t="s">
        <v>317</v>
      </c>
    </row>
    <row r="46" spans="1:9" ht="12.65" customHeight="1">
      <c r="A46" s="741" t="s">
        <v>336</v>
      </c>
      <c r="B46" s="738" t="s">
        <v>1397</v>
      </c>
      <c r="C46" s="738" t="s">
        <v>208</v>
      </c>
      <c r="D46" s="738" t="s">
        <v>209</v>
      </c>
      <c r="E46" s="738" t="s">
        <v>210</v>
      </c>
      <c r="F46" s="738" t="s">
        <v>211</v>
      </c>
      <c r="G46" s="738" t="s">
        <v>212</v>
      </c>
      <c r="H46" s="739" t="s">
        <v>1463</v>
      </c>
      <c r="I46" s="740" t="s">
        <v>1468</v>
      </c>
    </row>
    <row r="47" spans="1:9" ht="12.65" customHeight="1">
      <c r="A47" s="143" t="s">
        <v>540</v>
      </c>
      <c r="B47" s="309" t="s">
        <v>1166</v>
      </c>
      <c r="C47" s="309" t="s">
        <v>569</v>
      </c>
      <c r="D47" s="309" t="s">
        <v>570</v>
      </c>
      <c r="E47" s="309" t="s">
        <v>571</v>
      </c>
      <c r="F47" s="309" t="s">
        <v>571</v>
      </c>
      <c r="G47" s="309" t="s">
        <v>571</v>
      </c>
      <c r="H47" s="577">
        <v>0.11</v>
      </c>
      <c r="I47" s="578">
        <v>0.02</v>
      </c>
    </row>
    <row r="48" spans="1:9" ht="12.65" customHeight="1">
      <c r="A48" s="143" t="s">
        <v>541</v>
      </c>
      <c r="B48" s="309" t="s">
        <v>578</v>
      </c>
      <c r="C48" s="309" t="s">
        <v>405</v>
      </c>
      <c r="D48" s="309" t="s">
        <v>406</v>
      </c>
      <c r="E48" s="309" t="s">
        <v>572</v>
      </c>
      <c r="F48" s="309" t="s">
        <v>572</v>
      </c>
      <c r="G48" s="309" t="s">
        <v>573</v>
      </c>
      <c r="H48" s="577">
        <v>0.12</v>
      </c>
      <c r="I48" s="578">
        <v>0.04</v>
      </c>
    </row>
    <row r="49" spans="1:9" ht="12.65" customHeight="1">
      <c r="A49" s="143" t="s">
        <v>542</v>
      </c>
      <c r="B49" s="309" t="s">
        <v>575</v>
      </c>
      <c r="C49" s="309" t="s">
        <v>574</v>
      </c>
      <c r="D49" s="309" t="s">
        <v>575</v>
      </c>
      <c r="E49" s="309" t="s">
        <v>575</v>
      </c>
      <c r="F49" s="309" t="s">
        <v>514</v>
      </c>
      <c r="G49" s="309" t="s">
        <v>514</v>
      </c>
      <c r="H49" s="577">
        <v>0.13</v>
      </c>
      <c r="I49" s="578">
        <v>-0.05</v>
      </c>
    </row>
    <row r="50" spans="1:9" ht="12.65" customHeight="1">
      <c r="A50" s="143" t="s">
        <v>543</v>
      </c>
      <c r="B50" s="309" t="s">
        <v>576</v>
      </c>
      <c r="C50" s="309" t="s">
        <v>576</v>
      </c>
      <c r="D50" s="309" t="s">
        <v>577</v>
      </c>
      <c r="E50" s="309" t="s">
        <v>578</v>
      </c>
      <c r="F50" s="309" t="s">
        <v>406</v>
      </c>
      <c r="G50" s="309" t="s">
        <v>579</v>
      </c>
      <c r="H50" s="577">
        <v>0.15</v>
      </c>
      <c r="I50" s="578">
        <v>0</v>
      </c>
    </row>
    <row r="51" spans="1:9" ht="12.65" customHeight="1">
      <c r="A51" s="1400" t="s">
        <v>546</v>
      </c>
      <c r="B51" s="1176" t="s">
        <v>1225</v>
      </c>
      <c r="C51" s="1176" t="s">
        <v>536</v>
      </c>
      <c r="D51" s="1176" t="s">
        <v>411</v>
      </c>
      <c r="E51" s="1176" t="s">
        <v>414</v>
      </c>
      <c r="F51" s="1176" t="s">
        <v>537</v>
      </c>
      <c r="G51" s="1176" t="s">
        <v>538</v>
      </c>
      <c r="H51" s="688">
        <v>0.12</v>
      </c>
      <c r="I51" s="689">
        <v>0.01</v>
      </c>
    </row>
  </sheetData>
  <mergeCells count="14">
    <mergeCell ref="A21:D21"/>
    <mergeCell ref="H21:I21"/>
    <mergeCell ref="J21:K21"/>
    <mergeCell ref="A1:G1"/>
    <mergeCell ref="H1:I1"/>
    <mergeCell ref="J1:K1"/>
    <mergeCell ref="H2:I2"/>
    <mergeCell ref="J2:K2"/>
    <mergeCell ref="A27:G27"/>
    <mergeCell ref="H27:I27"/>
    <mergeCell ref="A37:G37"/>
    <mergeCell ref="H37:I37"/>
    <mergeCell ref="A45:G45"/>
    <mergeCell ref="H45:I45"/>
  </mergeCells>
  <pageMargins left="0.70866141732283472" right="0.70866141732283472" top="0.74803149606299213" bottom="0.74803149606299213" header="0.31496062992125984" footer="0.31496062992125984"/>
  <pageSetup paperSize="9" scale="70" orientation="portrait" r:id="rId1"/>
  <headerFooter alignWithMargins="0">
    <oddHeader>&amp;CHalf-Year Factbook 2022&amp;R&amp;"-,Bold"&amp;K0000A0Business areas</oddHeader>
    <oddFooter>&amp;R&amp;"-,Bold"&amp;K0000A0Nordea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BE0C9-BBB5-4603-B045-063F99AF8182}">
  <sheetPr codeName="Sheet1">
    <tabColor rgb="FF70A8DA"/>
  </sheetPr>
  <dimension ref="A1:C60"/>
  <sheetViews>
    <sheetView view="pageLayout" topLeftCell="A19" zoomScale="85" zoomScaleNormal="100" zoomScaleSheetLayoutView="55" zoomScalePageLayoutView="85" workbookViewId="0">
      <selection activeCell="A33" sqref="A33"/>
    </sheetView>
  </sheetViews>
  <sheetFormatPr defaultColWidth="9.453125" defaultRowHeight="10"/>
  <cols>
    <col min="1" max="2" width="41.1796875" style="95" customWidth="1"/>
    <col min="3" max="3" width="12.453125" style="95" customWidth="1"/>
    <col min="4" max="7" width="5.1796875" style="95" customWidth="1"/>
    <col min="8" max="16384" width="9.453125" style="95"/>
  </cols>
  <sheetData>
    <row r="1" spans="1:3" ht="19" customHeight="1">
      <c r="A1" s="1046" t="s">
        <v>1399</v>
      </c>
      <c r="B1" s="1047"/>
      <c r="C1" s="1047"/>
    </row>
    <row r="2" spans="1:3" ht="13.5" customHeight="1">
      <c r="A2" s="1053" t="s">
        <v>1420</v>
      </c>
      <c r="B2" s="1047"/>
      <c r="C2" s="1047"/>
    </row>
    <row r="3" spans="1:3" ht="13.5" customHeight="1">
      <c r="A3" s="1048"/>
      <c r="B3" s="1047"/>
      <c r="C3" s="1047"/>
    </row>
    <row r="4" spans="1:3" ht="13.5" customHeight="1">
      <c r="A4" s="1049"/>
      <c r="B4" s="1050"/>
      <c r="C4" s="1051" t="s">
        <v>2</v>
      </c>
    </row>
    <row r="5" spans="1:3" ht="13.5" customHeight="1">
      <c r="A5" s="1466" t="s">
        <v>3</v>
      </c>
      <c r="B5" s="981"/>
      <c r="C5" s="1052"/>
    </row>
    <row r="6" spans="1:3" ht="13.5" customHeight="1">
      <c r="A6" s="1427" t="s">
        <v>4</v>
      </c>
      <c r="B6" s="981"/>
      <c r="C6" s="981">
        <v>2</v>
      </c>
    </row>
    <row r="7" spans="1:3" ht="13.5" customHeight="1">
      <c r="A7" s="1427" t="s">
        <v>5</v>
      </c>
      <c r="B7" s="981"/>
      <c r="C7" s="981">
        <v>2</v>
      </c>
    </row>
    <row r="8" spans="1:3" ht="13.5" customHeight="1">
      <c r="A8" s="1428"/>
      <c r="B8" s="981"/>
      <c r="C8" s="981"/>
    </row>
    <row r="9" spans="1:3" ht="13.5" customHeight="1">
      <c r="A9" s="1466" t="s">
        <v>6</v>
      </c>
      <c r="B9" s="981"/>
      <c r="C9" s="981"/>
    </row>
    <row r="10" spans="1:3" ht="13.5" customHeight="1">
      <c r="A10" s="1427" t="s">
        <v>7</v>
      </c>
      <c r="B10" s="981"/>
      <c r="C10" s="981">
        <v>4</v>
      </c>
    </row>
    <row r="11" spans="1:3" ht="13.5" customHeight="1">
      <c r="A11" s="1427" t="s">
        <v>8</v>
      </c>
      <c r="B11" s="981"/>
      <c r="C11" s="981">
        <v>4</v>
      </c>
    </row>
    <row r="12" spans="1:3" ht="13.5" customHeight="1">
      <c r="A12" s="1427" t="s">
        <v>9</v>
      </c>
      <c r="B12" s="981"/>
      <c r="C12" s="981">
        <v>5</v>
      </c>
    </row>
    <row r="13" spans="1:3" ht="13.5" customHeight="1">
      <c r="A13" s="1427" t="s">
        <v>10</v>
      </c>
      <c r="B13" s="981"/>
      <c r="C13" s="981">
        <v>6</v>
      </c>
    </row>
    <row r="14" spans="1:3" ht="13.5" customHeight="1">
      <c r="A14" s="1427" t="s">
        <v>11</v>
      </c>
      <c r="B14" s="981"/>
      <c r="C14" s="981">
        <v>6</v>
      </c>
    </row>
    <row r="15" spans="1:3" ht="13.5" customHeight="1">
      <c r="A15" s="1427" t="s">
        <v>12</v>
      </c>
      <c r="B15" s="981"/>
      <c r="C15" s="981">
        <v>7</v>
      </c>
    </row>
    <row r="16" spans="1:3" ht="13.5" customHeight="1">
      <c r="A16" s="1427" t="s">
        <v>13</v>
      </c>
      <c r="B16" s="981"/>
      <c r="C16" s="981">
        <v>8</v>
      </c>
    </row>
    <row r="17" spans="1:3" ht="13.5" customHeight="1">
      <c r="A17" s="1427" t="s">
        <v>14</v>
      </c>
      <c r="B17" s="981"/>
      <c r="C17" s="981">
        <v>9</v>
      </c>
    </row>
    <row r="18" spans="1:3" ht="13.5" customHeight="1">
      <c r="A18" s="1427" t="s">
        <v>15</v>
      </c>
      <c r="B18" s="981"/>
      <c r="C18" s="981">
        <v>9</v>
      </c>
    </row>
    <row r="19" spans="1:3" ht="13.5" customHeight="1">
      <c r="A19" s="1427" t="s">
        <v>16</v>
      </c>
      <c r="B19" s="981"/>
      <c r="C19" s="981">
        <v>10</v>
      </c>
    </row>
    <row r="20" spans="1:3" ht="13.5" customHeight="1">
      <c r="A20" s="1428"/>
      <c r="B20" s="981"/>
      <c r="C20" s="981"/>
    </row>
    <row r="21" spans="1:3" ht="13.5" customHeight="1">
      <c r="A21" s="1466" t="s">
        <v>17</v>
      </c>
      <c r="B21" s="981"/>
      <c r="C21" s="981"/>
    </row>
    <row r="22" spans="1:3" ht="6.75" customHeight="1">
      <c r="A22" s="1426"/>
      <c r="B22" s="981"/>
      <c r="C22" s="981"/>
    </row>
    <row r="23" spans="1:3" ht="13.5" customHeight="1">
      <c r="A23" s="1466" t="s">
        <v>18</v>
      </c>
      <c r="B23" s="981"/>
      <c r="C23" s="981"/>
    </row>
    <row r="24" spans="1:3" ht="13.5" customHeight="1">
      <c r="A24" s="1427" t="s">
        <v>1448</v>
      </c>
      <c r="B24" s="981"/>
      <c r="C24" s="981">
        <v>12</v>
      </c>
    </row>
    <row r="25" spans="1:3" ht="13.5" customHeight="1">
      <c r="A25" s="1428"/>
      <c r="B25" s="981"/>
      <c r="C25" s="981"/>
    </row>
    <row r="26" spans="1:3" ht="13.5" customHeight="1">
      <c r="A26" s="1466" t="s">
        <v>19</v>
      </c>
      <c r="B26" s="981"/>
      <c r="C26" s="981"/>
    </row>
    <row r="27" spans="1:3" ht="13.5" customHeight="1">
      <c r="A27" s="1427" t="s">
        <v>1449</v>
      </c>
      <c r="B27" s="981"/>
      <c r="C27" s="981">
        <v>14</v>
      </c>
    </row>
    <row r="28" spans="1:3" ht="13.5" customHeight="1">
      <c r="A28" s="1428"/>
      <c r="B28" s="981"/>
      <c r="C28" s="981"/>
    </row>
    <row r="29" spans="1:3" ht="13.5" customHeight="1">
      <c r="A29" s="1466" t="s">
        <v>20</v>
      </c>
      <c r="B29" s="981"/>
      <c r="C29" s="981"/>
    </row>
    <row r="30" spans="1:3" ht="13.5" customHeight="1">
      <c r="A30" s="1427" t="s">
        <v>1450</v>
      </c>
      <c r="B30" s="981"/>
      <c r="C30" s="981">
        <v>16</v>
      </c>
    </row>
    <row r="31" spans="1:3" ht="13.5" customHeight="1">
      <c r="A31" s="1428"/>
      <c r="B31" s="981"/>
      <c r="C31" s="981"/>
    </row>
    <row r="32" spans="1:3" ht="13.5" customHeight="1">
      <c r="A32" s="1466" t="s">
        <v>21</v>
      </c>
      <c r="B32" s="981"/>
      <c r="C32" s="981"/>
    </row>
    <row r="33" spans="1:3" ht="13.5" customHeight="1">
      <c r="A33" s="1427" t="s">
        <v>1452</v>
      </c>
      <c r="B33" s="981"/>
      <c r="C33" s="981">
        <v>18</v>
      </c>
    </row>
    <row r="34" spans="1:3" ht="13.5" customHeight="1">
      <c r="A34" s="1427" t="s">
        <v>22</v>
      </c>
      <c r="B34" s="981"/>
      <c r="C34" s="981">
        <v>18</v>
      </c>
    </row>
    <row r="35" spans="1:3" ht="13.5" customHeight="1">
      <c r="A35" s="1427" t="s">
        <v>23</v>
      </c>
      <c r="B35" s="981"/>
      <c r="C35" s="981">
        <v>19</v>
      </c>
    </row>
    <row r="36" spans="1:3" ht="13.5" customHeight="1">
      <c r="A36" s="1427" t="s">
        <v>24</v>
      </c>
      <c r="B36" s="981"/>
      <c r="C36" s="981">
        <v>19</v>
      </c>
    </row>
    <row r="37" spans="1:3" ht="13.5" customHeight="1">
      <c r="A37" s="1427" t="s">
        <v>1221</v>
      </c>
      <c r="B37" s="981"/>
      <c r="C37" s="981">
        <v>20</v>
      </c>
    </row>
    <row r="38" spans="1:3" ht="13.5" customHeight="1">
      <c r="A38" s="1427" t="s">
        <v>1222</v>
      </c>
      <c r="B38" s="981"/>
      <c r="C38" s="981">
        <v>20</v>
      </c>
    </row>
    <row r="39" spans="1:3" ht="13.5" customHeight="1">
      <c r="A39" s="1428"/>
      <c r="B39" s="981"/>
      <c r="C39" s="981"/>
    </row>
    <row r="40" spans="1:3" ht="13.5" customHeight="1">
      <c r="A40" s="1466" t="s">
        <v>25</v>
      </c>
      <c r="B40" s="981"/>
      <c r="C40" s="981"/>
    </row>
    <row r="41" spans="1:3" ht="13.5" customHeight="1">
      <c r="A41" s="1427" t="s">
        <v>1451</v>
      </c>
      <c r="B41" s="981"/>
      <c r="C41" s="981">
        <v>22</v>
      </c>
    </row>
    <row r="42" spans="1:3" ht="13.5" customHeight="1">
      <c r="A42" s="1429"/>
      <c r="B42" s="981"/>
      <c r="C42" s="981"/>
    </row>
    <row r="43" spans="1:3" ht="13.5" customHeight="1">
      <c r="A43" s="1466" t="s">
        <v>26</v>
      </c>
      <c r="B43" s="981"/>
      <c r="C43" s="981"/>
    </row>
    <row r="44" spans="1:3" ht="13.5" customHeight="1">
      <c r="A44" s="1427" t="s">
        <v>27</v>
      </c>
      <c r="B44" s="981"/>
      <c r="C44" s="981">
        <v>24</v>
      </c>
    </row>
    <row r="45" spans="1:3" ht="13.5" customHeight="1">
      <c r="A45" s="1427" t="s">
        <v>28</v>
      </c>
      <c r="B45" s="981"/>
      <c r="C45" s="981">
        <v>32</v>
      </c>
    </row>
    <row r="46" spans="1:3" ht="13.5" customHeight="1">
      <c r="A46" s="1427" t="s">
        <v>29</v>
      </c>
      <c r="B46" s="981"/>
      <c r="C46" s="981">
        <v>35</v>
      </c>
    </row>
    <row r="47" spans="1:3" ht="13.5" customHeight="1">
      <c r="A47" s="1427" t="s">
        <v>30</v>
      </c>
      <c r="B47" s="981"/>
      <c r="C47" s="981">
        <v>36</v>
      </c>
    </row>
    <row r="48" spans="1:3" ht="13.5" customHeight="1">
      <c r="A48" s="1427" t="s">
        <v>31</v>
      </c>
      <c r="B48" s="981"/>
      <c r="C48" s="981">
        <v>37</v>
      </c>
    </row>
    <row r="49" spans="1:3" ht="13.5" customHeight="1">
      <c r="A49" s="1427" t="s">
        <v>32</v>
      </c>
      <c r="B49" s="981"/>
      <c r="C49" s="981">
        <v>44</v>
      </c>
    </row>
    <row r="50" spans="1:3" ht="13.5" customHeight="1">
      <c r="A50" s="1427" t="s">
        <v>33</v>
      </c>
      <c r="B50" s="981"/>
      <c r="C50" s="981">
        <v>45</v>
      </c>
    </row>
    <row r="51" spans="1:3" ht="13.5" customHeight="1">
      <c r="A51" s="1427" t="s">
        <v>34</v>
      </c>
      <c r="B51" s="981"/>
      <c r="C51" s="981">
        <v>46</v>
      </c>
    </row>
    <row r="52" spans="1:3" ht="13.5" customHeight="1">
      <c r="A52" s="1427" t="s">
        <v>35</v>
      </c>
      <c r="B52" s="981"/>
      <c r="C52" s="981">
        <v>50</v>
      </c>
    </row>
    <row r="53" spans="1:3" ht="13.5" customHeight="1">
      <c r="A53" s="1428"/>
      <c r="B53" s="981"/>
      <c r="C53" s="981"/>
    </row>
    <row r="54" spans="1:3" ht="13.5" customHeight="1">
      <c r="A54" s="1466" t="s">
        <v>36</v>
      </c>
      <c r="B54" s="981"/>
      <c r="C54" s="981"/>
    </row>
    <row r="55" spans="1:3" ht="13.5" customHeight="1">
      <c r="A55" s="1427" t="s">
        <v>37</v>
      </c>
      <c r="B55" s="981"/>
      <c r="C55" s="981">
        <v>52</v>
      </c>
    </row>
    <row r="56" spans="1:3" ht="13.5" customHeight="1">
      <c r="A56" s="1428"/>
      <c r="B56" s="981"/>
      <c r="C56" s="981"/>
    </row>
    <row r="57" spans="1:3" ht="13.5" customHeight="1">
      <c r="A57" s="1466" t="s">
        <v>1454</v>
      </c>
      <c r="B57" s="981"/>
      <c r="C57" s="981"/>
    </row>
    <row r="58" spans="1:3" ht="13.5" customHeight="1">
      <c r="A58" s="1430" t="s">
        <v>1453</v>
      </c>
      <c r="B58" s="1047"/>
      <c r="C58" s="981">
        <v>55</v>
      </c>
    </row>
    <row r="59" spans="1:3">
      <c r="A59" s="1047"/>
      <c r="B59" s="1047"/>
      <c r="C59" s="1047"/>
    </row>
    <row r="60" spans="1:3">
      <c r="A60" s="1047"/>
      <c r="B60" s="1047"/>
      <c r="C60" s="1047"/>
    </row>
  </sheetData>
  <printOptions horizontalCentered="1"/>
  <pageMargins left="0.70866141732283472" right="0.70866141732283472" top="0.74803149606299213" bottom="0.74803149606299213" header="0.31496062992125984" footer="0.31496062992125984"/>
  <pageSetup paperSize="9" scale="76" firstPageNumber="2" orientation="portrait" r:id="rId1"/>
  <headerFooter alignWithMargins="0">
    <oddHeader>&amp;CHalf-Year Factbook 2022&amp;R&amp;"-,Bold"&amp;K0000A0Table of contents</oddHeader>
    <oddFooter>&amp;R&amp;"-,Bold"&amp;K0000A0Nordea</oddFoot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0A734-467D-46B2-B395-D6F58A263967}">
  <sheetPr codeName="Sheet19"/>
  <dimension ref="A1:I68"/>
  <sheetViews>
    <sheetView view="pageLayout" topLeftCell="A34" zoomScale="90" zoomScaleNormal="100" zoomScalePageLayoutView="90" workbookViewId="0">
      <selection activeCell="A13" sqref="A13"/>
    </sheetView>
  </sheetViews>
  <sheetFormatPr defaultColWidth="8.7265625" defaultRowHeight="12.5"/>
  <cols>
    <col min="1" max="1" width="37.453125" style="413" customWidth="1"/>
    <col min="2" max="9" width="9.7265625" style="413" customWidth="1"/>
    <col min="10" max="16384" width="8.7265625" style="413"/>
  </cols>
  <sheetData>
    <row r="1" spans="1:9" ht="15" customHeight="1">
      <c r="A1" s="1629" t="s">
        <v>651</v>
      </c>
      <c r="B1" s="1629" t="s">
        <v>317</v>
      </c>
      <c r="C1" s="1629" t="s">
        <v>317</v>
      </c>
      <c r="D1" s="1629" t="s">
        <v>317</v>
      </c>
      <c r="E1" s="1629" t="s">
        <v>317</v>
      </c>
      <c r="F1" s="1629" t="s">
        <v>317</v>
      </c>
      <c r="G1" s="1629" t="s">
        <v>317</v>
      </c>
      <c r="H1" s="1465" t="s">
        <v>319</v>
      </c>
      <c r="I1" s="1193"/>
    </row>
    <row r="2" spans="1:9" ht="12" customHeight="1">
      <c r="A2" s="571" t="s">
        <v>280</v>
      </c>
      <c r="B2" s="572" t="s">
        <v>1397</v>
      </c>
      <c r="C2" s="572" t="s">
        <v>208</v>
      </c>
      <c r="D2" s="572" t="s">
        <v>209</v>
      </c>
      <c r="E2" s="572" t="s">
        <v>210</v>
      </c>
      <c r="F2" s="572" t="s">
        <v>211</v>
      </c>
      <c r="G2" s="572" t="s">
        <v>212</v>
      </c>
      <c r="H2" s="575" t="s">
        <v>1463</v>
      </c>
      <c r="I2" s="576" t="s">
        <v>1468</v>
      </c>
    </row>
    <row r="3" spans="1:9" ht="12" customHeight="1">
      <c r="A3" s="743" t="s">
        <v>580</v>
      </c>
      <c r="B3" s="1192">
        <v>56.540999999999997</v>
      </c>
      <c r="C3" s="1192">
        <v>62.827289743000001</v>
      </c>
      <c r="D3" s="1192">
        <v>65.063900000000004</v>
      </c>
      <c r="E3" s="1192">
        <v>61.6</v>
      </c>
      <c r="F3" s="1192">
        <v>60.1</v>
      </c>
      <c r="G3" s="1173">
        <v>57</v>
      </c>
      <c r="H3" s="1172">
        <v>-0.06</v>
      </c>
      <c r="I3" s="1171">
        <v>-0.1</v>
      </c>
    </row>
    <row r="4" spans="1:9" ht="12" customHeight="1">
      <c r="A4" s="743" t="s">
        <v>581</v>
      </c>
      <c r="B4" s="1174">
        <v>1425.3</v>
      </c>
      <c r="C4" s="1174">
        <v>1956.820894</v>
      </c>
      <c r="D4" s="1174">
        <v>2241.831576</v>
      </c>
      <c r="E4" s="1174">
        <v>1763.8</v>
      </c>
      <c r="F4" s="1174">
        <v>2081.1999999999998</v>
      </c>
      <c r="G4" s="1173">
        <v>1919.4</v>
      </c>
      <c r="H4" s="1172">
        <v>-0.32</v>
      </c>
      <c r="I4" s="1171">
        <v>-0.27</v>
      </c>
    </row>
    <row r="5" spans="1:9" ht="12" customHeight="1">
      <c r="A5" s="744" t="s">
        <v>582</v>
      </c>
      <c r="B5" s="305"/>
      <c r="C5" s="305"/>
      <c r="D5" s="305"/>
      <c r="E5" s="305"/>
      <c r="F5" s="305"/>
      <c r="G5" s="305"/>
      <c r="H5" s="577"/>
      <c r="I5" s="578"/>
    </row>
    <row r="6" spans="1:9" ht="12" customHeight="1">
      <c r="A6" s="743" t="s">
        <v>583</v>
      </c>
      <c r="B6" s="305">
        <v>4</v>
      </c>
      <c r="C6" s="305">
        <v>4</v>
      </c>
      <c r="D6" s="305">
        <v>9</v>
      </c>
      <c r="E6" s="305">
        <v>7</v>
      </c>
      <c r="F6" s="305">
        <v>6</v>
      </c>
      <c r="G6" s="305">
        <v>7</v>
      </c>
      <c r="H6" s="577">
        <v>-0.42</v>
      </c>
      <c r="I6" s="578">
        <v>-0.05</v>
      </c>
    </row>
    <row r="7" spans="1:9" ht="12" customHeight="1">
      <c r="A7" s="743" t="s">
        <v>584</v>
      </c>
      <c r="B7" s="305">
        <v>65</v>
      </c>
      <c r="C7" s="305">
        <v>67</v>
      </c>
      <c r="D7" s="305">
        <v>70</v>
      </c>
      <c r="E7" s="305">
        <v>66</v>
      </c>
      <c r="F7" s="305">
        <v>66</v>
      </c>
      <c r="G7" s="305">
        <v>63</v>
      </c>
      <c r="H7" s="577">
        <v>-0.02</v>
      </c>
      <c r="I7" s="578">
        <v>-0.04</v>
      </c>
    </row>
    <row r="8" spans="1:9" ht="12" customHeight="1">
      <c r="A8" s="743" t="s">
        <v>585</v>
      </c>
      <c r="B8" s="305">
        <v>23</v>
      </c>
      <c r="C8" s="305">
        <v>20</v>
      </c>
      <c r="D8" s="305">
        <v>19</v>
      </c>
      <c r="E8" s="305">
        <v>20</v>
      </c>
      <c r="F8" s="305">
        <v>22</v>
      </c>
      <c r="G8" s="305">
        <v>21</v>
      </c>
      <c r="H8" s="577">
        <v>0.02</v>
      </c>
      <c r="I8" s="578">
        <v>0.14000000000000001</v>
      </c>
    </row>
    <row r="9" spans="1:9" ht="12" customHeight="1">
      <c r="A9" s="1175" t="s">
        <v>586</v>
      </c>
      <c r="B9" s="1177">
        <v>91</v>
      </c>
      <c r="C9" s="1177">
        <v>91</v>
      </c>
      <c r="D9" s="1177">
        <v>99</v>
      </c>
      <c r="E9" s="1177">
        <v>93</v>
      </c>
      <c r="F9" s="1177">
        <v>94</v>
      </c>
      <c r="G9" s="1177">
        <v>91</v>
      </c>
      <c r="H9" s="592">
        <v>-0.03</v>
      </c>
      <c r="I9" s="593">
        <v>0</v>
      </c>
    </row>
    <row r="10" spans="1:9" ht="11.15" customHeight="1">
      <c r="A10" s="1579" t="s">
        <v>587</v>
      </c>
      <c r="B10" s="1580" t="s">
        <v>588</v>
      </c>
      <c r="C10" s="1579"/>
      <c r="D10" s="1579"/>
      <c r="E10" s="1579"/>
      <c r="F10" s="1579"/>
      <c r="G10" s="1579"/>
      <c r="H10" s="1581"/>
      <c r="I10" s="1581"/>
    </row>
    <row r="11" spans="1:9" ht="15" customHeight="1">
      <c r="A11" s="1579" t="s">
        <v>589</v>
      </c>
      <c r="B11" s="1639" t="s">
        <v>1575</v>
      </c>
      <c r="C11" s="1640" t="s">
        <v>317</v>
      </c>
      <c r="D11" s="1640" t="s">
        <v>317</v>
      </c>
      <c r="E11" s="1640" t="s">
        <v>317</v>
      </c>
      <c r="F11" s="1640" t="s">
        <v>317</v>
      </c>
      <c r="G11" s="1640" t="s">
        <v>317</v>
      </c>
      <c r="H11" s="1640" t="s">
        <v>317</v>
      </c>
      <c r="I11" s="1640" t="s">
        <v>317</v>
      </c>
    </row>
    <row r="12" spans="1:9" ht="15" customHeight="1">
      <c r="A12" s="1582" t="s">
        <v>590</v>
      </c>
      <c r="B12" s="1639" t="s">
        <v>591</v>
      </c>
      <c r="C12" s="1640" t="s">
        <v>317</v>
      </c>
      <c r="D12" s="1640" t="s">
        <v>317</v>
      </c>
      <c r="E12" s="1640" t="s">
        <v>317</v>
      </c>
      <c r="F12" s="1640" t="s">
        <v>317</v>
      </c>
      <c r="G12" s="1640" t="s">
        <v>317</v>
      </c>
      <c r="H12" s="1640" t="s">
        <v>317</v>
      </c>
      <c r="I12" s="1640" t="s">
        <v>317</v>
      </c>
    </row>
    <row r="13" spans="1:9" ht="12" customHeight="1">
      <c r="A13" s="144"/>
      <c r="B13" s="1641"/>
      <c r="C13" s="1642"/>
      <c r="D13" s="1642"/>
      <c r="E13" s="1642"/>
      <c r="F13" s="1642"/>
      <c r="G13" s="1642"/>
      <c r="H13" s="1642"/>
      <c r="I13" s="1642"/>
    </row>
    <row r="14" spans="1:9" ht="12" customHeight="1">
      <c r="A14" s="143"/>
      <c r="B14" s="1044"/>
      <c r="C14" s="1044"/>
      <c r="D14" s="1044"/>
      <c r="E14" s="1044"/>
      <c r="F14" s="1044"/>
      <c r="G14" s="1044"/>
      <c r="H14" s="1044"/>
      <c r="I14" s="1044"/>
    </row>
    <row r="15" spans="1:9" ht="12" customHeight="1">
      <c r="A15" s="1629" t="s">
        <v>592</v>
      </c>
      <c r="B15" s="1629" t="s">
        <v>317</v>
      </c>
      <c r="C15" s="1629" t="s">
        <v>317</v>
      </c>
      <c r="D15" s="1629" t="s">
        <v>317</v>
      </c>
      <c r="E15" s="1180"/>
      <c r="F15" s="1180"/>
      <c r="G15" s="1180"/>
      <c r="H15" s="478"/>
      <c r="I15" s="849"/>
    </row>
    <row r="16" spans="1:9" ht="12" customHeight="1">
      <c r="A16" s="571" t="s">
        <v>280</v>
      </c>
      <c r="B16" s="572" t="s">
        <v>1397</v>
      </c>
      <c r="C16" s="572" t="s">
        <v>208</v>
      </c>
      <c r="D16" s="572" t="s">
        <v>209</v>
      </c>
      <c r="E16" s="572" t="s">
        <v>210</v>
      </c>
      <c r="F16" s="572" t="s">
        <v>211</v>
      </c>
      <c r="G16" s="572" t="s">
        <v>212</v>
      </c>
      <c r="H16" s="313"/>
      <c r="I16" s="310"/>
    </row>
    <row r="17" spans="1:9" ht="12" customHeight="1">
      <c r="A17" s="312" t="s">
        <v>495</v>
      </c>
      <c r="B17" s="1562">
        <v>296.7</v>
      </c>
      <c r="C17" s="1170">
        <v>441.71313300000003</v>
      </c>
      <c r="D17" s="1170">
        <v>371.28284400000001</v>
      </c>
      <c r="E17" s="1170">
        <v>321.7</v>
      </c>
      <c r="F17" s="1170">
        <v>427.5</v>
      </c>
      <c r="G17" s="1170">
        <v>447.63845500000002</v>
      </c>
      <c r="H17" s="314"/>
      <c r="I17" s="310"/>
    </row>
    <row r="18" spans="1:9" ht="12" customHeight="1">
      <c r="A18" s="312" t="s">
        <v>496</v>
      </c>
      <c r="B18" s="1562">
        <v>545.79999999999995</v>
      </c>
      <c r="C18" s="1170">
        <v>723.67578300000002</v>
      </c>
      <c r="D18" s="1170">
        <v>1041.0761299999999</v>
      </c>
      <c r="E18" s="1170">
        <v>794.7</v>
      </c>
      <c r="F18" s="1170">
        <v>828.7</v>
      </c>
      <c r="G18" s="1170">
        <v>668.28148799999997</v>
      </c>
      <c r="H18" s="314"/>
      <c r="I18" s="310"/>
    </row>
    <row r="19" spans="1:9" ht="12" customHeight="1">
      <c r="A19" s="312" t="s">
        <v>497</v>
      </c>
      <c r="B19" s="1562">
        <v>582.79999999999995</v>
      </c>
      <c r="C19" s="1170">
        <v>791.43197799999996</v>
      </c>
      <c r="D19" s="1170">
        <v>829.47260200000005</v>
      </c>
      <c r="E19" s="1170">
        <v>647.4</v>
      </c>
      <c r="F19" s="1170">
        <v>825</v>
      </c>
      <c r="G19" s="1170">
        <v>803.51831600000003</v>
      </c>
      <c r="H19" s="314"/>
      <c r="I19" s="310"/>
    </row>
    <row r="20" spans="1:9" ht="12" customHeight="1">
      <c r="A20" s="312" t="s">
        <v>593</v>
      </c>
      <c r="B20" s="314"/>
      <c r="C20" s="314"/>
      <c r="D20" s="314"/>
      <c r="E20" s="314"/>
      <c r="F20" s="314"/>
      <c r="G20" s="314"/>
      <c r="H20" s="314"/>
      <c r="I20" s="310"/>
    </row>
    <row r="21" spans="1:9" ht="12" customHeight="1">
      <c r="A21" s="312" t="s">
        <v>80</v>
      </c>
      <c r="B21" s="314"/>
      <c r="C21" s="314"/>
      <c r="D21" s="314"/>
      <c r="E21" s="314"/>
      <c r="F21" s="314"/>
      <c r="G21" s="314"/>
      <c r="H21" s="314"/>
      <c r="I21" s="310"/>
    </row>
    <row r="22" spans="1:9" ht="12" customHeight="1">
      <c r="A22" s="1175" t="s">
        <v>298</v>
      </c>
      <c r="B22" s="1177">
        <v>1425.3</v>
      </c>
      <c r="C22" s="1177">
        <v>1956.820894</v>
      </c>
      <c r="D22" s="1177">
        <v>2241.831576</v>
      </c>
      <c r="E22" s="1177">
        <v>1764</v>
      </c>
      <c r="F22" s="1177">
        <v>2081.1999999999998</v>
      </c>
      <c r="G22" s="1177">
        <v>1919.438259</v>
      </c>
      <c r="H22" s="307"/>
      <c r="I22" s="421"/>
    </row>
    <row r="23" spans="1:9" ht="12" customHeight="1">
      <c r="A23" s="1638" t="s">
        <v>317</v>
      </c>
      <c r="B23" s="1615" t="s">
        <v>317</v>
      </c>
      <c r="C23" s="1615" t="s">
        <v>317</v>
      </c>
      <c r="D23" s="1615" t="s">
        <v>317</v>
      </c>
      <c r="E23" s="1615" t="s">
        <v>317</v>
      </c>
      <c r="F23" s="1615" t="s">
        <v>317</v>
      </c>
      <c r="G23" s="1615" t="s">
        <v>317</v>
      </c>
      <c r="H23" s="1615" t="s">
        <v>317</v>
      </c>
      <c r="I23" s="1615" t="s">
        <v>317</v>
      </c>
    </row>
    <row r="24" spans="1:9" ht="12" customHeight="1">
      <c r="A24" s="1433" t="s">
        <v>594</v>
      </c>
      <c r="B24" s="1643" t="s">
        <v>595</v>
      </c>
      <c r="C24" s="1643" t="s">
        <v>317</v>
      </c>
      <c r="D24" s="1643" t="s">
        <v>317</v>
      </c>
      <c r="E24" s="1643" t="s">
        <v>596</v>
      </c>
      <c r="F24" s="1643"/>
      <c r="G24" s="1643"/>
      <c r="H24" s="503"/>
      <c r="I24" s="849"/>
    </row>
    <row r="25" spans="1:9" ht="12" customHeight="1">
      <c r="A25" s="571" t="s">
        <v>336</v>
      </c>
      <c r="B25" s="572" t="s">
        <v>1397</v>
      </c>
      <c r="C25" s="572" t="s">
        <v>208</v>
      </c>
      <c r="D25" s="572" t="s">
        <v>209</v>
      </c>
      <c r="E25" s="572" t="s">
        <v>1397</v>
      </c>
      <c r="F25" s="572" t="s">
        <v>208</v>
      </c>
      <c r="G25" s="572" t="s">
        <v>209</v>
      </c>
      <c r="H25" s="1573"/>
      <c r="I25" s="310"/>
    </row>
    <row r="26" spans="1:9" ht="12" customHeight="1">
      <c r="A26" s="312" t="s">
        <v>495</v>
      </c>
      <c r="B26" s="1563">
        <v>19.177199999999999</v>
      </c>
      <c r="C26" s="311" t="s">
        <v>345</v>
      </c>
      <c r="D26" s="311" t="s">
        <v>597</v>
      </c>
      <c r="E26" s="311" t="s">
        <v>599</v>
      </c>
      <c r="F26" s="311" t="s">
        <v>599</v>
      </c>
      <c r="G26" s="311" t="s">
        <v>600</v>
      </c>
      <c r="H26" s="1573"/>
      <c r="I26" s="310"/>
    </row>
    <row r="27" spans="1:9" ht="12" customHeight="1">
      <c r="A27" s="312" t="s">
        <v>496</v>
      </c>
      <c r="B27" s="1563">
        <v>17.367099999999997</v>
      </c>
      <c r="C27" s="311" t="s">
        <v>601</v>
      </c>
      <c r="D27" s="311" t="s">
        <v>602</v>
      </c>
      <c r="E27" s="311" t="s">
        <v>1569</v>
      </c>
      <c r="F27" s="311" t="s">
        <v>505</v>
      </c>
      <c r="G27" s="311" t="s">
        <v>502</v>
      </c>
      <c r="H27" s="416"/>
      <c r="I27" s="310"/>
    </row>
    <row r="28" spans="1:9" ht="12" customHeight="1">
      <c r="A28" s="312" t="s">
        <v>497</v>
      </c>
      <c r="B28" s="1563">
        <v>20.207599999999999</v>
      </c>
      <c r="C28" s="311" t="s">
        <v>603</v>
      </c>
      <c r="D28" s="311" t="s">
        <v>464</v>
      </c>
      <c r="E28" s="311" t="s">
        <v>392</v>
      </c>
      <c r="F28" s="311" t="s">
        <v>571</v>
      </c>
      <c r="G28" s="311" t="s">
        <v>519</v>
      </c>
      <c r="H28" s="416"/>
      <c r="I28" s="310"/>
    </row>
    <row r="29" spans="1:9" ht="12" customHeight="1">
      <c r="A29" s="312" t="s">
        <v>593</v>
      </c>
      <c r="B29" s="1563">
        <v>0</v>
      </c>
      <c r="C29" s="311" t="s">
        <v>875</v>
      </c>
      <c r="D29" s="311">
        <v>0</v>
      </c>
      <c r="E29" s="311"/>
      <c r="F29" s="311"/>
      <c r="G29" s="311"/>
      <c r="H29" s="416"/>
      <c r="I29" s="310"/>
    </row>
    <row r="30" spans="1:9" ht="12" customHeight="1">
      <c r="A30" s="1178" t="s">
        <v>80</v>
      </c>
      <c r="B30" s="1564">
        <v>-0.2107</v>
      </c>
      <c r="C30" s="1179">
        <v>-0.3</v>
      </c>
      <c r="D30" s="1179" t="s">
        <v>875</v>
      </c>
      <c r="E30" s="1179"/>
      <c r="F30" s="1179"/>
      <c r="G30" s="1179"/>
      <c r="H30" s="416"/>
      <c r="I30" s="310"/>
    </row>
    <row r="31" spans="1:9" ht="12" customHeight="1">
      <c r="A31" s="1175" t="s">
        <v>298</v>
      </c>
      <c r="B31" s="1176">
        <v>56.5</v>
      </c>
      <c r="C31" s="1176">
        <v>62.8</v>
      </c>
      <c r="D31" s="1176" t="s">
        <v>605</v>
      </c>
      <c r="E31" s="1177"/>
      <c r="F31" s="1177"/>
      <c r="G31" s="1177"/>
      <c r="H31" s="416"/>
      <c r="I31" s="421"/>
    </row>
    <row r="32" spans="1:9" ht="12" customHeight="1">
      <c r="A32" s="304"/>
      <c r="B32" s="307"/>
      <c r="C32" s="307"/>
      <c r="D32" s="307"/>
      <c r="E32" s="307"/>
      <c r="F32" s="307"/>
      <c r="G32" s="307"/>
      <c r="H32" s="307"/>
      <c r="I32" s="421"/>
    </row>
    <row r="33" spans="1:9" ht="12" customHeight="1">
      <c r="A33" s="1644" t="s">
        <v>606</v>
      </c>
      <c r="B33" s="1645"/>
      <c r="C33" s="1645"/>
      <c r="D33" s="1191" t="s">
        <v>317</v>
      </c>
      <c r="E33" s="1191" t="s">
        <v>317</v>
      </c>
      <c r="F33" s="1191" t="s">
        <v>317</v>
      </c>
      <c r="G33" s="307" t="s">
        <v>317</v>
      </c>
      <c r="H33" s="307"/>
      <c r="I33" s="421"/>
    </row>
    <row r="34" spans="1:9" ht="12" customHeight="1">
      <c r="A34" s="571" t="s">
        <v>336</v>
      </c>
      <c r="B34" s="687" t="s">
        <v>607</v>
      </c>
      <c r="C34" s="687" t="s">
        <v>608</v>
      </c>
      <c r="D34" s="687" t="s">
        <v>609</v>
      </c>
      <c r="E34" s="687" t="s">
        <v>610</v>
      </c>
      <c r="F34" s="687" t="s">
        <v>611</v>
      </c>
      <c r="G34" s="313"/>
      <c r="H34" s="313"/>
      <c r="I34" s="310"/>
    </row>
    <row r="35" spans="1:9" ht="12" customHeight="1">
      <c r="A35" s="573" t="s">
        <v>612</v>
      </c>
      <c r="B35" s="591">
        <v>2.2999999999999998</v>
      </c>
      <c r="C35" s="591">
        <v>6.3</v>
      </c>
      <c r="D35" s="591">
        <v>1.2</v>
      </c>
      <c r="E35" s="591">
        <v>0</v>
      </c>
      <c r="F35" s="591">
        <v>-0.2</v>
      </c>
      <c r="G35" s="313"/>
      <c r="H35" s="311"/>
      <c r="I35" s="310"/>
    </row>
    <row r="36" spans="1:9" ht="12" customHeight="1">
      <c r="A36" s="312" t="s">
        <v>614</v>
      </c>
      <c r="B36" s="1565">
        <v>0</v>
      </c>
      <c r="C36" s="1565">
        <v>0</v>
      </c>
      <c r="D36" s="1565">
        <v>0</v>
      </c>
      <c r="E36" s="1565">
        <v>0</v>
      </c>
      <c r="F36" s="1565">
        <v>0</v>
      </c>
      <c r="G36" s="313"/>
      <c r="H36" s="311"/>
      <c r="I36" s="310"/>
    </row>
    <row r="37" spans="1:9" ht="12" customHeight="1">
      <c r="A37" s="312" t="s">
        <v>615</v>
      </c>
      <c r="B37" s="1565">
        <v>1.5</v>
      </c>
      <c r="C37" s="1565">
        <v>2</v>
      </c>
      <c r="D37" s="1565">
        <v>0</v>
      </c>
      <c r="E37" s="1565">
        <v>0</v>
      </c>
      <c r="F37" s="1565">
        <v>0</v>
      </c>
      <c r="G37" s="313"/>
      <c r="H37" s="311"/>
      <c r="I37" s="310"/>
    </row>
    <row r="38" spans="1:9" ht="12" customHeight="1">
      <c r="A38" s="312" t="s">
        <v>617</v>
      </c>
      <c r="B38" s="1565">
        <v>0</v>
      </c>
      <c r="C38" s="1565">
        <v>3.4</v>
      </c>
      <c r="D38" s="1565">
        <v>1.2</v>
      </c>
      <c r="E38" s="1565">
        <v>0</v>
      </c>
      <c r="F38" s="1565">
        <v>0</v>
      </c>
      <c r="G38" s="313"/>
      <c r="H38" s="311"/>
      <c r="I38" s="310"/>
    </row>
    <row r="39" spans="1:9" ht="12" customHeight="1">
      <c r="A39" s="312" t="s">
        <v>620</v>
      </c>
      <c r="B39" s="1565">
        <v>0.4</v>
      </c>
      <c r="C39" s="1565">
        <v>0</v>
      </c>
      <c r="D39" s="1565">
        <v>0</v>
      </c>
      <c r="E39" s="1565">
        <v>0</v>
      </c>
      <c r="F39" s="1565">
        <v>0</v>
      </c>
      <c r="G39" s="313"/>
      <c r="H39" s="311"/>
      <c r="I39" s="310"/>
    </row>
    <row r="40" spans="1:9" ht="12" customHeight="1">
      <c r="A40" s="502" t="s">
        <v>621</v>
      </c>
      <c r="B40" s="1566">
        <v>0.4</v>
      </c>
      <c r="C40" s="1566">
        <v>0.9</v>
      </c>
      <c r="D40" s="1566">
        <v>0</v>
      </c>
      <c r="E40" s="1565">
        <v>0</v>
      </c>
      <c r="F40" s="1566">
        <v>-0.2</v>
      </c>
      <c r="G40" s="313"/>
      <c r="H40" s="360"/>
      <c r="I40" s="421"/>
    </row>
    <row r="41" spans="1:9" ht="12" customHeight="1">
      <c r="A41" s="573" t="s">
        <v>623</v>
      </c>
      <c r="B41" s="591">
        <v>16.899999999999999</v>
      </c>
      <c r="C41" s="591">
        <v>11.1</v>
      </c>
      <c r="D41" s="591">
        <v>19</v>
      </c>
      <c r="E41" s="591">
        <v>0</v>
      </c>
      <c r="F41" s="591">
        <v>0</v>
      </c>
      <c r="G41" s="313"/>
      <c r="H41" s="313"/>
      <c r="I41" s="310"/>
    </row>
    <row r="42" spans="1:9" ht="12" customHeight="1">
      <c r="A42" s="312" t="s">
        <v>624</v>
      </c>
      <c r="B42" s="1565">
        <v>0.1</v>
      </c>
      <c r="C42" s="1565">
        <v>0</v>
      </c>
      <c r="D42" s="1565">
        <v>1</v>
      </c>
      <c r="E42" s="1565">
        <v>0</v>
      </c>
      <c r="F42" s="1565">
        <v>0</v>
      </c>
      <c r="G42" s="313"/>
      <c r="H42" s="360"/>
      <c r="I42" s="421"/>
    </row>
    <row r="43" spans="1:9" ht="12" customHeight="1">
      <c r="A43" s="312" t="s">
        <v>626</v>
      </c>
      <c r="B43" s="1566">
        <v>16.8</v>
      </c>
      <c r="C43" s="1566">
        <v>11.1</v>
      </c>
      <c r="D43" s="1566">
        <v>18</v>
      </c>
      <c r="E43" s="1565">
        <v>0</v>
      </c>
      <c r="F43" s="1565">
        <v>0</v>
      </c>
      <c r="G43" s="313"/>
      <c r="H43" s="361"/>
      <c r="I43" s="421"/>
    </row>
    <row r="44" spans="1:9" ht="12" customHeight="1">
      <c r="A44" s="1175" t="s">
        <v>627</v>
      </c>
      <c r="B44" s="1176">
        <v>19.2</v>
      </c>
      <c r="C44" s="1176">
        <v>17.399999999999999</v>
      </c>
      <c r="D44" s="1176">
        <v>20.2</v>
      </c>
      <c r="E44" s="1176">
        <v>0</v>
      </c>
      <c r="F44" s="1176">
        <v>-0.2</v>
      </c>
      <c r="G44" s="313"/>
      <c r="H44" s="416"/>
      <c r="I44" s="416"/>
    </row>
    <row r="45" spans="1:9" ht="12" customHeight="1"/>
    <row r="46" spans="1:9" ht="12" customHeight="1">
      <c r="A46" s="1629" t="s">
        <v>628</v>
      </c>
      <c r="B46" s="1629" t="s">
        <v>317</v>
      </c>
      <c r="C46" s="1629" t="s">
        <v>317</v>
      </c>
      <c r="D46" s="1629" t="s">
        <v>317</v>
      </c>
      <c r="E46" s="1180"/>
      <c r="F46" s="1180"/>
      <c r="G46" s="1180"/>
    </row>
    <row r="47" spans="1:9" ht="12" customHeight="1">
      <c r="A47" s="1184"/>
      <c r="B47" s="1185"/>
      <c r="C47" s="1185" t="s">
        <v>280</v>
      </c>
      <c r="D47" s="1189"/>
      <c r="E47" s="1189"/>
      <c r="F47" s="1189" t="s">
        <v>629</v>
      </c>
      <c r="G47" s="1189"/>
    </row>
    <row r="48" spans="1:9" ht="12" customHeight="1">
      <c r="A48" s="1188"/>
      <c r="B48" s="572" t="s">
        <v>1397</v>
      </c>
      <c r="C48" s="572" t="s">
        <v>208</v>
      </c>
      <c r="D48" s="572" t="s">
        <v>209</v>
      </c>
      <c r="E48" s="572" t="s">
        <v>1397</v>
      </c>
      <c r="F48" s="572" t="s">
        <v>208</v>
      </c>
      <c r="G48" s="572" t="s">
        <v>209</v>
      </c>
    </row>
    <row r="49" spans="1:7" ht="12" customHeight="1">
      <c r="A49" s="1186" t="s">
        <v>630</v>
      </c>
      <c r="B49" s="1187"/>
      <c r="C49" s="1187"/>
      <c r="D49" s="1187"/>
      <c r="E49" s="1187"/>
      <c r="F49" s="1187"/>
      <c r="G49" s="1187"/>
    </row>
    <row r="50" spans="1:7" ht="12" customHeight="1">
      <c r="A50" s="435" t="s">
        <v>495</v>
      </c>
      <c r="B50" s="1567">
        <v>1293.4684319999999</v>
      </c>
      <c r="C50" s="1169">
        <v>1366.5</v>
      </c>
      <c r="D50" s="1169">
        <v>1315.4</v>
      </c>
      <c r="E50" s="1568">
        <v>73.566457874238296</v>
      </c>
      <c r="F50" s="1169">
        <v>71.2</v>
      </c>
      <c r="G50" s="1169">
        <v>64.400000000000006</v>
      </c>
    </row>
    <row r="51" spans="1:7" ht="12" customHeight="1">
      <c r="A51" s="435" t="s">
        <v>496</v>
      </c>
      <c r="B51" s="1567">
        <v>594.66102799999999</v>
      </c>
      <c r="C51" s="1169">
        <v>708.4</v>
      </c>
      <c r="D51" s="1169">
        <v>736.3</v>
      </c>
      <c r="E51" s="1568">
        <v>12.5892314219165</v>
      </c>
      <c r="F51" s="1169">
        <v>14.1</v>
      </c>
      <c r="G51" s="1169">
        <v>15.4</v>
      </c>
    </row>
    <row r="52" spans="1:7" ht="12" customHeight="1">
      <c r="A52" s="435" t="s">
        <v>497</v>
      </c>
      <c r="B52" s="1567">
        <v>1251.6071469999999</v>
      </c>
      <c r="C52" s="1169">
        <v>1436.3</v>
      </c>
      <c r="D52" s="1169">
        <v>1521.5</v>
      </c>
      <c r="E52" s="1568">
        <v>69.082156870763399</v>
      </c>
      <c r="F52" s="1169">
        <v>71.8</v>
      </c>
      <c r="G52" s="1169">
        <v>70.5</v>
      </c>
    </row>
    <row r="53" spans="1:7" ht="12" customHeight="1">
      <c r="A53" s="1175" t="s">
        <v>298</v>
      </c>
      <c r="B53" s="1177">
        <f t="shared" ref="B53:G53" si="0">SUM(B50:B52)</f>
        <v>3139.7366069999998</v>
      </c>
      <c r="C53" s="1177">
        <f t="shared" si="0"/>
        <v>3511.2</v>
      </c>
      <c r="D53" s="1177">
        <f t="shared" si="0"/>
        <v>3573.2</v>
      </c>
      <c r="E53" s="1177">
        <f t="shared" si="0"/>
        <v>155.23784616691819</v>
      </c>
      <c r="F53" s="1177">
        <f t="shared" si="0"/>
        <v>157.1</v>
      </c>
      <c r="G53" s="1177">
        <f t="shared" si="0"/>
        <v>150.30000000000001</v>
      </c>
    </row>
    <row r="54" spans="1:7" ht="12" customHeight="1">
      <c r="A54" s="506"/>
      <c r="B54" s="505"/>
      <c r="C54" s="505"/>
      <c r="D54" s="505"/>
      <c r="E54" s="416"/>
      <c r="F54" s="416"/>
      <c r="G54" s="416"/>
    </row>
    <row r="55" spans="1:7" ht="12" customHeight="1">
      <c r="A55" s="1629" t="s">
        <v>1490</v>
      </c>
      <c r="B55" s="1629" t="s">
        <v>317</v>
      </c>
      <c r="C55" s="1629" t="s">
        <v>317</v>
      </c>
      <c r="D55" s="1629" t="s">
        <v>317</v>
      </c>
      <c r="E55" s="1190"/>
      <c r="F55" s="478"/>
      <c r="G55" s="478"/>
    </row>
    <row r="56" spans="1:7" ht="12" customHeight="1">
      <c r="A56" s="1181" t="s">
        <v>280</v>
      </c>
      <c r="B56" s="1182" t="s">
        <v>607</v>
      </c>
      <c r="C56" s="1183" t="s">
        <v>608</v>
      </c>
      <c r="D56" s="1183" t="s">
        <v>609</v>
      </c>
      <c r="E56" s="1183" t="s">
        <v>1491</v>
      </c>
      <c r="F56" s="316" t="s">
        <v>317</v>
      </c>
      <c r="G56" s="690"/>
    </row>
    <row r="57" spans="1:7" ht="12" customHeight="1">
      <c r="A57" s="315" t="s">
        <v>631</v>
      </c>
      <c r="B57" s="1567">
        <v>782</v>
      </c>
      <c r="C57" s="1567">
        <v>574.32044000722954</v>
      </c>
      <c r="D57" s="1567">
        <v>495.83294982391391</v>
      </c>
      <c r="E57" s="1567">
        <v>2046.9057150000001</v>
      </c>
      <c r="F57" s="382"/>
      <c r="G57" s="382"/>
    </row>
    <row r="58" spans="1:7" ht="12" customHeight="1">
      <c r="A58" s="315" t="s">
        <v>632</v>
      </c>
      <c r="B58" s="1567">
        <v>1588</v>
      </c>
      <c r="C58" s="1567">
        <v>1333.7709498291524</v>
      </c>
      <c r="D58" s="1567">
        <v>916.724305799072</v>
      </c>
      <c r="E58" s="1567">
        <v>3212.81125846239</v>
      </c>
      <c r="F58" s="382"/>
      <c r="G58" s="382"/>
    </row>
    <row r="59" spans="1:7" ht="12" customHeight="1">
      <c r="A59" s="315" t="s">
        <v>633</v>
      </c>
      <c r="B59" s="1567">
        <v>806</v>
      </c>
      <c r="C59" s="1567">
        <v>759.45050982192288</v>
      </c>
      <c r="D59" s="1567">
        <v>420.89135597515809</v>
      </c>
      <c r="E59" s="1567">
        <v>1165.9055434623899</v>
      </c>
      <c r="F59" s="382"/>
      <c r="G59" s="382"/>
    </row>
    <row r="60" spans="1:7" ht="12" customHeight="1">
      <c r="A60" s="1406" t="s">
        <v>634</v>
      </c>
      <c r="B60" s="1569">
        <v>2.0306905370843991</v>
      </c>
      <c r="C60" s="1569">
        <v>2.3223463016784898</v>
      </c>
      <c r="D60" s="1569">
        <v>1.8488571728132026</v>
      </c>
      <c r="E60" s="1569">
        <v>1.5695941610395034</v>
      </c>
      <c r="F60" s="382"/>
      <c r="G60" s="382"/>
    </row>
    <row r="61" spans="1:7" ht="12" customHeight="1">
      <c r="A61" s="416"/>
      <c r="B61" s="416"/>
      <c r="C61" s="416"/>
      <c r="D61" s="416"/>
      <c r="E61" s="879"/>
      <c r="F61" s="416"/>
      <c r="G61" s="416"/>
    </row>
    <row r="62" spans="1:7" ht="12" customHeight="1">
      <c r="A62" s="1629" t="s">
        <v>1489</v>
      </c>
      <c r="B62" s="1629" t="s">
        <v>317</v>
      </c>
      <c r="C62" s="1629" t="s">
        <v>317</v>
      </c>
      <c r="D62" s="1629" t="s">
        <v>317</v>
      </c>
      <c r="E62" s="1190"/>
      <c r="F62" s="478"/>
      <c r="G62" s="416"/>
    </row>
    <row r="63" spans="1:7" ht="12" customHeight="1">
      <c r="A63" s="1181" t="s">
        <v>280</v>
      </c>
      <c r="B63" s="1182" t="s">
        <v>607</v>
      </c>
      <c r="C63" s="1183" t="s">
        <v>608</v>
      </c>
      <c r="D63" s="1183" t="s">
        <v>609</v>
      </c>
      <c r="E63" s="1183" t="s">
        <v>1491</v>
      </c>
      <c r="F63" s="316" t="s">
        <v>317</v>
      </c>
      <c r="G63" s="416"/>
    </row>
    <row r="64" spans="1:7" ht="12" customHeight="1">
      <c r="A64" s="315" t="s">
        <v>634</v>
      </c>
      <c r="B64" s="1570">
        <v>2.0320430648037533</v>
      </c>
      <c r="C64" s="1570">
        <v>2.3223463016785004</v>
      </c>
      <c r="D64" s="1570">
        <v>1.8488571728132031</v>
      </c>
      <c r="E64" s="1570">
        <v>1.5695941610395012</v>
      </c>
      <c r="F64" s="382"/>
      <c r="G64" s="416"/>
    </row>
    <row r="65" spans="1:7" ht="12" customHeight="1">
      <c r="A65" s="315" t="s">
        <v>635</v>
      </c>
      <c r="B65" s="1570">
        <v>1.9740345514556872</v>
      </c>
      <c r="C65" s="1570">
        <v>2.0441794981877122</v>
      </c>
      <c r="D65" s="1570">
        <v>1.8197750423060561</v>
      </c>
      <c r="E65" s="1570">
        <v>1.5388896766292941</v>
      </c>
      <c r="F65" s="382"/>
      <c r="G65" s="416"/>
    </row>
    <row r="66" spans="1:7" ht="12" customHeight="1">
      <c r="A66" s="315" t="s">
        <v>636</v>
      </c>
      <c r="B66" s="1570">
        <v>2.0790159987179746</v>
      </c>
      <c r="C66" s="1570">
        <v>2.6318273087439552</v>
      </c>
      <c r="D66" s="1570">
        <v>1.8712074493600654</v>
      </c>
      <c r="E66" s="1570">
        <v>1.6542184484302855</v>
      </c>
      <c r="F66" s="382"/>
      <c r="G66" s="416"/>
    </row>
    <row r="67" spans="1:7" ht="12" customHeight="1">
      <c r="A67" s="1406" t="s">
        <v>637</v>
      </c>
      <c r="B67" s="1569">
        <v>2.2745183452753865</v>
      </c>
      <c r="C67" s="1569">
        <v>2.2845703239003932</v>
      </c>
      <c r="D67" s="1569">
        <v>2.1542869961840814</v>
      </c>
      <c r="E67" s="1569">
        <v>1.6797793846571192</v>
      </c>
      <c r="F67" s="382"/>
      <c r="G67" s="416"/>
    </row>
    <row r="68" spans="1:7">
      <c r="E68" s="878"/>
    </row>
  </sheetData>
  <mergeCells count="12">
    <mergeCell ref="A62:D62"/>
    <mergeCell ref="B24:D24"/>
    <mergeCell ref="E24:G24"/>
    <mergeCell ref="A46:D46"/>
    <mergeCell ref="A55:D55"/>
    <mergeCell ref="A33:C33"/>
    <mergeCell ref="A23:I23"/>
    <mergeCell ref="A1:G1"/>
    <mergeCell ref="B11:I11"/>
    <mergeCell ref="B12:I12"/>
    <mergeCell ref="B13:I13"/>
    <mergeCell ref="A15:D15"/>
  </mergeCells>
  <pageMargins left="0.70866141732283472" right="0.70866141732283472" top="0.74803149606299213" bottom="0.74803149606299213" header="0.31496062992125984" footer="0.31496062992125984"/>
  <pageSetup paperSize="9" scale="76" orientation="portrait" r:id="rId1"/>
  <headerFooter alignWithMargins="0">
    <oddHeader>&amp;CHalf-Year Factbook 2022
&amp;R&amp;"-,Bold"&amp;K0000A0Business areas</oddHeader>
    <oddFooter>&amp;R&amp;"-,Bold"&amp;K0000A0Nordea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9C51-9BFA-467F-9A3A-456134AC9A60}">
  <sheetPr codeName="Sheet21"/>
  <dimension ref="A1:N42"/>
  <sheetViews>
    <sheetView view="pageLayout" zoomScale="90" zoomScaleNormal="100" zoomScalePageLayoutView="90" workbookViewId="0">
      <selection activeCell="B40" sqref="B40"/>
    </sheetView>
  </sheetViews>
  <sheetFormatPr defaultColWidth="8.7265625" defaultRowHeight="12.5"/>
  <cols>
    <col min="1" max="1" width="24.1796875" style="413" customWidth="1"/>
    <col min="2" max="2" width="6.81640625" style="413" customWidth="1"/>
    <col min="3" max="3" width="7.7265625" style="413" customWidth="1"/>
    <col min="4" max="4" width="9.453125" style="413" customWidth="1"/>
    <col min="5" max="5" width="7.7265625" style="413" customWidth="1"/>
    <col min="6" max="6" width="8.453125" style="413" customWidth="1"/>
    <col min="7" max="7" width="6.7265625" style="413" customWidth="1"/>
    <col min="8" max="14" width="6.453125" style="413" customWidth="1"/>
    <col min="15" max="16384" width="8.7265625" style="413"/>
  </cols>
  <sheetData>
    <row r="1" spans="1:14" ht="15" customHeight="1">
      <c r="A1" s="1629" t="s">
        <v>638</v>
      </c>
      <c r="B1" s="1629" t="s">
        <v>317</v>
      </c>
      <c r="C1" s="1629" t="s">
        <v>317</v>
      </c>
      <c r="D1" s="1629" t="s">
        <v>317</v>
      </c>
      <c r="E1" s="1629" t="s">
        <v>317</v>
      </c>
      <c r="F1" s="1629" t="s">
        <v>317</v>
      </c>
      <c r="G1" s="1180"/>
      <c r="H1" s="1180"/>
      <c r="I1" s="1180"/>
      <c r="J1" s="1180"/>
      <c r="K1" s="1180"/>
      <c r="L1" s="1180"/>
      <c r="M1" s="1180"/>
      <c r="N1" s="1180"/>
    </row>
    <row r="2" spans="1:14" ht="12.65" customHeight="1">
      <c r="A2" s="1200"/>
      <c r="B2" s="572" t="s">
        <v>1397</v>
      </c>
      <c r="C2" s="572" t="s">
        <v>208</v>
      </c>
      <c r="D2" s="572" t="s">
        <v>209</v>
      </c>
      <c r="E2" s="572" t="s">
        <v>210</v>
      </c>
      <c r="F2" s="572" t="s">
        <v>211</v>
      </c>
      <c r="G2" s="572" t="s">
        <v>212</v>
      </c>
      <c r="H2" s="572" t="s">
        <v>213</v>
      </c>
      <c r="I2" s="572" t="s">
        <v>214</v>
      </c>
      <c r="J2" s="572" t="s">
        <v>215</v>
      </c>
      <c r="K2" s="572" t="s">
        <v>216</v>
      </c>
      <c r="L2" s="572" t="s">
        <v>217</v>
      </c>
      <c r="M2" s="572" t="s">
        <v>218</v>
      </c>
      <c r="N2" s="572" t="s">
        <v>219</v>
      </c>
    </row>
    <row r="3" spans="1:14" ht="12.65" customHeight="1">
      <c r="A3" s="571" t="s">
        <v>280</v>
      </c>
      <c r="B3" s="572"/>
      <c r="C3" s="572"/>
      <c r="D3" s="572"/>
      <c r="E3" s="572"/>
      <c r="F3" s="572"/>
      <c r="G3" s="572"/>
      <c r="H3" s="572"/>
      <c r="I3" s="572"/>
      <c r="J3" s="572"/>
      <c r="K3" s="572"/>
      <c r="L3" s="572"/>
      <c r="M3" s="572"/>
      <c r="N3" s="572"/>
    </row>
    <row r="4" spans="1:14" ht="12.65" customHeight="1">
      <c r="A4" s="143" t="s">
        <v>639</v>
      </c>
      <c r="B4" s="305">
        <v>356</v>
      </c>
      <c r="C4" s="305">
        <v>389</v>
      </c>
      <c r="D4" s="305">
        <v>411</v>
      </c>
      <c r="E4" s="305">
        <v>393</v>
      </c>
      <c r="F4" s="305">
        <v>384</v>
      </c>
      <c r="G4" s="305">
        <v>369</v>
      </c>
      <c r="H4" s="305">
        <v>351</v>
      </c>
      <c r="I4" s="305">
        <v>324</v>
      </c>
      <c r="J4" s="305">
        <v>310</v>
      </c>
      <c r="K4" s="305">
        <v>279</v>
      </c>
      <c r="L4" s="305">
        <v>325</v>
      </c>
      <c r="M4" s="305">
        <v>314</v>
      </c>
      <c r="N4" s="305">
        <v>307</v>
      </c>
    </row>
    <row r="5" spans="1:14" ht="12.65" customHeight="1">
      <c r="A5" s="143" t="s">
        <v>640</v>
      </c>
      <c r="B5" s="309" t="s">
        <v>613</v>
      </c>
      <c r="C5" s="309" t="s">
        <v>641</v>
      </c>
      <c r="D5" s="309" t="s">
        <v>642</v>
      </c>
      <c r="E5" s="309" t="s">
        <v>569</v>
      </c>
      <c r="F5" s="309" t="s">
        <v>573</v>
      </c>
      <c r="G5" s="309" t="s">
        <v>576</v>
      </c>
      <c r="H5" s="309" t="s">
        <v>643</v>
      </c>
      <c r="I5" s="309" t="s">
        <v>644</v>
      </c>
      <c r="J5" s="309" t="s">
        <v>645</v>
      </c>
      <c r="K5" s="309" t="s">
        <v>646</v>
      </c>
      <c r="L5" s="309" t="s">
        <v>647</v>
      </c>
      <c r="M5" s="309" t="s">
        <v>618</v>
      </c>
      <c r="N5" s="309" t="s">
        <v>571</v>
      </c>
    </row>
    <row r="6" spans="1:14" ht="12.65" customHeight="1">
      <c r="A6" s="507"/>
      <c r="B6" s="507"/>
      <c r="C6" s="507"/>
      <c r="D6" s="507"/>
      <c r="E6" s="507"/>
      <c r="F6" s="507"/>
      <c r="G6" s="507"/>
      <c r="H6" s="507"/>
      <c r="I6" s="507"/>
      <c r="J6" s="507"/>
      <c r="K6" s="507"/>
      <c r="L6" s="507"/>
      <c r="M6" s="507"/>
      <c r="N6" s="507"/>
    </row>
    <row r="7" spans="1:14" ht="13.15" customHeight="1">
      <c r="A7" s="1629" t="s">
        <v>648</v>
      </c>
      <c r="B7" s="1629" t="s">
        <v>317</v>
      </c>
      <c r="C7" s="1629" t="s">
        <v>317</v>
      </c>
      <c r="D7" s="1629" t="s">
        <v>317</v>
      </c>
      <c r="E7" s="1180"/>
      <c r="F7" s="1180"/>
      <c r="G7" s="478"/>
      <c r="H7" s="478"/>
      <c r="I7" s="478"/>
      <c r="J7" s="478"/>
      <c r="K7" s="478"/>
      <c r="L7" s="478"/>
      <c r="M7" s="478"/>
      <c r="N7" s="478"/>
    </row>
    <row r="8" spans="1:14" ht="23.15" customHeight="1">
      <c r="A8" s="877" t="s">
        <v>1397</v>
      </c>
      <c r="B8" s="832" t="s">
        <v>649</v>
      </c>
      <c r="C8" s="831" t="s">
        <v>650</v>
      </c>
      <c r="D8" s="831" t="s">
        <v>652</v>
      </c>
      <c r="E8" s="831" t="s">
        <v>651</v>
      </c>
      <c r="F8" s="832" t="s">
        <v>653</v>
      </c>
      <c r="G8" s="1199"/>
      <c r="H8" s="1198"/>
      <c r="I8" s="313"/>
      <c r="J8" s="313"/>
      <c r="K8" s="313"/>
      <c r="L8" s="313"/>
      <c r="M8" s="313"/>
      <c r="N8" s="313"/>
    </row>
    <row r="9" spans="1:14" ht="12.65" customHeight="1">
      <c r="A9" s="312" t="s">
        <v>494</v>
      </c>
      <c r="B9" s="311" t="s">
        <v>1509</v>
      </c>
      <c r="C9" s="311" t="s">
        <v>1487</v>
      </c>
      <c r="D9" s="311" t="s">
        <v>1389</v>
      </c>
      <c r="E9" s="311" t="s">
        <v>1508</v>
      </c>
      <c r="F9" s="311" t="s">
        <v>1507</v>
      </c>
      <c r="G9" s="311"/>
      <c r="H9" s="313"/>
      <c r="I9" s="313"/>
      <c r="J9" s="313"/>
      <c r="K9" s="313"/>
      <c r="L9" s="313"/>
      <c r="M9" s="313"/>
      <c r="N9" s="313"/>
    </row>
    <row r="10" spans="1:14" ht="12.65" customHeight="1">
      <c r="A10" s="312" t="s">
        <v>495</v>
      </c>
      <c r="B10" s="311" t="s">
        <v>124</v>
      </c>
      <c r="C10" s="311" t="s">
        <v>1486</v>
      </c>
      <c r="D10" s="311" t="s">
        <v>1387</v>
      </c>
      <c r="E10" s="311" t="s">
        <v>1274</v>
      </c>
      <c r="F10" s="311" t="s">
        <v>1506</v>
      </c>
      <c r="G10" s="311"/>
      <c r="H10" s="311"/>
      <c r="I10" s="311"/>
      <c r="J10" s="311"/>
      <c r="K10" s="311"/>
      <c r="L10" s="311"/>
      <c r="M10" s="311"/>
      <c r="N10" s="311"/>
    </row>
    <row r="11" spans="1:14" ht="12.65" customHeight="1">
      <c r="A11" s="415" t="s">
        <v>496</v>
      </c>
      <c r="B11" s="362" t="s">
        <v>571</v>
      </c>
      <c r="C11" s="362" t="s">
        <v>557</v>
      </c>
      <c r="D11" s="362" t="s">
        <v>392</v>
      </c>
      <c r="E11" s="362" t="s">
        <v>1297</v>
      </c>
      <c r="F11" s="362" t="s">
        <v>1469</v>
      </c>
      <c r="G11" s="362"/>
      <c r="H11" s="360"/>
      <c r="I11" s="360"/>
      <c r="J11" s="360"/>
      <c r="K11" s="360"/>
      <c r="L11" s="360"/>
      <c r="M11" s="360"/>
      <c r="N11" s="360"/>
    </row>
    <row r="12" spans="1:14" ht="12.65" customHeight="1">
      <c r="A12" s="415" t="s">
        <v>497</v>
      </c>
      <c r="B12" s="362" t="s">
        <v>1505</v>
      </c>
      <c r="C12" s="381" t="s">
        <v>1485</v>
      </c>
      <c r="D12" s="361" t="s">
        <v>557</v>
      </c>
      <c r="E12" s="361" t="s">
        <v>1290</v>
      </c>
      <c r="F12" s="361" t="s">
        <v>1504</v>
      </c>
      <c r="G12" s="361"/>
      <c r="H12" s="361"/>
      <c r="I12" s="361"/>
      <c r="J12" s="361"/>
      <c r="K12" s="361"/>
      <c r="L12" s="361"/>
      <c r="M12" s="361"/>
      <c r="N12" s="361"/>
    </row>
    <row r="13" spans="1:14" ht="12.65" customHeight="1">
      <c r="A13" s="312" t="s">
        <v>657</v>
      </c>
      <c r="B13" s="311">
        <v>0</v>
      </c>
      <c r="C13" s="311">
        <v>0</v>
      </c>
      <c r="D13" s="311" t="s">
        <v>1503</v>
      </c>
      <c r="E13" s="311" t="s">
        <v>666</v>
      </c>
      <c r="F13" s="311" t="s">
        <v>1502</v>
      </c>
      <c r="G13" s="311"/>
      <c r="H13" s="361"/>
      <c r="I13" s="361"/>
      <c r="J13" s="361"/>
      <c r="K13" s="361"/>
      <c r="L13" s="361"/>
      <c r="M13" s="361"/>
      <c r="N13" s="361"/>
    </row>
    <row r="14" spans="1:14" ht="12.65" customHeight="1">
      <c r="A14" s="1175" t="s">
        <v>658</v>
      </c>
      <c r="B14" s="1407" t="s">
        <v>1501</v>
      </c>
      <c r="C14" s="1407" t="s">
        <v>1484</v>
      </c>
      <c r="D14" s="1407" t="s">
        <v>1497</v>
      </c>
      <c r="E14" s="1407" t="s">
        <v>1500</v>
      </c>
      <c r="F14" s="1407" t="s">
        <v>1499</v>
      </c>
      <c r="G14" s="1197"/>
      <c r="H14" s="361"/>
      <c r="I14" s="361"/>
      <c r="J14" s="361"/>
      <c r="K14" s="361"/>
      <c r="L14" s="361"/>
      <c r="M14" s="361"/>
      <c r="N14" s="361"/>
    </row>
    <row r="15" spans="1:14" ht="12.65" customHeight="1">
      <c r="A15" s="304"/>
      <c r="B15" s="304"/>
      <c r="C15" s="307"/>
      <c r="D15" s="307"/>
      <c r="E15" s="307"/>
      <c r="F15" s="307"/>
      <c r="G15" s="307"/>
      <c r="H15" s="307"/>
      <c r="I15" s="307"/>
      <c r="J15" s="307"/>
      <c r="K15" s="307"/>
      <c r="L15" s="307"/>
      <c r="M15" s="307"/>
      <c r="N15" s="307"/>
    </row>
    <row r="16" spans="1:14" ht="12.65" customHeight="1">
      <c r="A16" s="1629" t="s">
        <v>661</v>
      </c>
      <c r="B16" s="1629" t="s">
        <v>317</v>
      </c>
      <c r="C16" s="1629" t="s">
        <v>317</v>
      </c>
      <c r="D16" s="1629" t="s">
        <v>317</v>
      </c>
      <c r="E16" s="1201"/>
      <c r="F16" s="1201"/>
      <c r="G16" s="1201"/>
      <c r="H16" s="1201"/>
      <c r="I16" s="1201"/>
      <c r="J16" s="1201"/>
      <c r="K16" s="1201"/>
      <c r="L16" s="307"/>
      <c r="M16" s="307"/>
      <c r="N16" s="307"/>
    </row>
    <row r="17" spans="1:14" ht="12.65" customHeight="1">
      <c r="A17" s="571" t="s">
        <v>336</v>
      </c>
      <c r="B17" s="738" t="s">
        <v>1397</v>
      </c>
      <c r="C17" s="738" t="s">
        <v>208</v>
      </c>
      <c r="D17" s="738" t="s">
        <v>209</v>
      </c>
      <c r="E17" s="738" t="s">
        <v>210</v>
      </c>
      <c r="F17" s="738" t="s">
        <v>211</v>
      </c>
      <c r="G17" s="738" t="s">
        <v>212</v>
      </c>
      <c r="H17" s="738" t="s">
        <v>213</v>
      </c>
      <c r="I17" s="738" t="s">
        <v>214</v>
      </c>
      <c r="J17" s="572" t="s">
        <v>215</v>
      </c>
      <c r="K17" s="572" t="s">
        <v>216</v>
      </c>
      <c r="L17" s="307"/>
      <c r="M17" s="307"/>
      <c r="N17" s="307"/>
    </row>
    <row r="18" spans="1:14" ht="12.65" customHeight="1">
      <c r="A18" s="436" t="s">
        <v>662</v>
      </c>
      <c r="B18" s="309" t="s">
        <v>1375</v>
      </c>
      <c r="C18" s="309" t="s">
        <v>663</v>
      </c>
      <c r="D18" s="309" t="s">
        <v>575</v>
      </c>
      <c r="E18" s="309" t="s">
        <v>664</v>
      </c>
      <c r="F18" s="309" t="s">
        <v>515</v>
      </c>
      <c r="G18" s="309" t="s">
        <v>515</v>
      </c>
      <c r="H18" s="309" t="s">
        <v>513</v>
      </c>
      <c r="I18" s="309" t="s">
        <v>665</v>
      </c>
      <c r="J18" s="309" t="s">
        <v>666</v>
      </c>
      <c r="K18" s="309" t="s">
        <v>663</v>
      </c>
      <c r="L18" s="307"/>
      <c r="M18" s="307"/>
      <c r="N18" s="307"/>
    </row>
    <row r="19" spans="1:14" ht="12.65" customHeight="1">
      <c r="A19" s="143" t="s">
        <v>667</v>
      </c>
      <c r="B19" s="309" t="s">
        <v>578</v>
      </c>
      <c r="C19" s="309" t="s">
        <v>530</v>
      </c>
      <c r="D19" s="309" t="s">
        <v>575</v>
      </c>
      <c r="E19" s="309" t="s">
        <v>668</v>
      </c>
      <c r="F19" s="309" t="s">
        <v>669</v>
      </c>
      <c r="G19" s="309" t="s">
        <v>514</v>
      </c>
      <c r="H19" s="309" t="s">
        <v>647</v>
      </c>
      <c r="I19" s="309" t="s">
        <v>664</v>
      </c>
      <c r="J19" s="309" t="s">
        <v>515</v>
      </c>
      <c r="K19" s="309" t="s">
        <v>670</v>
      </c>
      <c r="L19" s="307"/>
      <c r="M19" s="307"/>
      <c r="N19" s="307"/>
    </row>
    <row r="20" spans="1:14" ht="12.65" customHeight="1">
      <c r="A20" s="436" t="s">
        <v>652</v>
      </c>
      <c r="B20" s="309" t="s">
        <v>647</v>
      </c>
      <c r="C20" s="309" t="s">
        <v>671</v>
      </c>
      <c r="D20" s="309" t="s">
        <v>672</v>
      </c>
      <c r="E20" s="309" t="s">
        <v>665</v>
      </c>
      <c r="F20" s="309" t="s">
        <v>673</v>
      </c>
      <c r="G20" s="309" t="s">
        <v>674</v>
      </c>
      <c r="H20" s="309" t="s">
        <v>575</v>
      </c>
      <c r="I20" s="309" t="s">
        <v>625</v>
      </c>
      <c r="J20" s="309" t="s">
        <v>672</v>
      </c>
      <c r="K20" s="309" t="s">
        <v>663</v>
      </c>
      <c r="L20" s="307"/>
      <c r="M20" s="307"/>
      <c r="N20" s="307"/>
    </row>
    <row r="21" spans="1:14" ht="12.65" customHeight="1">
      <c r="A21" s="436" t="s">
        <v>651</v>
      </c>
      <c r="B21" s="309" t="s">
        <v>530</v>
      </c>
      <c r="C21" s="309" t="s">
        <v>668</v>
      </c>
      <c r="D21" s="309" t="s">
        <v>665</v>
      </c>
      <c r="E21" s="309" t="s">
        <v>668</v>
      </c>
      <c r="F21" s="309" t="s">
        <v>622</v>
      </c>
      <c r="G21" s="309" t="s">
        <v>622</v>
      </c>
      <c r="H21" s="309" t="s">
        <v>625</v>
      </c>
      <c r="I21" s="309" t="s">
        <v>647</v>
      </c>
      <c r="J21" s="309" t="s">
        <v>647</v>
      </c>
      <c r="K21" s="309" t="s">
        <v>529</v>
      </c>
      <c r="L21" s="307"/>
      <c r="M21" s="307"/>
      <c r="N21" s="307"/>
    </row>
    <row r="22" spans="1:14" ht="12.65" customHeight="1">
      <c r="A22" s="1196" t="s">
        <v>675</v>
      </c>
      <c r="B22" s="309" t="s">
        <v>663</v>
      </c>
      <c r="C22" s="309" t="s">
        <v>676</v>
      </c>
      <c r="D22" s="309" t="s">
        <v>647</v>
      </c>
      <c r="E22" s="309" t="s">
        <v>625</v>
      </c>
      <c r="F22" s="309" t="s">
        <v>575</v>
      </c>
      <c r="G22" s="309" t="s">
        <v>647</v>
      </c>
      <c r="H22" s="309" t="s">
        <v>406</v>
      </c>
      <c r="I22" s="309" t="s">
        <v>619</v>
      </c>
      <c r="J22" s="309" t="s">
        <v>575</v>
      </c>
      <c r="K22" s="309" t="s">
        <v>663</v>
      </c>
      <c r="L22" s="307"/>
      <c r="M22" s="307"/>
      <c r="N22" s="307"/>
    </row>
    <row r="23" spans="1:14" ht="12.65" customHeight="1">
      <c r="A23" s="1175" t="s">
        <v>298</v>
      </c>
      <c r="B23" s="1176" t="s">
        <v>613</v>
      </c>
      <c r="C23" s="1176" t="s">
        <v>641</v>
      </c>
      <c r="D23" s="1176" t="s">
        <v>677</v>
      </c>
      <c r="E23" s="1176" t="s">
        <v>569</v>
      </c>
      <c r="F23" s="1176" t="s">
        <v>573</v>
      </c>
      <c r="G23" s="1176" t="s">
        <v>576</v>
      </c>
      <c r="H23" s="1176" t="s">
        <v>643</v>
      </c>
      <c r="I23" s="1176" t="s">
        <v>644</v>
      </c>
      <c r="J23" s="1176" t="s">
        <v>645</v>
      </c>
      <c r="K23" s="1176" t="s">
        <v>646</v>
      </c>
      <c r="L23" s="307"/>
      <c r="M23" s="307"/>
      <c r="N23" s="307"/>
    </row>
    <row r="24" spans="1:14" ht="12.65" customHeight="1">
      <c r="A24" s="304"/>
      <c r="B24" s="304"/>
      <c r="C24" s="307"/>
      <c r="D24" s="307"/>
      <c r="E24" s="307"/>
      <c r="F24" s="307"/>
      <c r="G24" s="307"/>
      <c r="H24" s="307"/>
      <c r="I24" s="307"/>
      <c r="J24" s="307"/>
      <c r="K24" s="307"/>
      <c r="L24" s="307"/>
      <c r="M24" s="307"/>
      <c r="N24" s="307"/>
    </row>
    <row r="25" spans="1:14" ht="12.65" customHeight="1">
      <c r="A25" s="1629" t="s">
        <v>1553</v>
      </c>
      <c r="B25" s="1629" t="s">
        <v>317</v>
      </c>
      <c r="C25" s="1629" t="s">
        <v>317</v>
      </c>
      <c r="D25" s="1629" t="s">
        <v>317</v>
      </c>
      <c r="E25" s="1645"/>
      <c r="F25" s="1201" t="s">
        <v>317</v>
      </c>
      <c r="G25" s="1201" t="s">
        <v>317</v>
      </c>
      <c r="H25" s="416" t="s">
        <v>317</v>
      </c>
      <c r="I25" s="416" t="s">
        <v>317</v>
      </c>
      <c r="J25" s="416" t="s">
        <v>317</v>
      </c>
      <c r="K25" s="416"/>
      <c r="L25" s="416"/>
      <c r="M25" s="416"/>
      <c r="N25" s="416"/>
    </row>
    <row r="26" spans="1:14" ht="12.65" customHeight="1">
      <c r="A26" s="830" t="s">
        <v>280</v>
      </c>
      <c r="B26" s="738" t="s">
        <v>1397</v>
      </c>
      <c r="C26" s="738" t="s">
        <v>208</v>
      </c>
      <c r="D26" s="738" t="s">
        <v>209</v>
      </c>
      <c r="E26" s="738" t="s">
        <v>210</v>
      </c>
      <c r="F26" s="738" t="s">
        <v>211</v>
      </c>
      <c r="G26" s="738" t="s">
        <v>212</v>
      </c>
      <c r="H26" s="1194"/>
      <c r="I26" s="1194"/>
      <c r="J26" s="691"/>
      <c r="K26" s="691"/>
      <c r="L26" s="691"/>
      <c r="M26" s="691"/>
      <c r="N26" s="691"/>
    </row>
    <row r="27" spans="1:14" ht="12.65" customHeight="1">
      <c r="A27" s="735" t="s">
        <v>678</v>
      </c>
      <c r="B27" s="309" t="s">
        <v>1498</v>
      </c>
      <c r="C27" s="309" t="s">
        <v>1355</v>
      </c>
      <c r="D27" s="309" t="s">
        <v>1356</v>
      </c>
      <c r="E27" s="309" t="s">
        <v>1357</v>
      </c>
      <c r="F27" s="309" t="s">
        <v>1358</v>
      </c>
      <c r="G27" s="309" t="s">
        <v>1359</v>
      </c>
      <c r="H27" s="1194"/>
      <c r="I27" s="1195"/>
      <c r="J27" s="421"/>
      <c r="K27" s="305"/>
      <c r="L27" s="305"/>
      <c r="M27" s="305"/>
      <c r="N27" s="305"/>
    </row>
    <row r="28" spans="1:14">
      <c r="A28" s="735" t="s">
        <v>679</v>
      </c>
      <c r="B28" s="309" t="s">
        <v>1497</v>
      </c>
      <c r="C28" s="309" t="s">
        <v>659</v>
      </c>
      <c r="D28" s="309" t="s">
        <v>1360</v>
      </c>
      <c r="E28" s="309" t="s">
        <v>1361</v>
      </c>
      <c r="F28" s="309" t="s">
        <v>1362</v>
      </c>
      <c r="G28" s="309" t="s">
        <v>1363</v>
      </c>
      <c r="H28" s="1194"/>
      <c r="I28" s="305"/>
      <c r="J28" s="421"/>
    </row>
    <row r="29" spans="1:14">
      <c r="A29" s="736" t="s">
        <v>680</v>
      </c>
      <c r="B29" s="591" t="s">
        <v>1488</v>
      </c>
      <c r="C29" s="591" t="s">
        <v>1364</v>
      </c>
      <c r="D29" s="591" t="s">
        <v>1365</v>
      </c>
      <c r="E29" s="591" t="s">
        <v>1366</v>
      </c>
      <c r="F29" s="591" t="s">
        <v>1367</v>
      </c>
      <c r="G29" s="591" t="s">
        <v>1368</v>
      </c>
      <c r="H29" s="1194"/>
      <c r="I29" s="1195"/>
      <c r="J29" s="421"/>
    </row>
    <row r="30" spans="1:14" ht="14.5">
      <c r="A30" s="829" t="s">
        <v>1353</v>
      </c>
      <c r="B30" s="309" t="s">
        <v>1496</v>
      </c>
      <c r="C30" s="309" t="s">
        <v>1369</v>
      </c>
      <c r="D30" s="309" t="s">
        <v>1370</v>
      </c>
      <c r="E30" s="309" t="s">
        <v>1371</v>
      </c>
      <c r="F30" s="309" t="s">
        <v>1372</v>
      </c>
      <c r="G30" s="309" t="s">
        <v>1373</v>
      </c>
      <c r="H30" s="1194"/>
      <c r="I30" s="1195"/>
      <c r="J30" s="421"/>
      <c r="K30" s="416"/>
    </row>
    <row r="31" spans="1:14">
      <c r="A31" s="735" t="s">
        <v>681</v>
      </c>
      <c r="B31" s="910" t="s">
        <v>1495</v>
      </c>
      <c r="C31" s="309" t="s">
        <v>676</v>
      </c>
      <c r="D31" s="309" t="s">
        <v>572</v>
      </c>
      <c r="E31" s="309" t="s">
        <v>575</v>
      </c>
      <c r="F31" s="309" t="s">
        <v>576</v>
      </c>
      <c r="G31" s="309" t="s">
        <v>577</v>
      </c>
      <c r="H31" s="1194"/>
      <c r="I31" s="1195"/>
      <c r="J31" s="421"/>
      <c r="K31" s="305"/>
    </row>
    <row r="32" spans="1:14">
      <c r="A32" s="735" t="s">
        <v>1223</v>
      </c>
      <c r="B32" s="910" t="s">
        <v>1495</v>
      </c>
      <c r="C32" s="309" t="s">
        <v>1161</v>
      </c>
      <c r="D32" s="309" t="s">
        <v>529</v>
      </c>
      <c r="E32" s="910" t="s">
        <v>669</v>
      </c>
      <c r="F32" s="910" t="s">
        <v>1374</v>
      </c>
      <c r="G32" s="910" t="s">
        <v>1375</v>
      </c>
      <c r="H32" s="1194"/>
      <c r="I32" s="1195"/>
      <c r="J32" s="504"/>
    </row>
    <row r="33" spans="1:11">
      <c r="A33" s="736" t="s">
        <v>682</v>
      </c>
      <c r="B33" s="911" t="s">
        <v>1494</v>
      </c>
      <c r="C33" s="591" t="s">
        <v>1376</v>
      </c>
      <c r="D33" s="591" t="s">
        <v>577</v>
      </c>
      <c r="E33" s="591" t="s">
        <v>571</v>
      </c>
      <c r="F33" s="591" t="s">
        <v>665</v>
      </c>
      <c r="G33" s="591" t="s">
        <v>574</v>
      </c>
      <c r="H33" s="1194"/>
      <c r="I33" s="307"/>
      <c r="J33" s="504"/>
    </row>
    <row r="34" spans="1:11">
      <c r="A34" s="1408" t="s">
        <v>1354</v>
      </c>
      <c r="B34" s="1409" t="s">
        <v>1493</v>
      </c>
      <c r="C34" s="1377" t="s">
        <v>1378</v>
      </c>
      <c r="D34" s="1377" t="s">
        <v>577</v>
      </c>
      <c r="E34" s="1377" t="s">
        <v>1377</v>
      </c>
      <c r="F34" s="1377" t="s">
        <v>579</v>
      </c>
      <c r="G34" s="1377" t="s">
        <v>579</v>
      </c>
      <c r="H34" s="1194"/>
      <c r="I34" s="305"/>
      <c r="J34" s="421"/>
    </row>
    <row r="35" spans="1:11">
      <c r="A35" s="742" t="s">
        <v>1379</v>
      </c>
    </row>
    <row r="36" spans="1:11" ht="14.5">
      <c r="A36" s="742" t="s">
        <v>1380</v>
      </c>
      <c r="B36" s="420"/>
      <c r="C36" s="420"/>
      <c r="D36" s="420"/>
      <c r="E36" s="420"/>
      <c r="F36" s="419"/>
      <c r="G36" s="419"/>
      <c r="H36" s="419"/>
      <c r="I36" s="419"/>
      <c r="J36" s="416"/>
    </row>
    <row r="37" spans="1:11" ht="11.25" customHeight="1"/>
    <row r="38" spans="1:11" ht="14.5">
      <c r="A38" s="1629" t="s">
        <v>683</v>
      </c>
      <c r="B38" s="1629" t="s">
        <v>317</v>
      </c>
      <c r="C38" s="1629" t="s">
        <v>317</v>
      </c>
      <c r="D38" s="1629" t="s">
        <v>317</v>
      </c>
      <c r="E38" s="1201"/>
      <c r="F38" s="1201"/>
      <c r="G38" s="1201"/>
      <c r="H38" s="1201"/>
      <c r="I38" s="1201"/>
      <c r="J38" s="1201"/>
      <c r="K38" s="1201"/>
    </row>
    <row r="39" spans="1:11">
      <c r="A39" s="571" t="s">
        <v>684</v>
      </c>
      <c r="B39" s="572" t="s">
        <v>1397</v>
      </c>
      <c r="C39" s="572" t="s">
        <v>208</v>
      </c>
      <c r="D39" s="572" t="s">
        <v>209</v>
      </c>
      <c r="E39" s="572" t="s">
        <v>210</v>
      </c>
      <c r="F39" s="572" t="s">
        <v>211</v>
      </c>
      <c r="G39" s="572" t="s">
        <v>212</v>
      </c>
      <c r="H39" s="572" t="s">
        <v>213</v>
      </c>
      <c r="I39" s="572" t="s">
        <v>214</v>
      </c>
      <c r="J39" s="572" t="s">
        <v>215</v>
      </c>
      <c r="K39" s="572" t="s">
        <v>216</v>
      </c>
    </row>
    <row r="40" spans="1:11">
      <c r="A40" s="143" t="s">
        <v>685</v>
      </c>
      <c r="B40" s="305">
        <v>51</v>
      </c>
      <c r="C40" s="305">
        <v>53</v>
      </c>
      <c r="D40" s="305">
        <v>51</v>
      </c>
      <c r="E40" s="305">
        <v>50</v>
      </c>
      <c r="F40" s="305">
        <v>49</v>
      </c>
      <c r="G40" s="305">
        <v>47</v>
      </c>
      <c r="H40" s="305">
        <v>44</v>
      </c>
      <c r="I40" s="305">
        <v>43</v>
      </c>
      <c r="J40" s="305">
        <v>42</v>
      </c>
      <c r="K40" s="305">
        <v>41</v>
      </c>
    </row>
    <row r="41" spans="1:11">
      <c r="A41" s="143" t="s">
        <v>686</v>
      </c>
      <c r="B41" s="305">
        <v>49</v>
      </c>
      <c r="C41" s="305">
        <v>47</v>
      </c>
      <c r="D41" s="305">
        <v>48</v>
      </c>
      <c r="E41" s="305">
        <v>50</v>
      </c>
      <c r="F41" s="305">
        <v>51</v>
      </c>
      <c r="G41" s="305">
        <v>53</v>
      </c>
      <c r="H41" s="305">
        <v>56</v>
      </c>
      <c r="I41" s="305">
        <v>57</v>
      </c>
      <c r="J41" s="305">
        <v>58</v>
      </c>
      <c r="K41" s="305">
        <v>59</v>
      </c>
    </row>
    <row r="42" spans="1:11">
      <c r="A42" s="1362" t="s">
        <v>452</v>
      </c>
      <c r="B42" s="1379">
        <v>0</v>
      </c>
      <c r="C42" s="1379">
        <v>0</v>
      </c>
      <c r="D42" s="1379">
        <v>0</v>
      </c>
      <c r="E42" s="1379">
        <v>0</v>
      </c>
      <c r="F42" s="1379">
        <v>0</v>
      </c>
      <c r="G42" s="1379">
        <v>0</v>
      </c>
      <c r="H42" s="1379">
        <v>0</v>
      </c>
      <c r="I42" s="1379">
        <v>0</v>
      </c>
      <c r="J42" s="1379">
        <v>0</v>
      </c>
      <c r="K42" s="1379">
        <v>0</v>
      </c>
    </row>
  </sheetData>
  <mergeCells count="5">
    <mergeCell ref="A38:D38"/>
    <mergeCell ref="A1:F1"/>
    <mergeCell ref="A7:D7"/>
    <mergeCell ref="A16:D16"/>
    <mergeCell ref="A25:E25"/>
  </mergeCells>
  <pageMargins left="0.70866141732283472" right="0.70866141732283472" top="0.74803149606299213" bottom="0.74803149606299213" header="0.31496062992125984" footer="0.31496062992125984"/>
  <pageSetup paperSize="9" scale="76" orientation="portrait" r:id="rId1"/>
  <headerFooter alignWithMargins="0">
    <oddHeader>&amp;CHalf-Year Factbook 2022
&amp;R&amp;"-,Bold"&amp;K0000A0Business areas</oddHeader>
    <oddFooter>&amp;R&amp;"-,Bold"&amp;K0000A0Nordea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34008-728E-4744-93BD-F1B6B72B06E2}">
  <sheetPr codeName="Sheet29">
    <tabColor rgb="FFFFCCCC"/>
  </sheetPr>
  <dimension ref="B4:E4"/>
  <sheetViews>
    <sheetView view="pageLayout" zoomScale="85" zoomScaleNormal="100" zoomScalePageLayoutView="85" workbookViewId="0">
      <selection activeCell="P25" sqref="P25"/>
    </sheetView>
  </sheetViews>
  <sheetFormatPr defaultRowHeight="14.5"/>
  <cols>
    <col min="1" max="1" width="10.1796875" customWidth="1"/>
  </cols>
  <sheetData>
    <row r="4" spans="2:5" ht="31">
      <c r="B4" s="359"/>
      <c r="C4" s="357"/>
      <c r="D4" s="357"/>
      <c r="E4" s="358"/>
    </row>
  </sheetData>
  <pageMargins left="0.70866141732283472" right="0.70866141732283472" top="0.74803149606299213" bottom="0.74803149606299213" header="0.31496062992125984" footer="0.31496062992125984"/>
  <pageSetup paperSize="9" scale="76" orientation="portrait" r:id="rId1"/>
  <headerFooter alignWithMargins="0">
    <oddHeader>&amp;CHalf-Year Factbook 2022&amp;R&amp;"-,Bold"&amp;K0000A0Group functions</oddHeader>
    <oddFooter>&amp;R&amp;"-,Bold"&amp;K0000A0Nordea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EB747-C2DF-498F-8C63-FEFCD330E3E2}">
  <sheetPr codeName="Sheet22"/>
  <dimension ref="A1:I18"/>
  <sheetViews>
    <sheetView view="pageLayout" zoomScale="90" zoomScaleNormal="100" zoomScalePageLayoutView="90" workbookViewId="0">
      <selection activeCell="D24" sqref="D24"/>
    </sheetView>
  </sheetViews>
  <sheetFormatPr defaultColWidth="8.7265625" defaultRowHeight="12.5"/>
  <cols>
    <col min="1" max="1" width="28.7265625" style="60" customWidth="1"/>
    <col min="2" max="9" width="10.81640625" style="60" customWidth="1"/>
    <col min="10" max="16384" width="8.7265625" style="60"/>
  </cols>
  <sheetData>
    <row r="1" spans="1:9" ht="21" customHeight="1">
      <c r="A1" s="1610" t="s">
        <v>25</v>
      </c>
      <c r="B1" s="1610" t="s">
        <v>317</v>
      </c>
      <c r="C1" s="1610" t="s">
        <v>317</v>
      </c>
      <c r="D1" s="1610" t="s">
        <v>317</v>
      </c>
      <c r="E1" s="1610" t="s">
        <v>317</v>
      </c>
      <c r="F1" s="1610"/>
      <c r="G1" s="1610" t="s">
        <v>317</v>
      </c>
      <c r="H1" s="934"/>
      <c r="I1" s="934"/>
    </row>
    <row r="2" spans="1:9" ht="10.5" customHeight="1">
      <c r="A2" s="144"/>
      <c r="B2" s="144"/>
      <c r="C2" s="144"/>
      <c r="D2" s="144"/>
      <c r="E2" s="144"/>
      <c r="F2" s="144"/>
      <c r="G2" s="144"/>
      <c r="H2" s="1646" t="s">
        <v>687</v>
      </c>
      <c r="I2" s="1647" t="s">
        <v>317</v>
      </c>
    </row>
    <row r="3" spans="1:9" ht="10.5" customHeight="1">
      <c r="A3" s="1206"/>
      <c r="B3" s="572" t="s">
        <v>1397</v>
      </c>
      <c r="C3" s="572" t="s">
        <v>208</v>
      </c>
      <c r="D3" s="572" t="s">
        <v>209</v>
      </c>
      <c r="E3" s="572" t="s">
        <v>210</v>
      </c>
      <c r="F3" s="572" t="s">
        <v>211</v>
      </c>
      <c r="G3" s="572" t="s">
        <v>212</v>
      </c>
      <c r="H3" s="692" t="s">
        <v>1463</v>
      </c>
      <c r="I3" s="693" t="s">
        <v>1468</v>
      </c>
    </row>
    <row r="4" spans="1:9" ht="10.5" customHeight="1">
      <c r="A4" s="571" t="s">
        <v>280</v>
      </c>
      <c r="B4" s="572"/>
      <c r="C4" s="572"/>
      <c r="D4" s="572"/>
      <c r="E4" s="572"/>
      <c r="F4" s="572"/>
      <c r="G4" s="572"/>
      <c r="H4" s="692"/>
      <c r="I4" s="693"/>
    </row>
    <row r="5" spans="1:9" ht="14.15" customHeight="1">
      <c r="A5" s="743" t="s">
        <v>321</v>
      </c>
      <c r="B5" s="305">
        <v>2</v>
      </c>
      <c r="C5" s="305">
        <v>10</v>
      </c>
      <c r="D5" s="305">
        <v>16</v>
      </c>
      <c r="E5" s="305">
        <v>11</v>
      </c>
      <c r="F5" s="305">
        <v>8</v>
      </c>
      <c r="G5" s="305">
        <v>-2</v>
      </c>
      <c r="H5" s="606"/>
      <c r="I5" s="607"/>
    </row>
    <row r="6" spans="1:9" ht="14.15" customHeight="1">
      <c r="A6" s="743" t="s">
        <v>322</v>
      </c>
      <c r="B6" s="305">
        <v>-9</v>
      </c>
      <c r="C6" s="305">
        <v>-7</v>
      </c>
      <c r="D6" s="305">
        <v>-4</v>
      </c>
      <c r="E6" s="305">
        <v>-9</v>
      </c>
      <c r="F6" s="305">
        <v>-5</v>
      </c>
      <c r="G6" s="305">
        <v>-7</v>
      </c>
      <c r="H6" s="606"/>
      <c r="I6" s="607"/>
    </row>
    <row r="7" spans="1:9" ht="14.15" customHeight="1">
      <c r="A7" s="743" t="s">
        <v>323</v>
      </c>
      <c r="B7" s="305">
        <v>-17</v>
      </c>
      <c r="C7" s="305">
        <v>7</v>
      </c>
      <c r="D7" s="305">
        <v>26</v>
      </c>
      <c r="E7" s="305">
        <v>18</v>
      </c>
      <c r="F7" s="305">
        <v>29</v>
      </c>
      <c r="G7" s="305">
        <v>3</v>
      </c>
      <c r="H7" s="606"/>
      <c r="I7" s="607"/>
    </row>
    <row r="8" spans="1:9" ht="14.15" customHeight="1">
      <c r="A8" s="743" t="s">
        <v>324</v>
      </c>
      <c r="B8" s="305">
        <v>0</v>
      </c>
      <c r="C8" s="305">
        <v>5</v>
      </c>
      <c r="D8" s="305">
        <v>5</v>
      </c>
      <c r="E8" s="305">
        <v>14</v>
      </c>
      <c r="F8" s="305">
        <v>11</v>
      </c>
      <c r="G8" s="305">
        <v>-3</v>
      </c>
      <c r="H8" s="606"/>
      <c r="I8" s="607"/>
    </row>
    <row r="9" spans="1:9" ht="14.15" customHeight="1">
      <c r="A9" s="745" t="s">
        <v>688</v>
      </c>
      <c r="B9" s="574">
        <v>-24</v>
      </c>
      <c r="C9" s="574">
        <v>15</v>
      </c>
      <c r="D9" s="574">
        <v>43</v>
      </c>
      <c r="E9" s="574">
        <v>34</v>
      </c>
      <c r="F9" s="574">
        <v>43</v>
      </c>
      <c r="G9" s="574">
        <v>-9</v>
      </c>
      <c r="H9" s="608"/>
      <c r="I9" s="609"/>
    </row>
    <row r="10" spans="1:9" ht="14.15" customHeight="1">
      <c r="A10" s="745" t="s">
        <v>326</v>
      </c>
      <c r="B10" s="574">
        <v>-79</v>
      </c>
      <c r="C10" s="574">
        <v>-115</v>
      </c>
      <c r="D10" s="574">
        <v>-33</v>
      </c>
      <c r="E10" s="574">
        <v>-35</v>
      </c>
      <c r="F10" s="574">
        <v>-112</v>
      </c>
      <c r="G10" s="574">
        <v>-73</v>
      </c>
      <c r="H10" s="608"/>
      <c r="I10" s="609"/>
    </row>
    <row r="11" spans="1:9" ht="14.15" customHeight="1">
      <c r="A11" s="745" t="s">
        <v>327</v>
      </c>
      <c r="B11" s="574">
        <v>-103</v>
      </c>
      <c r="C11" s="574">
        <v>-100</v>
      </c>
      <c r="D11" s="574">
        <v>10</v>
      </c>
      <c r="E11" s="574">
        <v>-1</v>
      </c>
      <c r="F11" s="574">
        <v>-69</v>
      </c>
      <c r="G11" s="574">
        <v>-82</v>
      </c>
      <c r="H11" s="608"/>
      <c r="I11" s="609"/>
    </row>
    <row r="12" spans="1:9" ht="14.15" customHeight="1">
      <c r="A12" s="743" t="s">
        <v>328</v>
      </c>
      <c r="B12" s="305">
        <v>3</v>
      </c>
      <c r="C12" s="305">
        <v>8</v>
      </c>
      <c r="D12" s="305">
        <v>-7</v>
      </c>
      <c r="E12" s="305">
        <v>-3</v>
      </c>
      <c r="F12" s="305">
        <v>4</v>
      </c>
      <c r="G12" s="305">
        <v>0</v>
      </c>
      <c r="H12" s="606"/>
      <c r="I12" s="607"/>
    </row>
    <row r="13" spans="1:9" ht="14.15" customHeight="1">
      <c r="A13" s="745" t="s">
        <v>329</v>
      </c>
      <c r="B13" s="574">
        <v>-100</v>
      </c>
      <c r="C13" s="574">
        <v>-92</v>
      </c>
      <c r="D13" s="574">
        <v>3</v>
      </c>
      <c r="E13" s="574">
        <v>-4</v>
      </c>
      <c r="F13" s="574">
        <v>-65</v>
      </c>
      <c r="G13" s="574">
        <v>-82</v>
      </c>
      <c r="H13" s="608"/>
      <c r="I13" s="609"/>
    </row>
    <row r="14" spans="1:9" ht="14.15" customHeight="1">
      <c r="A14" s="743"/>
      <c r="B14" s="305"/>
      <c r="C14" s="305"/>
      <c r="D14" s="305"/>
      <c r="E14" s="305"/>
      <c r="F14" s="305"/>
      <c r="G14" s="305"/>
      <c r="H14" s="606"/>
      <c r="I14" s="607"/>
    </row>
    <row r="15" spans="1:9" ht="14.15" customHeight="1">
      <c r="A15" s="743" t="s">
        <v>332</v>
      </c>
      <c r="B15" s="1571">
        <v>938</v>
      </c>
      <c r="C15" s="1202">
        <v>1064.8783108768985</v>
      </c>
      <c r="D15" s="1202">
        <v>942.3345117120989</v>
      </c>
      <c r="E15" s="1202">
        <v>1181</v>
      </c>
      <c r="F15" s="1202">
        <v>1205</v>
      </c>
      <c r="G15" s="1203">
        <v>1355</v>
      </c>
      <c r="H15" s="1204"/>
      <c r="I15" s="1498"/>
    </row>
    <row r="16" spans="1:9" ht="14.15" customHeight="1">
      <c r="A16" s="743" t="s">
        <v>689</v>
      </c>
      <c r="B16" s="1571">
        <v>11183</v>
      </c>
      <c r="C16" s="1202">
        <v>11834.674587070011</v>
      </c>
      <c r="D16" s="1202">
        <v>11519.341721292003</v>
      </c>
      <c r="E16" s="1202">
        <v>12569</v>
      </c>
      <c r="F16" s="1202">
        <v>12130</v>
      </c>
      <c r="G16" s="1203">
        <v>13486</v>
      </c>
      <c r="H16" s="1204"/>
      <c r="I16" s="1498"/>
    </row>
    <row r="17" spans="1:9" ht="14.15" customHeight="1">
      <c r="A17" s="1410" t="s">
        <v>334</v>
      </c>
      <c r="B17" s="1411">
        <v>12419</v>
      </c>
      <c r="C17" s="1411">
        <v>12208</v>
      </c>
      <c r="D17" s="1411">
        <v>12064</v>
      </c>
      <c r="E17" s="1411">
        <v>12034</v>
      </c>
      <c r="F17" s="1411">
        <v>12220</v>
      </c>
      <c r="G17" s="1411">
        <v>12397</v>
      </c>
      <c r="H17" s="1205">
        <v>0.02</v>
      </c>
      <c r="I17" s="1499">
        <v>0.02</v>
      </c>
    </row>
    <row r="18" spans="1:9">
      <c r="A18" s="610"/>
      <c r="B18" s="610"/>
      <c r="C18" s="610"/>
      <c r="D18" s="610"/>
      <c r="E18" s="610"/>
      <c r="F18" s="610"/>
      <c r="G18" s="610"/>
      <c r="H18" s="610"/>
      <c r="I18" s="610"/>
    </row>
  </sheetData>
  <mergeCells count="2">
    <mergeCell ref="A1:G1"/>
    <mergeCell ref="H2:I2"/>
  </mergeCells>
  <pageMargins left="0.70866141732283472" right="0.70866141732283472" top="0.74803149606299213" bottom="0.74803149606299213" header="0.31496062992125984" footer="0.31496062992125984"/>
  <pageSetup paperSize="9" scale="76" orientation="portrait" r:id="rId1"/>
  <headerFooter alignWithMargins="0">
    <oddHeader>&amp;CHalf-Year Factbook 2022&amp;R&amp;"-,Bold"&amp;K0000A0Group functions</oddHeader>
    <oddFooter>&amp;R&amp;"-,Bold"&amp;K0000A0Nordea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92D050"/>
  </sheetPr>
  <dimension ref="F3"/>
  <sheetViews>
    <sheetView view="pageLayout" topLeftCell="A10" zoomScale="80" zoomScaleNormal="100" zoomScaleSheetLayoutView="100" zoomScalePageLayoutView="80" workbookViewId="0">
      <selection activeCell="P15" sqref="P15"/>
    </sheetView>
  </sheetViews>
  <sheetFormatPr defaultColWidth="9.1796875" defaultRowHeight="14.5"/>
  <cols>
    <col min="1" max="4" width="9.1796875" style="1"/>
    <col min="5" max="5" width="3.54296875" style="1" customWidth="1"/>
    <col min="6" max="16384" width="9.1796875" style="1"/>
  </cols>
  <sheetData>
    <row r="3" spans="6:6" ht="35">
      <c r="F3" s="7"/>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&amp;CHalf-Year Factbook 2022&amp;R&amp;"-,Bold"&amp;K0000A0Risk, liquidity and capital management</oddHeader>
    <oddFooter>&amp;R&amp;"-,Bold"&amp;K0000A0Nordea</oddFooter>
  </headerFooter>
  <colBreaks count="1" manualBreakCount="1">
    <brk id="14" max="62" man="1"/>
  </col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9C9D-838C-493D-A96D-FD71560E0474}">
  <sheetPr codeName="Sheet23"/>
  <dimension ref="A1:T54"/>
  <sheetViews>
    <sheetView view="pageLayout" zoomScale="85" zoomScaleNormal="100" zoomScaleSheetLayoutView="55" zoomScalePageLayoutView="85" workbookViewId="0">
      <selection activeCell="B9" sqref="B9:B10"/>
    </sheetView>
  </sheetViews>
  <sheetFormatPr defaultColWidth="8.81640625" defaultRowHeight="14.5"/>
  <cols>
    <col min="1" max="1" width="37.81640625" customWidth="1"/>
    <col min="2" max="8" width="11" customWidth="1"/>
    <col min="9" max="9" width="19.453125" bestFit="1" customWidth="1"/>
    <col min="10" max="10" width="18.81640625" customWidth="1"/>
    <col min="12" max="12" width="10.453125" customWidth="1"/>
    <col min="16" max="16" width="12" customWidth="1"/>
    <col min="17" max="17" width="10" customWidth="1"/>
  </cols>
  <sheetData>
    <row r="1" spans="1:20" ht="21" customHeight="1">
      <c r="A1" s="683" t="s">
        <v>690</v>
      </c>
      <c r="B1" s="128"/>
      <c r="C1" s="128"/>
      <c r="D1" s="128"/>
      <c r="E1" s="128"/>
      <c r="F1" s="128"/>
      <c r="G1" s="128"/>
      <c r="H1" s="387"/>
    </row>
    <row r="2" spans="1:20" ht="21.65" customHeight="1">
      <c r="A2" s="620" t="s">
        <v>691</v>
      </c>
      <c r="B2" s="1223"/>
      <c r="C2" s="618"/>
      <c r="D2" s="1223"/>
      <c r="E2" s="618"/>
      <c r="F2" s="1223"/>
      <c r="G2" s="618"/>
      <c r="H2" s="1223"/>
      <c r="J2" s="440"/>
    </row>
    <row r="3" spans="1:20" ht="21.65" customHeight="1">
      <c r="A3" s="1063"/>
      <c r="B3" s="1208" t="s">
        <v>1510</v>
      </c>
      <c r="C3" s="779">
        <v>2021</v>
      </c>
      <c r="D3" s="779">
        <v>2020</v>
      </c>
      <c r="E3" s="779">
        <v>2019</v>
      </c>
      <c r="F3" s="779">
        <v>2018</v>
      </c>
      <c r="G3" s="779">
        <v>2017</v>
      </c>
      <c r="H3" s="779">
        <v>2016</v>
      </c>
      <c r="J3" s="440"/>
    </row>
    <row r="4" spans="1:20" ht="21.65" customHeight="1">
      <c r="A4" s="778" t="s">
        <v>692</v>
      </c>
      <c r="B4" s="1208"/>
      <c r="C4" s="779"/>
      <c r="D4" s="779"/>
      <c r="E4" s="779"/>
      <c r="F4" s="779"/>
      <c r="G4" s="779"/>
      <c r="H4" s="779"/>
      <c r="I4" s="404"/>
      <c r="J4" s="386"/>
      <c r="K4" s="137"/>
      <c r="L4" s="137"/>
      <c r="M4" s="386"/>
      <c r="N4" s="386"/>
      <c r="O4" s="386"/>
      <c r="P4" s="386"/>
      <c r="Q4" s="386"/>
      <c r="R4" s="386"/>
    </row>
    <row r="5" spans="1:20" ht="21.65" customHeight="1">
      <c r="A5" s="780" t="s">
        <v>693</v>
      </c>
      <c r="B5" s="1209">
        <v>141</v>
      </c>
      <c r="C5" s="130">
        <v>136</v>
      </c>
      <c r="D5" s="130">
        <v>137</v>
      </c>
      <c r="E5" s="130">
        <v>133</v>
      </c>
      <c r="F5" s="130">
        <v>131</v>
      </c>
      <c r="G5" s="130">
        <v>131</v>
      </c>
      <c r="H5" s="130">
        <v>134</v>
      </c>
      <c r="I5" s="746"/>
      <c r="J5" s="136"/>
      <c r="K5" s="136"/>
      <c r="L5" s="136"/>
      <c r="M5" s="136"/>
      <c r="N5" s="136"/>
      <c r="O5" s="136"/>
      <c r="P5" s="136"/>
      <c r="Q5" s="136"/>
      <c r="R5" s="42"/>
      <c r="S5" s="42"/>
      <c r="T5" s="42"/>
    </row>
    <row r="6" spans="1:20" ht="21.65" customHeight="1">
      <c r="A6" s="780" t="s">
        <v>694</v>
      </c>
      <c r="B6" s="1207">
        <v>158</v>
      </c>
      <c r="C6" s="854">
        <v>162</v>
      </c>
      <c r="D6" s="854">
        <v>151</v>
      </c>
      <c r="E6" s="854">
        <v>142</v>
      </c>
      <c r="F6" s="854">
        <v>132</v>
      </c>
      <c r="G6" s="854">
        <v>132</v>
      </c>
      <c r="H6" s="854">
        <v>133</v>
      </c>
      <c r="I6" s="746"/>
      <c r="J6" s="136"/>
      <c r="K6" s="136"/>
      <c r="L6" s="136"/>
      <c r="M6" s="136"/>
      <c r="N6" s="136"/>
      <c r="O6" s="136"/>
      <c r="P6" s="136"/>
      <c r="Q6" s="136"/>
      <c r="R6" s="42"/>
      <c r="S6" s="42"/>
      <c r="T6" s="42"/>
    </row>
    <row r="7" spans="1:20" ht="21.65" customHeight="1">
      <c r="A7" s="780" t="s">
        <v>695</v>
      </c>
      <c r="B7" s="1207">
        <v>26.228999999999999</v>
      </c>
      <c r="C7" s="854">
        <v>25</v>
      </c>
      <c r="D7" s="854">
        <v>25</v>
      </c>
      <c r="E7" s="854">
        <v>25</v>
      </c>
      <c r="F7" s="854">
        <v>25</v>
      </c>
      <c r="G7" s="854">
        <v>26</v>
      </c>
      <c r="H7" s="854">
        <v>28</v>
      </c>
      <c r="I7" s="746"/>
      <c r="J7" s="136"/>
      <c r="K7" s="136"/>
      <c r="L7" s="136"/>
      <c r="M7" s="136"/>
      <c r="N7" s="136"/>
      <c r="O7" s="136"/>
      <c r="P7" s="136"/>
      <c r="Q7" s="136"/>
      <c r="R7" s="42"/>
      <c r="S7" s="42"/>
      <c r="T7" s="42"/>
    </row>
    <row r="8" spans="1:20" ht="21.65" customHeight="1">
      <c r="A8" s="1245" t="s">
        <v>696</v>
      </c>
      <c r="B8" s="1213">
        <v>3.2970000000000255</v>
      </c>
      <c r="C8" s="1214">
        <v>5</v>
      </c>
      <c r="D8" s="1214">
        <v>5</v>
      </c>
      <c r="E8" s="1214">
        <v>4</v>
      </c>
      <c r="F8" s="1214">
        <v>3</v>
      </c>
      <c r="G8" s="1214">
        <v>5</v>
      </c>
      <c r="H8" s="1214">
        <v>4</v>
      </c>
      <c r="I8" s="746"/>
      <c r="J8" s="136"/>
      <c r="K8" s="136"/>
      <c r="L8" s="136"/>
      <c r="M8" s="136"/>
      <c r="N8" s="136"/>
      <c r="O8" s="136"/>
      <c r="P8" s="136"/>
      <c r="Q8" s="136"/>
      <c r="R8" s="42"/>
      <c r="S8" s="42"/>
      <c r="T8" s="42"/>
    </row>
    <row r="9" spans="1:20" ht="21.65" customHeight="1">
      <c r="A9" s="1210" t="s">
        <v>697</v>
      </c>
      <c r="B9" s="1211">
        <v>328.52600000000001</v>
      </c>
      <c r="C9" s="1211">
        <v>328</v>
      </c>
      <c r="D9" s="1211">
        <v>318</v>
      </c>
      <c r="E9" s="1211">
        <v>304</v>
      </c>
      <c r="F9" s="1211">
        <v>291</v>
      </c>
      <c r="G9" s="1211">
        <v>294</v>
      </c>
      <c r="H9" s="1211">
        <v>299</v>
      </c>
      <c r="I9" s="747"/>
      <c r="J9" s="136"/>
      <c r="K9" s="136"/>
      <c r="L9" s="136"/>
      <c r="M9" s="136"/>
      <c r="N9" s="136"/>
      <c r="O9" s="136"/>
      <c r="P9" s="136"/>
      <c r="Q9" s="136"/>
      <c r="R9" s="42"/>
      <c r="S9" s="42"/>
      <c r="T9" s="42"/>
    </row>
    <row r="10" spans="1:20" ht="21.65" customHeight="1">
      <c r="A10" s="1212" t="s">
        <v>698</v>
      </c>
      <c r="B10" s="1213">
        <v>19</v>
      </c>
      <c r="C10" s="1214">
        <v>17</v>
      </c>
      <c r="D10" s="1214">
        <v>12</v>
      </c>
      <c r="E10" s="1214">
        <v>19</v>
      </c>
      <c r="F10" s="1214">
        <v>17</v>
      </c>
      <c r="G10" s="1214">
        <v>16</v>
      </c>
      <c r="H10" s="1214">
        <v>19</v>
      </c>
      <c r="I10" s="355"/>
      <c r="J10" s="136"/>
      <c r="K10" s="136"/>
      <c r="L10" s="136"/>
      <c r="M10" s="136"/>
      <c r="N10" s="136"/>
      <c r="O10" s="136"/>
      <c r="P10" s="136"/>
      <c r="Q10" s="136"/>
      <c r="R10" s="42"/>
      <c r="S10" s="42"/>
      <c r="T10" s="42"/>
    </row>
    <row r="11" spans="1:20" ht="21.65" customHeight="1">
      <c r="A11" s="1222" t="s">
        <v>699</v>
      </c>
      <c r="B11" s="1221">
        <v>347.596</v>
      </c>
      <c r="C11" s="1221">
        <v>345</v>
      </c>
      <c r="D11" s="1221">
        <v>330</v>
      </c>
      <c r="E11" s="1221">
        <v>323</v>
      </c>
      <c r="F11" s="1221">
        <v>308</v>
      </c>
      <c r="G11" s="1221">
        <v>310</v>
      </c>
      <c r="H11" s="1221">
        <v>318</v>
      </c>
      <c r="I11" s="384"/>
      <c r="J11" s="136"/>
      <c r="K11" s="136"/>
      <c r="L11" s="136"/>
      <c r="M11" s="136"/>
      <c r="N11" s="136"/>
      <c r="O11" s="136"/>
      <c r="P11" s="136"/>
      <c r="Q11" s="136"/>
      <c r="R11" s="42"/>
      <c r="S11" s="42"/>
      <c r="T11" s="42"/>
    </row>
    <row r="12" spans="1:20" ht="17.5" customHeight="1">
      <c r="A12" s="1215" t="s">
        <v>1381</v>
      </c>
      <c r="B12" s="1216"/>
      <c r="C12" s="1216"/>
      <c r="D12" s="1216"/>
      <c r="E12" s="1216"/>
      <c r="F12" s="1217"/>
      <c r="G12" s="1216"/>
      <c r="H12" s="1218"/>
      <c r="I12" s="383"/>
    </row>
    <row r="13" spans="1:20" ht="14.25" customHeight="1">
      <c r="A13" s="1215"/>
      <c r="B13" s="1215"/>
      <c r="C13" s="1216"/>
      <c r="D13" s="1216"/>
      <c r="E13" s="1216"/>
      <c r="F13" s="1217"/>
      <c r="G13" s="1216"/>
      <c r="H13" s="1218"/>
      <c r="I13" s="383"/>
    </row>
    <row r="14" spans="1:20" ht="11.15" customHeight="1">
      <c r="A14" s="1219"/>
      <c r="B14" s="1219"/>
      <c r="C14" s="1219"/>
      <c r="D14" s="1219"/>
      <c r="E14" s="1219"/>
      <c r="F14" s="1219"/>
      <c r="G14" s="1219"/>
      <c r="H14" s="1219"/>
    </row>
    <row r="15" spans="1:20" ht="11.15" customHeight="1"/>
    <row r="16" spans="1:20" ht="11.15" customHeight="1"/>
    <row r="17" ht="11.15" customHeight="1"/>
    <row r="18" ht="11.15" customHeight="1"/>
    <row r="19" ht="11.15" customHeight="1"/>
    <row r="20" ht="11.15" customHeight="1"/>
    <row r="21" ht="11.15" customHeight="1"/>
    <row r="22" ht="11.15" customHeight="1"/>
    <row r="35" ht="12.65" customHeight="1"/>
    <row r="36" ht="12.65" customHeight="1"/>
    <row r="37" ht="12.65" customHeight="1"/>
    <row r="38" ht="12.65" customHeight="1"/>
    <row r="39" ht="12.65" customHeight="1"/>
    <row r="40" ht="12.65" customHeight="1"/>
    <row r="41" ht="12.65" customHeight="1"/>
    <row r="42" ht="12.65" customHeight="1"/>
    <row r="43" ht="12.65" customHeight="1"/>
    <row r="44" ht="12.65" customHeight="1"/>
    <row r="45" ht="12.65" customHeight="1"/>
    <row r="46" ht="12.65" customHeight="1"/>
    <row r="47" ht="12.65" customHeight="1"/>
    <row r="48" ht="12.65" customHeight="1"/>
    <row r="49" ht="12.65" customHeight="1"/>
    <row r="50" ht="12.65" customHeight="1"/>
    <row r="51" ht="12.65" customHeight="1"/>
    <row r="52" ht="12.65" customHeight="1"/>
    <row r="53" ht="12.65" customHeight="1"/>
    <row r="54" ht="12.65" customHeight="1"/>
  </sheetData>
  <pageMargins left="0.70866141732283472" right="0.70866141732283472" top="0.74803149606299213" bottom="0.74803149606299213" header="0.31496062992125984" footer="0.31496062992125984"/>
  <pageSetup paperSize="9" scale="76" fitToWidth="0" fitToHeight="0" orientation="portrait" r:id="rId1"/>
  <headerFooter alignWithMargins="0">
    <oddHeader>&amp;CHalf-Year Factbook 2022
&amp;R&amp;"-,Bold"&amp;K0000A0Risk, liquidity and capital management</oddHeader>
    <oddFooter>&amp;R&amp;"-,Bold"&amp;K0000A0Nordea</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C6215-00FC-4B4E-8FEC-9FEDE849148B}">
  <sheetPr codeName="Sheet24"/>
  <dimension ref="A1:Z113"/>
  <sheetViews>
    <sheetView view="pageLayout" zoomScale="85" zoomScaleNormal="100" zoomScaleSheetLayoutView="85" zoomScalePageLayoutView="85" workbookViewId="0">
      <selection activeCell="G46" sqref="G46"/>
    </sheetView>
  </sheetViews>
  <sheetFormatPr defaultColWidth="9.1796875" defaultRowHeight="14.5"/>
  <cols>
    <col min="1" max="1" width="48.81640625" style="128" customWidth="1"/>
    <col min="2" max="8" width="9.453125" style="128" customWidth="1"/>
    <col min="10" max="10" width="6.453125" customWidth="1"/>
    <col min="11" max="11" width="9.1796875" style="42"/>
    <col min="13" max="13" width="12.54296875" style="42" bestFit="1" customWidth="1"/>
  </cols>
  <sheetData>
    <row r="1" spans="1:26" ht="20.5" customHeight="1">
      <c r="A1" s="1241" t="s">
        <v>1512</v>
      </c>
      <c r="B1" s="1237"/>
      <c r="C1" s="1237"/>
      <c r="D1" s="1238"/>
      <c r="E1" s="1238"/>
      <c r="F1" s="1239"/>
      <c r="G1" s="1240"/>
      <c r="H1" s="1238"/>
    </row>
    <row r="2" spans="1:26" ht="29.15" customHeight="1">
      <c r="A2" s="1227" t="s">
        <v>83</v>
      </c>
      <c r="B2" s="1228" t="s">
        <v>290</v>
      </c>
      <c r="C2" s="616" t="s">
        <v>630</v>
      </c>
      <c r="D2" s="778" t="s">
        <v>701</v>
      </c>
      <c r="E2" s="778" t="s">
        <v>702</v>
      </c>
      <c r="F2" s="778" t="s">
        <v>703</v>
      </c>
      <c r="G2" s="778" t="s">
        <v>704</v>
      </c>
      <c r="H2" s="1229" t="s">
        <v>1072</v>
      </c>
    </row>
    <row r="3" spans="1:26" ht="14.15" customHeight="1">
      <c r="A3" s="750" t="s">
        <v>706</v>
      </c>
      <c r="B3" s="748">
        <v>15814</v>
      </c>
      <c r="C3" s="748">
        <v>3143</v>
      </c>
      <c r="D3" s="748">
        <v>1948</v>
      </c>
      <c r="E3" s="748">
        <v>1158</v>
      </c>
      <c r="F3" s="748">
        <v>8772</v>
      </c>
      <c r="G3" s="748">
        <v>0</v>
      </c>
      <c r="H3" s="748">
        <v>793</v>
      </c>
      <c r="I3" s="42"/>
      <c r="J3" s="122"/>
      <c r="L3" s="42"/>
      <c r="N3" s="42"/>
      <c r="O3" s="42"/>
      <c r="P3" s="42"/>
      <c r="Q3" s="42"/>
      <c r="R3" s="480"/>
      <c r="S3" s="432"/>
      <c r="T3" s="432"/>
      <c r="U3" s="432"/>
      <c r="V3" s="432"/>
      <c r="W3" s="432"/>
      <c r="X3" s="432"/>
      <c r="Y3" s="432"/>
      <c r="Z3" s="432"/>
    </row>
    <row r="4" spans="1:26" ht="14.15" customHeight="1">
      <c r="A4" s="750" t="s">
        <v>707</v>
      </c>
      <c r="B4" s="748">
        <v>8636</v>
      </c>
      <c r="C4" s="748">
        <v>5293</v>
      </c>
      <c r="D4" s="748">
        <v>360</v>
      </c>
      <c r="E4" s="748">
        <v>2803</v>
      </c>
      <c r="F4" s="748">
        <v>173</v>
      </c>
      <c r="G4" s="748">
        <v>0</v>
      </c>
      <c r="H4" s="748">
        <v>7</v>
      </c>
      <c r="I4" s="42"/>
      <c r="J4" s="122"/>
      <c r="L4" s="42"/>
      <c r="N4" s="42"/>
      <c r="O4" s="42"/>
      <c r="P4" s="42"/>
      <c r="Q4" s="42"/>
      <c r="R4" s="480"/>
      <c r="S4" s="432"/>
      <c r="T4" s="432"/>
      <c r="U4" s="432"/>
      <c r="V4" s="432"/>
      <c r="W4" s="432"/>
      <c r="X4" s="432"/>
      <c r="Y4" s="432"/>
      <c r="Z4" s="432"/>
    </row>
    <row r="5" spans="1:26" ht="14.15" customHeight="1">
      <c r="A5" s="749" t="s">
        <v>708</v>
      </c>
      <c r="B5" s="497">
        <v>3441</v>
      </c>
      <c r="C5" s="497">
        <v>3027</v>
      </c>
      <c r="D5" s="497">
        <v>185</v>
      </c>
      <c r="E5" s="497">
        <v>108</v>
      </c>
      <c r="F5" s="497">
        <v>114</v>
      </c>
      <c r="G5" s="497">
        <v>0</v>
      </c>
      <c r="H5" s="497">
        <v>7</v>
      </c>
      <c r="I5" s="42"/>
      <c r="J5" s="122"/>
      <c r="L5" s="42"/>
      <c r="N5" s="42"/>
      <c r="O5" s="42"/>
      <c r="P5" s="42"/>
      <c r="Q5" s="42"/>
      <c r="R5" s="480"/>
      <c r="S5" s="432"/>
      <c r="T5" s="432"/>
      <c r="U5" s="432"/>
      <c r="V5" s="432"/>
      <c r="W5" s="432"/>
      <c r="X5" s="432"/>
      <c r="Y5" s="432"/>
      <c r="Z5" s="432"/>
    </row>
    <row r="6" spans="1:26" ht="14.15" customHeight="1">
      <c r="A6" s="749" t="s">
        <v>709</v>
      </c>
      <c r="B6" s="497">
        <v>2599</v>
      </c>
      <c r="C6" s="497">
        <v>2247</v>
      </c>
      <c r="D6" s="497">
        <v>168</v>
      </c>
      <c r="E6" s="497">
        <v>125</v>
      </c>
      <c r="F6" s="497">
        <v>59</v>
      </c>
      <c r="G6" s="497">
        <v>0</v>
      </c>
      <c r="H6" s="497">
        <v>0</v>
      </c>
      <c r="I6" s="42"/>
      <c r="J6" s="122"/>
      <c r="L6" s="42"/>
      <c r="N6" s="42"/>
      <c r="O6" s="42"/>
      <c r="P6" s="42"/>
      <c r="Q6" s="42"/>
      <c r="R6" s="480"/>
      <c r="S6" s="432"/>
      <c r="T6" s="432"/>
      <c r="U6" s="432"/>
      <c r="V6" s="432"/>
      <c r="W6" s="432"/>
      <c r="X6" s="432"/>
      <c r="Y6" s="432"/>
      <c r="Z6" s="432"/>
    </row>
    <row r="7" spans="1:26" ht="14.15" customHeight="1">
      <c r="A7" s="751" t="s">
        <v>710</v>
      </c>
      <c r="B7" s="497">
        <v>2596</v>
      </c>
      <c r="C7" s="497">
        <v>19</v>
      </c>
      <c r="D7" s="497">
        <v>7</v>
      </c>
      <c r="E7" s="497">
        <v>2570</v>
      </c>
      <c r="F7" s="497">
        <v>0</v>
      </c>
      <c r="G7" s="497">
        <v>0</v>
      </c>
      <c r="H7" s="497">
        <v>0</v>
      </c>
      <c r="I7" s="42"/>
      <c r="J7" s="122"/>
      <c r="L7" s="42"/>
      <c r="N7" s="42"/>
      <c r="O7" s="42"/>
      <c r="P7" s="42"/>
      <c r="Q7" s="42"/>
      <c r="R7" s="480"/>
      <c r="S7" s="432"/>
      <c r="T7" s="432"/>
      <c r="U7" s="432"/>
      <c r="V7" s="432"/>
      <c r="W7" s="432"/>
      <c r="X7" s="432"/>
      <c r="Y7" s="432"/>
      <c r="Z7" s="432"/>
    </row>
    <row r="8" spans="1:26" ht="14.15" customHeight="1">
      <c r="A8" s="752" t="s">
        <v>711</v>
      </c>
      <c r="B8" s="748">
        <v>3096</v>
      </c>
      <c r="C8" s="748">
        <v>191</v>
      </c>
      <c r="D8" s="748">
        <v>1098</v>
      </c>
      <c r="E8" s="748">
        <v>1084</v>
      </c>
      <c r="F8" s="748">
        <v>530</v>
      </c>
      <c r="G8" s="748">
        <v>0</v>
      </c>
      <c r="H8" s="748">
        <v>193</v>
      </c>
      <c r="I8" s="42"/>
      <c r="J8" s="122"/>
      <c r="L8" s="42"/>
      <c r="N8" s="42"/>
      <c r="O8" s="42"/>
      <c r="P8" s="42"/>
      <c r="Q8" s="42"/>
      <c r="R8" s="480"/>
      <c r="S8" s="432"/>
      <c r="T8" s="432"/>
      <c r="U8" s="432"/>
      <c r="V8" s="432"/>
      <c r="W8" s="432"/>
      <c r="X8" s="432"/>
      <c r="Y8" s="432"/>
      <c r="Z8" s="432"/>
    </row>
    <row r="9" spans="1:26" ht="14.15" customHeight="1">
      <c r="A9" s="749" t="s">
        <v>712</v>
      </c>
      <c r="B9" s="497">
        <v>2149</v>
      </c>
      <c r="C9" s="497">
        <v>161</v>
      </c>
      <c r="D9" s="497">
        <v>848</v>
      </c>
      <c r="E9" s="497">
        <v>480</v>
      </c>
      <c r="F9" s="497">
        <v>467</v>
      </c>
      <c r="G9" s="497">
        <v>0</v>
      </c>
      <c r="H9" s="497">
        <v>193</v>
      </c>
      <c r="I9" s="42"/>
      <c r="J9" s="122"/>
      <c r="L9" s="42"/>
      <c r="N9" s="42"/>
      <c r="O9" s="42"/>
      <c r="P9" s="42"/>
      <c r="Q9" s="42"/>
      <c r="R9" s="480"/>
      <c r="S9" s="432"/>
      <c r="T9" s="432"/>
      <c r="U9" s="432"/>
      <c r="V9" s="432"/>
      <c r="W9" s="432"/>
      <c r="X9" s="432"/>
      <c r="Y9" s="432"/>
      <c r="Z9" s="432"/>
    </row>
    <row r="10" spans="1:26" ht="14.15" customHeight="1">
      <c r="A10" s="749" t="s">
        <v>713</v>
      </c>
      <c r="B10" s="497">
        <v>427</v>
      </c>
      <c r="C10" s="497">
        <v>11</v>
      </c>
      <c r="D10" s="497">
        <v>231</v>
      </c>
      <c r="E10" s="497">
        <v>124</v>
      </c>
      <c r="F10" s="497">
        <v>61</v>
      </c>
      <c r="G10" s="497">
        <v>0</v>
      </c>
      <c r="H10" s="497">
        <v>0</v>
      </c>
      <c r="I10" s="42"/>
      <c r="J10" s="122"/>
      <c r="L10" s="42"/>
      <c r="N10" s="42"/>
      <c r="O10" s="42"/>
      <c r="P10" s="42"/>
      <c r="Q10" s="42"/>
      <c r="R10" s="480"/>
      <c r="S10" s="432"/>
      <c r="T10" s="432"/>
      <c r="U10" s="432"/>
      <c r="V10" s="432"/>
      <c r="W10" s="432"/>
      <c r="X10" s="432"/>
      <c r="Y10" s="432"/>
      <c r="Z10" s="432"/>
    </row>
    <row r="11" spans="1:26" ht="14.15" customHeight="1">
      <c r="A11" s="253" t="s">
        <v>714</v>
      </c>
      <c r="B11" s="497">
        <v>520</v>
      </c>
      <c r="C11" s="497">
        <v>19</v>
      </c>
      <c r="D11" s="497">
        <v>19</v>
      </c>
      <c r="E11" s="497">
        <v>480</v>
      </c>
      <c r="F11" s="497">
        <v>2</v>
      </c>
      <c r="G11" s="497">
        <v>0</v>
      </c>
      <c r="H11" s="497">
        <v>0</v>
      </c>
      <c r="I11" s="42"/>
      <c r="J11" s="122"/>
      <c r="L11" s="42"/>
      <c r="N11" s="42"/>
      <c r="O11" s="42"/>
      <c r="P11" s="42"/>
      <c r="Q11" s="42"/>
      <c r="R11" s="480"/>
      <c r="S11" s="432"/>
      <c r="T11" s="432"/>
      <c r="U11" s="432"/>
      <c r="V11" s="432"/>
      <c r="W11" s="432"/>
      <c r="X11" s="432"/>
      <c r="Y11" s="432"/>
      <c r="Z11" s="432"/>
    </row>
    <row r="12" spans="1:26" ht="14.15" customHeight="1">
      <c r="A12" s="753" t="s">
        <v>715</v>
      </c>
      <c r="B12" s="748">
        <v>5725</v>
      </c>
      <c r="C12" s="748">
        <v>2421</v>
      </c>
      <c r="D12" s="748">
        <v>819</v>
      </c>
      <c r="E12" s="748">
        <v>753</v>
      </c>
      <c r="F12" s="748">
        <v>1664</v>
      </c>
      <c r="G12" s="748">
        <v>0</v>
      </c>
      <c r="H12" s="748">
        <v>68</v>
      </c>
      <c r="I12" s="42"/>
      <c r="J12" s="122"/>
      <c r="L12" s="42"/>
      <c r="N12" s="42"/>
      <c r="O12" s="42"/>
      <c r="P12" s="42"/>
      <c r="Q12" s="42"/>
      <c r="R12" s="480"/>
      <c r="S12" s="432"/>
      <c r="T12" s="432"/>
      <c r="U12" s="432"/>
      <c r="V12" s="432"/>
      <c r="W12" s="432"/>
      <c r="X12" s="432"/>
      <c r="Y12" s="432"/>
      <c r="Z12" s="432"/>
    </row>
    <row r="13" spans="1:26" ht="14.15" customHeight="1">
      <c r="A13" s="749" t="s">
        <v>716</v>
      </c>
      <c r="B13" s="497">
        <v>2004</v>
      </c>
      <c r="C13" s="497">
        <v>828</v>
      </c>
      <c r="D13" s="497">
        <v>299</v>
      </c>
      <c r="E13" s="497">
        <v>379</v>
      </c>
      <c r="F13" s="497">
        <v>477</v>
      </c>
      <c r="G13" s="497">
        <v>0</v>
      </c>
      <c r="H13" s="497">
        <v>21</v>
      </c>
      <c r="I13" s="42"/>
      <c r="J13" s="122"/>
      <c r="L13" s="42"/>
      <c r="N13" s="42"/>
      <c r="O13" s="42"/>
      <c r="P13" s="42"/>
      <c r="Q13" s="42"/>
      <c r="R13" s="480"/>
      <c r="S13" s="432"/>
      <c r="T13" s="432"/>
      <c r="U13" s="432"/>
      <c r="V13" s="432"/>
      <c r="W13" s="432"/>
      <c r="X13" s="432"/>
      <c r="Y13" s="432"/>
      <c r="Z13" s="432"/>
    </row>
    <row r="14" spans="1:26" ht="14.15" customHeight="1">
      <c r="A14" s="749" t="s">
        <v>717</v>
      </c>
      <c r="B14" s="497">
        <v>773</v>
      </c>
      <c r="C14" s="497">
        <v>172</v>
      </c>
      <c r="D14" s="497">
        <v>67</v>
      </c>
      <c r="E14" s="497">
        <v>131</v>
      </c>
      <c r="F14" s="497">
        <v>401</v>
      </c>
      <c r="G14" s="497">
        <v>0</v>
      </c>
      <c r="H14" s="497">
        <v>2</v>
      </c>
      <c r="I14" s="42"/>
      <c r="J14" s="122"/>
      <c r="L14" s="42"/>
      <c r="N14" s="42"/>
      <c r="O14" s="42"/>
      <c r="P14" s="42"/>
      <c r="Q14" s="42"/>
      <c r="R14" s="480"/>
      <c r="S14" s="432"/>
      <c r="T14" s="432"/>
      <c r="U14" s="432"/>
      <c r="V14" s="432"/>
      <c r="W14" s="432"/>
      <c r="X14" s="432"/>
      <c r="Y14" s="432"/>
      <c r="Z14" s="432"/>
    </row>
    <row r="15" spans="1:26" ht="14.15" customHeight="1">
      <c r="A15" s="749" t="s">
        <v>718</v>
      </c>
      <c r="B15" s="497">
        <v>2948</v>
      </c>
      <c r="C15" s="497">
        <v>1421</v>
      </c>
      <c r="D15" s="497">
        <v>453</v>
      </c>
      <c r="E15" s="497">
        <v>243</v>
      </c>
      <c r="F15" s="497">
        <v>786</v>
      </c>
      <c r="G15" s="497">
        <v>0</v>
      </c>
      <c r="H15" s="497">
        <v>45</v>
      </c>
      <c r="I15" s="42"/>
      <c r="J15" s="122"/>
      <c r="L15" s="42"/>
      <c r="N15" s="42"/>
      <c r="O15" s="42"/>
      <c r="P15" s="42"/>
      <c r="Q15" s="42"/>
      <c r="R15" s="480"/>
      <c r="S15" s="432"/>
      <c r="T15" s="432"/>
      <c r="U15" s="432"/>
      <c r="V15" s="432"/>
      <c r="W15" s="432"/>
      <c r="X15" s="432"/>
      <c r="Y15" s="432"/>
      <c r="Z15" s="432"/>
    </row>
    <row r="16" spans="1:26" ht="14.15" customHeight="1">
      <c r="A16" s="750" t="s">
        <v>719</v>
      </c>
      <c r="B16" s="748">
        <v>13164</v>
      </c>
      <c r="C16" s="748">
        <v>2343</v>
      </c>
      <c r="D16" s="748">
        <v>2526</v>
      </c>
      <c r="E16" s="748">
        <v>2761</v>
      </c>
      <c r="F16" s="748">
        <v>5429</v>
      </c>
      <c r="G16" s="748">
        <v>0</v>
      </c>
      <c r="H16" s="748">
        <v>105</v>
      </c>
      <c r="I16" s="42"/>
      <c r="J16" s="122"/>
      <c r="L16" s="42"/>
      <c r="N16" s="42"/>
      <c r="O16" s="42"/>
      <c r="P16" s="42"/>
      <c r="Q16" s="42"/>
      <c r="R16" s="480"/>
      <c r="S16" s="432"/>
      <c r="T16" s="432"/>
      <c r="U16" s="432"/>
      <c r="V16" s="432"/>
      <c r="W16" s="432"/>
      <c r="X16" s="432"/>
      <c r="Y16" s="432"/>
      <c r="Z16" s="432"/>
    </row>
    <row r="17" spans="1:26" ht="14.15" customHeight="1">
      <c r="A17" s="749" t="s">
        <v>720</v>
      </c>
      <c r="B17" s="497">
        <v>2683</v>
      </c>
      <c r="C17" s="497">
        <v>204</v>
      </c>
      <c r="D17" s="497">
        <v>377</v>
      </c>
      <c r="E17" s="497">
        <v>184</v>
      </c>
      <c r="F17" s="497">
        <v>1819</v>
      </c>
      <c r="G17" s="497">
        <v>0</v>
      </c>
      <c r="H17" s="497">
        <v>99</v>
      </c>
      <c r="I17" s="42"/>
      <c r="J17" s="122"/>
      <c r="L17" s="42"/>
      <c r="N17" s="42"/>
      <c r="O17" s="42"/>
      <c r="P17" s="42"/>
      <c r="Q17" s="42"/>
      <c r="R17" s="480"/>
      <c r="S17" s="432"/>
      <c r="T17" s="432"/>
      <c r="U17" s="432"/>
      <c r="V17" s="432"/>
      <c r="W17" s="432"/>
      <c r="X17" s="432"/>
      <c r="Y17" s="432"/>
      <c r="Z17" s="432"/>
    </row>
    <row r="18" spans="1:26" ht="14.15" customHeight="1">
      <c r="A18" s="253" t="s">
        <v>721</v>
      </c>
      <c r="B18" s="497">
        <v>2355</v>
      </c>
      <c r="C18" s="497">
        <v>566</v>
      </c>
      <c r="D18" s="497">
        <v>351</v>
      </c>
      <c r="E18" s="497">
        <v>151</v>
      </c>
      <c r="F18" s="497">
        <v>1287</v>
      </c>
      <c r="G18" s="497">
        <v>0</v>
      </c>
      <c r="H18" s="497">
        <v>0</v>
      </c>
      <c r="I18" s="42"/>
      <c r="J18" s="122"/>
      <c r="L18" s="42"/>
      <c r="N18" s="42"/>
      <c r="O18" s="42"/>
      <c r="P18" s="42"/>
      <c r="Q18" s="42"/>
      <c r="R18" s="480"/>
      <c r="S18" s="432"/>
      <c r="T18" s="432"/>
      <c r="U18" s="432"/>
      <c r="V18" s="432"/>
      <c r="W18" s="432"/>
      <c r="X18" s="432"/>
      <c r="Y18" s="432"/>
      <c r="Z18" s="432"/>
    </row>
    <row r="19" spans="1:26" s="241" customFormat="1" ht="14.15" customHeight="1">
      <c r="A19" s="749" t="s">
        <v>722</v>
      </c>
      <c r="B19" s="497">
        <v>4937</v>
      </c>
      <c r="C19" s="497">
        <v>812</v>
      </c>
      <c r="D19" s="497">
        <v>1252</v>
      </c>
      <c r="E19" s="497">
        <v>1221</v>
      </c>
      <c r="F19" s="497">
        <v>1647</v>
      </c>
      <c r="G19" s="497">
        <v>0</v>
      </c>
      <c r="H19" s="497">
        <v>5</v>
      </c>
      <c r="I19" s="42"/>
      <c r="J19" s="122"/>
      <c r="K19" s="42"/>
      <c r="L19" s="42"/>
      <c r="M19" s="42"/>
      <c r="N19" s="42"/>
      <c r="O19" s="42"/>
      <c r="P19" s="42"/>
      <c r="Q19" s="42"/>
      <c r="R19" s="480"/>
      <c r="S19" s="432"/>
      <c r="T19" s="432"/>
      <c r="U19" s="432"/>
      <c r="V19" s="432"/>
      <c r="W19" s="432"/>
      <c r="X19" s="432"/>
      <c r="Y19" s="432"/>
      <c r="Z19" s="432"/>
    </row>
    <row r="20" spans="1:26" s="241" customFormat="1" ht="14.15" customHeight="1">
      <c r="A20" s="749" t="s">
        <v>723</v>
      </c>
      <c r="B20" s="497">
        <v>206</v>
      </c>
      <c r="C20" s="497">
        <v>69</v>
      </c>
      <c r="D20" s="497">
        <v>35</v>
      </c>
      <c r="E20" s="497">
        <v>78</v>
      </c>
      <c r="F20" s="497">
        <v>24</v>
      </c>
      <c r="G20" s="497">
        <v>0</v>
      </c>
      <c r="H20" s="497">
        <v>0</v>
      </c>
      <c r="I20" s="42"/>
      <c r="J20" s="122"/>
      <c r="K20" s="42"/>
      <c r="L20" s="42"/>
      <c r="M20" s="42"/>
      <c r="N20" s="42"/>
      <c r="O20" s="42"/>
      <c r="P20" s="42"/>
      <c r="Q20" s="42"/>
      <c r="R20" s="480"/>
      <c r="S20" s="432"/>
      <c r="T20" s="432"/>
      <c r="U20" s="432"/>
      <c r="V20" s="432"/>
      <c r="W20" s="432"/>
      <c r="X20" s="432"/>
      <c r="Y20" s="432"/>
      <c r="Z20" s="432"/>
    </row>
    <row r="21" spans="1:26" ht="14.15" customHeight="1">
      <c r="A21" s="749" t="s">
        <v>724</v>
      </c>
      <c r="B21" s="497">
        <v>2206</v>
      </c>
      <c r="C21" s="497">
        <v>616</v>
      </c>
      <c r="D21" s="497">
        <v>464</v>
      </c>
      <c r="E21" s="497">
        <v>700</v>
      </c>
      <c r="F21" s="497">
        <v>426</v>
      </c>
      <c r="G21" s="497">
        <v>0</v>
      </c>
      <c r="H21" s="497">
        <v>0</v>
      </c>
      <c r="I21" s="42"/>
      <c r="J21" s="122"/>
      <c r="L21" s="42"/>
      <c r="N21" s="42"/>
      <c r="O21" s="42"/>
      <c r="P21" s="42"/>
      <c r="Q21" s="42"/>
      <c r="R21" s="480"/>
      <c r="S21" s="432"/>
      <c r="T21" s="432"/>
      <c r="U21" s="432"/>
      <c r="V21" s="432"/>
      <c r="W21" s="432"/>
      <c r="X21" s="432"/>
      <c r="Y21" s="432"/>
      <c r="Z21" s="432"/>
    </row>
    <row r="22" spans="1:26" ht="14.15" customHeight="1">
      <c r="A22" s="749" t="s">
        <v>725</v>
      </c>
      <c r="B22" s="497">
        <v>777</v>
      </c>
      <c r="C22" s="497">
        <v>76</v>
      </c>
      <c r="D22" s="497">
        <v>47</v>
      </c>
      <c r="E22" s="497">
        <v>427</v>
      </c>
      <c r="F22" s="497">
        <v>226</v>
      </c>
      <c r="G22" s="497">
        <v>0</v>
      </c>
      <c r="H22" s="497">
        <v>1</v>
      </c>
      <c r="I22" s="42"/>
      <c r="J22" s="122"/>
      <c r="L22" s="42"/>
      <c r="N22" s="42"/>
      <c r="O22" s="42"/>
      <c r="P22" s="42"/>
      <c r="Q22" s="42"/>
      <c r="R22" s="480"/>
      <c r="S22" s="432"/>
      <c r="T22" s="432"/>
      <c r="U22" s="432"/>
      <c r="V22" s="432"/>
      <c r="W22" s="432"/>
      <c r="X22" s="432"/>
      <c r="Y22" s="432"/>
      <c r="Z22" s="432"/>
    </row>
    <row r="23" spans="1:26" ht="14.15" customHeight="1">
      <c r="A23" s="750" t="s">
        <v>726</v>
      </c>
      <c r="B23" s="748">
        <v>35535</v>
      </c>
      <c r="C23" s="748">
        <v>8026</v>
      </c>
      <c r="D23" s="748">
        <v>7421</v>
      </c>
      <c r="E23" s="748">
        <v>9635</v>
      </c>
      <c r="F23" s="748">
        <v>10068</v>
      </c>
      <c r="G23" s="748">
        <v>37</v>
      </c>
      <c r="H23" s="748">
        <v>348</v>
      </c>
      <c r="I23" s="42"/>
      <c r="J23" s="122"/>
      <c r="L23" s="42"/>
      <c r="N23" s="42"/>
      <c r="O23" s="42"/>
      <c r="P23" s="42"/>
      <c r="Q23" s="42"/>
      <c r="R23" s="480"/>
      <c r="S23" s="432"/>
      <c r="T23" s="432"/>
      <c r="U23" s="432"/>
      <c r="V23" s="432"/>
      <c r="W23" s="432"/>
      <c r="X23" s="432"/>
      <c r="Y23" s="432"/>
      <c r="Z23" s="432"/>
    </row>
    <row r="24" spans="1:26" ht="14.15" customHeight="1">
      <c r="A24" s="749" t="s">
        <v>727</v>
      </c>
      <c r="B24" s="497">
        <v>2279</v>
      </c>
      <c r="C24" s="497">
        <v>595</v>
      </c>
      <c r="D24" s="497">
        <v>629</v>
      </c>
      <c r="E24" s="497">
        <v>303</v>
      </c>
      <c r="F24" s="497">
        <v>713</v>
      </c>
      <c r="G24" s="497">
        <v>9</v>
      </c>
      <c r="H24" s="497">
        <v>30</v>
      </c>
      <c r="I24" s="42"/>
      <c r="J24" s="122"/>
      <c r="L24" s="42"/>
      <c r="N24" s="42"/>
      <c r="O24" s="42"/>
      <c r="P24" s="42"/>
      <c r="Q24" s="42"/>
      <c r="R24" s="480"/>
      <c r="S24" s="432"/>
      <c r="T24" s="432"/>
      <c r="U24" s="432"/>
      <c r="V24" s="432"/>
      <c r="W24" s="432"/>
      <c r="X24" s="432"/>
      <c r="Y24" s="432"/>
      <c r="Z24" s="432"/>
    </row>
    <row r="25" spans="1:26" ht="14.15" customHeight="1">
      <c r="A25" s="749" t="s">
        <v>728</v>
      </c>
      <c r="B25" s="497">
        <v>4245</v>
      </c>
      <c r="C25" s="497">
        <v>770</v>
      </c>
      <c r="D25" s="497">
        <v>1839</v>
      </c>
      <c r="E25" s="497">
        <v>200</v>
      </c>
      <c r="F25" s="497">
        <v>1301</v>
      </c>
      <c r="G25" s="497">
        <v>0</v>
      </c>
      <c r="H25" s="497">
        <v>135</v>
      </c>
      <c r="I25" s="42"/>
      <c r="J25" s="122"/>
      <c r="L25" s="42"/>
      <c r="N25" s="42"/>
      <c r="O25" s="42"/>
      <c r="P25" s="42"/>
      <c r="Q25" s="42"/>
      <c r="R25" s="480"/>
      <c r="S25" s="432"/>
      <c r="T25" s="432"/>
      <c r="U25" s="432"/>
      <c r="V25" s="432"/>
      <c r="W25" s="432"/>
      <c r="X25" s="432"/>
      <c r="Y25" s="432"/>
      <c r="Z25" s="432"/>
    </row>
    <row r="26" spans="1:26" ht="14.15" customHeight="1">
      <c r="A26" s="749" t="s">
        <v>729</v>
      </c>
      <c r="B26" s="497">
        <v>6994</v>
      </c>
      <c r="C26" s="497">
        <v>1819</v>
      </c>
      <c r="D26" s="497">
        <v>913</v>
      </c>
      <c r="E26" s="497">
        <v>2135</v>
      </c>
      <c r="F26" s="497">
        <v>1981</v>
      </c>
      <c r="G26" s="497">
        <v>0</v>
      </c>
      <c r="H26" s="497">
        <v>146</v>
      </c>
      <c r="I26" s="42"/>
      <c r="J26" s="122"/>
      <c r="L26" s="42"/>
      <c r="N26" s="42"/>
      <c r="O26" s="42"/>
      <c r="P26" s="42"/>
      <c r="Q26" s="42"/>
      <c r="R26" s="480"/>
      <c r="S26" s="432"/>
      <c r="T26" s="432"/>
      <c r="U26" s="432"/>
      <c r="V26" s="432"/>
      <c r="W26" s="432"/>
      <c r="X26" s="432"/>
      <c r="Y26" s="432"/>
      <c r="Z26" s="432"/>
    </row>
    <row r="27" spans="1:26" ht="14.15" customHeight="1">
      <c r="A27" s="749" t="s">
        <v>730</v>
      </c>
      <c r="B27" s="497">
        <v>9741</v>
      </c>
      <c r="C27" s="497">
        <v>1438</v>
      </c>
      <c r="D27" s="497">
        <v>1463</v>
      </c>
      <c r="E27" s="497">
        <v>4475</v>
      </c>
      <c r="F27" s="497">
        <v>2362</v>
      </c>
      <c r="G27" s="497">
        <v>0</v>
      </c>
      <c r="H27" s="497">
        <v>3</v>
      </c>
      <c r="I27" s="42"/>
      <c r="J27" s="122"/>
      <c r="L27" s="42"/>
      <c r="N27" s="42"/>
      <c r="O27" s="42"/>
      <c r="P27" s="42"/>
      <c r="Q27" s="42"/>
      <c r="R27" s="480"/>
      <c r="S27" s="432"/>
      <c r="T27" s="432"/>
      <c r="U27" s="432"/>
      <c r="V27" s="432"/>
      <c r="W27" s="432"/>
      <c r="X27" s="432"/>
      <c r="Y27" s="432"/>
      <c r="Z27" s="432"/>
    </row>
    <row r="28" spans="1:26" ht="14.15" customHeight="1">
      <c r="A28" s="749" t="s">
        <v>731</v>
      </c>
      <c r="B28" s="497">
        <v>6968</v>
      </c>
      <c r="C28" s="497">
        <v>2270</v>
      </c>
      <c r="D28" s="497">
        <v>1264</v>
      </c>
      <c r="E28" s="497">
        <v>1157</v>
      </c>
      <c r="F28" s="497">
        <v>2254</v>
      </c>
      <c r="G28" s="497">
        <v>0</v>
      </c>
      <c r="H28" s="497">
        <v>23</v>
      </c>
      <c r="J28" s="122"/>
      <c r="L28" s="42"/>
      <c r="N28" s="42"/>
      <c r="O28" s="42"/>
      <c r="P28" s="42"/>
      <c r="Q28" s="42"/>
      <c r="R28" s="480"/>
      <c r="S28" s="432"/>
      <c r="T28" s="432"/>
      <c r="U28" s="432"/>
      <c r="V28" s="432"/>
      <c r="W28" s="432"/>
      <c r="X28" s="432"/>
      <c r="Y28" s="432"/>
      <c r="Z28" s="432"/>
    </row>
    <row r="29" spans="1:26" ht="14.15" customHeight="1">
      <c r="A29" s="749" t="s">
        <v>732</v>
      </c>
      <c r="B29" s="497">
        <v>3006</v>
      </c>
      <c r="C29" s="497">
        <v>605</v>
      </c>
      <c r="D29" s="497">
        <v>863</v>
      </c>
      <c r="E29" s="497">
        <v>811</v>
      </c>
      <c r="F29" s="497">
        <v>692</v>
      </c>
      <c r="G29" s="497">
        <v>28</v>
      </c>
      <c r="H29" s="497">
        <v>7</v>
      </c>
      <c r="J29" s="122"/>
      <c r="L29" s="42"/>
      <c r="N29" s="42"/>
      <c r="O29" s="42"/>
      <c r="P29" s="42"/>
      <c r="Q29" s="42"/>
      <c r="R29" s="480"/>
      <c r="S29" s="432"/>
      <c r="T29" s="432"/>
      <c r="U29" s="432"/>
      <c r="V29" s="432"/>
      <c r="W29" s="432"/>
      <c r="X29" s="432"/>
      <c r="Y29" s="432"/>
      <c r="Z29" s="432"/>
    </row>
    <row r="30" spans="1:26" ht="14.15" customHeight="1">
      <c r="A30" s="749" t="s">
        <v>733</v>
      </c>
      <c r="B30" s="497">
        <v>2302</v>
      </c>
      <c r="C30" s="497">
        <v>529</v>
      </c>
      <c r="D30" s="497">
        <v>450</v>
      </c>
      <c r="E30" s="497">
        <v>554</v>
      </c>
      <c r="F30" s="497">
        <v>765</v>
      </c>
      <c r="G30" s="497">
        <v>0</v>
      </c>
      <c r="H30" s="497">
        <v>4</v>
      </c>
      <c r="J30" s="122"/>
      <c r="L30" s="42"/>
      <c r="N30" s="42"/>
      <c r="O30" s="42"/>
      <c r="P30" s="42"/>
      <c r="Q30" s="42"/>
      <c r="R30" s="480"/>
      <c r="S30" s="432"/>
      <c r="T30" s="432"/>
      <c r="U30" s="432"/>
      <c r="V30" s="432"/>
      <c r="W30" s="432"/>
      <c r="X30" s="432"/>
      <c r="Y30" s="432"/>
      <c r="Z30" s="432"/>
    </row>
    <row r="31" spans="1:26" ht="14.15" customHeight="1">
      <c r="A31" s="750" t="s">
        <v>734</v>
      </c>
      <c r="B31" s="748">
        <v>6518</v>
      </c>
      <c r="C31" s="748">
        <v>293</v>
      </c>
      <c r="D31" s="748">
        <v>232</v>
      </c>
      <c r="E31" s="748">
        <v>5500</v>
      </c>
      <c r="F31" s="748">
        <v>138</v>
      </c>
      <c r="G31" s="748">
        <v>0</v>
      </c>
      <c r="H31" s="748">
        <v>355</v>
      </c>
      <c r="J31" s="122"/>
      <c r="L31" s="42"/>
      <c r="N31" s="42"/>
      <c r="O31" s="42"/>
      <c r="P31" s="42"/>
      <c r="Q31" s="42"/>
      <c r="R31" s="480"/>
      <c r="S31" s="432"/>
      <c r="T31" s="432"/>
      <c r="U31" s="432"/>
      <c r="V31" s="432"/>
      <c r="W31" s="432"/>
      <c r="X31" s="432"/>
      <c r="Y31" s="432"/>
      <c r="Z31" s="432"/>
    </row>
    <row r="32" spans="1:26" ht="14.15" customHeight="1">
      <c r="A32" s="749" t="s">
        <v>735</v>
      </c>
      <c r="B32" s="497">
        <v>220</v>
      </c>
      <c r="C32" s="497">
        <v>0</v>
      </c>
      <c r="D32" s="497">
        <v>87</v>
      </c>
      <c r="E32" s="497">
        <v>132</v>
      </c>
      <c r="F32" s="497">
        <v>1</v>
      </c>
      <c r="G32" s="497">
        <v>0</v>
      </c>
      <c r="H32" s="497">
        <v>0</v>
      </c>
      <c r="J32" s="122"/>
      <c r="L32" s="42"/>
      <c r="N32" s="42"/>
      <c r="O32" s="42"/>
      <c r="P32" s="42"/>
      <c r="Q32" s="42"/>
      <c r="R32" s="480"/>
      <c r="S32" s="432"/>
      <c r="T32" s="432"/>
      <c r="U32" s="432"/>
      <c r="V32" s="432"/>
      <c r="W32" s="432"/>
      <c r="X32" s="432"/>
      <c r="Y32" s="432"/>
      <c r="Z32" s="432"/>
    </row>
    <row r="33" spans="1:26" ht="14.15" customHeight="1">
      <c r="A33" s="749" t="s">
        <v>736</v>
      </c>
      <c r="B33" s="497">
        <v>5842</v>
      </c>
      <c r="C33" s="497">
        <v>148</v>
      </c>
      <c r="D33" s="497">
        <v>39</v>
      </c>
      <c r="E33" s="497">
        <v>5170</v>
      </c>
      <c r="F33" s="497">
        <v>130</v>
      </c>
      <c r="G33" s="497">
        <v>0</v>
      </c>
      <c r="H33" s="497">
        <v>355</v>
      </c>
      <c r="J33" s="122"/>
      <c r="L33" s="42"/>
      <c r="N33" s="42"/>
      <c r="O33" s="42"/>
      <c r="P33" s="42"/>
      <c r="Q33" s="42"/>
      <c r="R33" s="480"/>
      <c r="S33" s="432"/>
      <c r="T33" s="432"/>
      <c r="U33" s="432"/>
      <c r="V33" s="432"/>
      <c r="W33" s="432"/>
      <c r="X33" s="432"/>
      <c r="Y33" s="432"/>
      <c r="Z33" s="432"/>
    </row>
    <row r="34" spans="1:26" ht="14.15" customHeight="1">
      <c r="A34" s="749" t="s">
        <v>737</v>
      </c>
      <c r="B34" s="497">
        <v>456</v>
      </c>
      <c r="C34" s="497">
        <v>145</v>
      </c>
      <c r="D34" s="497">
        <v>106</v>
      </c>
      <c r="E34" s="497">
        <v>198</v>
      </c>
      <c r="F34" s="497">
        <v>7</v>
      </c>
      <c r="G34" s="497">
        <v>0</v>
      </c>
      <c r="H34" s="497">
        <v>0</v>
      </c>
      <c r="J34" s="122"/>
      <c r="L34" s="42"/>
      <c r="N34" s="42"/>
      <c r="O34" s="42"/>
      <c r="P34" s="42"/>
      <c r="Q34" s="42"/>
      <c r="R34" s="480"/>
      <c r="S34" s="432"/>
      <c r="T34" s="432"/>
      <c r="U34" s="432"/>
      <c r="V34" s="432"/>
      <c r="W34" s="432"/>
      <c r="X34" s="432"/>
      <c r="Y34" s="432"/>
      <c r="Z34" s="432"/>
    </row>
    <row r="35" spans="1:26" ht="14.15" customHeight="1">
      <c r="A35" s="750" t="s">
        <v>738</v>
      </c>
      <c r="B35" s="748">
        <v>7951</v>
      </c>
      <c r="C35" s="748">
        <v>1570</v>
      </c>
      <c r="D35" s="748">
        <v>3276</v>
      </c>
      <c r="E35" s="748">
        <v>1926</v>
      </c>
      <c r="F35" s="748">
        <v>1179</v>
      </c>
      <c r="G35" s="748">
        <v>0</v>
      </c>
      <c r="H35" s="748">
        <v>0</v>
      </c>
      <c r="J35" s="122"/>
      <c r="L35" s="42"/>
      <c r="N35" s="42"/>
      <c r="O35" s="42"/>
      <c r="P35" s="42"/>
      <c r="Q35" s="42"/>
      <c r="R35" s="480"/>
      <c r="S35" s="432"/>
      <c r="T35" s="432"/>
      <c r="U35" s="432"/>
      <c r="V35" s="432"/>
      <c r="W35" s="432"/>
      <c r="X35" s="432"/>
      <c r="Y35" s="432"/>
      <c r="Z35" s="432"/>
    </row>
    <row r="36" spans="1:26" ht="14.15" customHeight="1">
      <c r="A36" s="751" t="s">
        <v>739</v>
      </c>
      <c r="B36" s="497">
        <v>4521</v>
      </c>
      <c r="C36" s="497">
        <v>1122</v>
      </c>
      <c r="D36" s="497">
        <v>1533</v>
      </c>
      <c r="E36" s="497">
        <v>1139</v>
      </c>
      <c r="F36" s="497">
        <v>727</v>
      </c>
      <c r="G36" s="497">
        <v>0</v>
      </c>
      <c r="H36" s="497">
        <v>0</v>
      </c>
      <c r="J36" s="122"/>
      <c r="L36" s="42"/>
      <c r="N36" s="42"/>
      <c r="O36" s="42"/>
      <c r="P36" s="42"/>
      <c r="Q36" s="42"/>
      <c r="R36" s="480"/>
      <c r="S36" s="432"/>
      <c r="T36" s="432"/>
      <c r="U36" s="432"/>
      <c r="V36" s="432"/>
      <c r="W36" s="432"/>
      <c r="X36" s="432"/>
      <c r="Y36" s="432"/>
      <c r="Z36" s="432"/>
    </row>
    <row r="37" spans="1:26" ht="14.15" customHeight="1">
      <c r="A37" s="751" t="s">
        <v>740</v>
      </c>
      <c r="B37" s="497">
        <v>2588</v>
      </c>
      <c r="C37" s="497">
        <v>108</v>
      </c>
      <c r="D37" s="497">
        <v>1591</v>
      </c>
      <c r="E37" s="497">
        <v>598</v>
      </c>
      <c r="F37" s="497">
        <v>291</v>
      </c>
      <c r="G37" s="497">
        <v>0</v>
      </c>
      <c r="H37" s="497">
        <v>0</v>
      </c>
      <c r="J37" s="122"/>
      <c r="L37" s="42"/>
      <c r="N37" s="42"/>
      <c r="O37" s="42"/>
      <c r="P37" s="42"/>
      <c r="Q37" s="42"/>
      <c r="R37" s="480"/>
      <c r="S37" s="432"/>
      <c r="T37" s="432"/>
      <c r="U37" s="432"/>
      <c r="V37" s="432"/>
      <c r="W37" s="432"/>
      <c r="X37" s="432"/>
      <c r="Y37" s="432"/>
      <c r="Z37" s="432"/>
    </row>
    <row r="38" spans="1:26" ht="14.15" customHeight="1">
      <c r="A38" s="749" t="s">
        <v>741</v>
      </c>
      <c r="B38" s="497">
        <v>842</v>
      </c>
      <c r="C38" s="497">
        <v>340</v>
      </c>
      <c r="D38" s="497">
        <v>152</v>
      </c>
      <c r="E38" s="497">
        <v>189</v>
      </c>
      <c r="F38" s="497">
        <v>161</v>
      </c>
      <c r="G38" s="497">
        <v>0</v>
      </c>
      <c r="H38" s="497">
        <v>0</v>
      </c>
      <c r="J38" s="122"/>
      <c r="L38" s="42"/>
      <c r="N38" s="42"/>
      <c r="O38" s="42"/>
      <c r="P38" s="42"/>
      <c r="Q38" s="42"/>
      <c r="R38" s="480"/>
      <c r="S38" s="432"/>
      <c r="T38" s="432"/>
      <c r="U38" s="432"/>
      <c r="V38" s="432"/>
      <c r="W38" s="432"/>
      <c r="X38" s="432"/>
      <c r="Y38" s="432"/>
      <c r="Z38" s="432"/>
    </row>
    <row r="39" spans="1:26" ht="14.15" customHeight="1">
      <c r="A39" s="750" t="s">
        <v>742</v>
      </c>
      <c r="B39" s="748">
        <v>44012</v>
      </c>
      <c r="C39" s="748">
        <v>8833</v>
      </c>
      <c r="D39" s="748">
        <v>7715</v>
      </c>
      <c r="E39" s="748">
        <v>9700</v>
      </c>
      <c r="F39" s="748">
        <v>17637</v>
      </c>
      <c r="G39" s="748">
        <v>0</v>
      </c>
      <c r="H39" s="748">
        <v>127</v>
      </c>
      <c r="I39" s="42"/>
      <c r="J39" s="122"/>
      <c r="L39" s="42"/>
      <c r="N39" s="42"/>
      <c r="O39" s="42"/>
      <c r="P39" s="42"/>
      <c r="Q39" s="42"/>
      <c r="R39" s="480"/>
      <c r="S39" s="432"/>
      <c r="T39" s="432"/>
      <c r="U39" s="432"/>
      <c r="V39" s="432"/>
      <c r="W39" s="432"/>
      <c r="X39" s="432"/>
      <c r="Y39" s="432"/>
      <c r="Z39" s="432"/>
    </row>
    <row r="40" spans="1:26" ht="14.15" customHeight="1">
      <c r="A40" s="749" t="s">
        <v>743</v>
      </c>
      <c r="B40" s="754">
        <v>24470</v>
      </c>
      <c r="C40" s="497">
        <v>4281</v>
      </c>
      <c r="D40" s="497">
        <v>4216</v>
      </c>
      <c r="E40" s="497">
        <v>8138</v>
      </c>
      <c r="F40" s="497">
        <v>7708</v>
      </c>
      <c r="G40" s="497">
        <v>0</v>
      </c>
      <c r="H40" s="497">
        <v>127</v>
      </c>
      <c r="I40" s="42"/>
      <c r="J40" s="122"/>
      <c r="L40" s="42"/>
      <c r="N40" s="42"/>
      <c r="O40" s="42"/>
      <c r="P40" s="42"/>
      <c r="Q40" s="42"/>
      <c r="R40" s="480"/>
      <c r="S40" s="432"/>
      <c r="T40" s="432"/>
      <c r="U40" s="432"/>
      <c r="V40" s="432"/>
      <c r="W40" s="432"/>
      <c r="X40" s="432"/>
      <c r="Y40" s="432"/>
      <c r="Z40" s="432"/>
    </row>
    <row r="41" spans="1:26" ht="14.15" customHeight="1">
      <c r="A41" s="1230" t="s">
        <v>744</v>
      </c>
      <c r="B41" s="1231">
        <v>19542</v>
      </c>
      <c r="C41" s="1232">
        <v>4552</v>
      </c>
      <c r="D41" s="1232">
        <v>3499</v>
      </c>
      <c r="E41" s="1232">
        <v>1562</v>
      </c>
      <c r="F41" s="1232">
        <v>9929</v>
      </c>
      <c r="G41" s="1232">
        <v>0</v>
      </c>
      <c r="H41" s="1232">
        <v>0</v>
      </c>
      <c r="I41" s="42"/>
      <c r="J41" s="122"/>
      <c r="L41" s="42"/>
      <c r="N41" s="42"/>
      <c r="O41" s="42"/>
      <c r="P41" s="42"/>
      <c r="Q41" s="42"/>
      <c r="R41" s="480"/>
      <c r="S41" s="432"/>
      <c r="T41" s="432"/>
      <c r="U41" s="432"/>
      <c r="V41" s="432"/>
      <c r="W41" s="432"/>
      <c r="X41" s="432"/>
      <c r="Y41" s="432"/>
      <c r="Z41" s="432"/>
    </row>
    <row r="42" spans="1:26" ht="14.15" customHeight="1">
      <c r="A42" s="1412" t="s">
        <v>745</v>
      </c>
      <c r="B42" s="1233">
        <v>928</v>
      </c>
      <c r="C42" s="1233">
        <v>360</v>
      </c>
      <c r="D42" s="1233">
        <v>0</v>
      </c>
      <c r="E42" s="1233">
        <v>123</v>
      </c>
      <c r="F42" s="1233">
        <v>444</v>
      </c>
      <c r="G42" s="1233">
        <v>0</v>
      </c>
      <c r="H42" s="1233">
        <v>1</v>
      </c>
      <c r="I42" s="42"/>
      <c r="J42" s="122"/>
      <c r="L42" s="42"/>
      <c r="N42" s="42"/>
      <c r="O42" s="42"/>
      <c r="P42" s="42"/>
      <c r="Q42" s="42"/>
      <c r="R42" s="480"/>
      <c r="S42" s="432"/>
      <c r="T42" s="432"/>
      <c r="U42" s="432"/>
      <c r="V42" s="432"/>
      <c r="W42" s="432"/>
      <c r="X42" s="432"/>
      <c r="Y42" s="432"/>
      <c r="Z42" s="432"/>
    </row>
    <row r="43" spans="1:26">
      <c r="A43" s="869"/>
      <c r="B43" s="1234"/>
      <c r="C43" s="1235"/>
      <c r="D43" s="1235"/>
      <c r="E43" s="1235"/>
      <c r="F43" s="1235"/>
      <c r="G43" s="1235"/>
      <c r="H43" s="1235"/>
      <c r="I43" s="42"/>
      <c r="J43" s="122"/>
      <c r="L43" s="42"/>
      <c r="N43" s="42"/>
      <c r="O43" s="42"/>
      <c r="P43" s="42"/>
      <c r="Q43" s="42"/>
      <c r="R43" s="480"/>
      <c r="S43" s="432"/>
      <c r="T43" s="432"/>
      <c r="U43" s="432"/>
      <c r="V43" s="432"/>
      <c r="W43" s="432"/>
      <c r="X43" s="432"/>
      <c r="Y43" s="432"/>
      <c r="Z43" s="432"/>
    </row>
    <row r="44" spans="1:26" ht="16" customHeight="1">
      <c r="A44" s="1413" t="s">
        <v>746</v>
      </c>
      <c r="B44" s="1414">
        <v>141379</v>
      </c>
      <c r="C44" s="1414">
        <v>32473</v>
      </c>
      <c r="D44" s="1414">
        <v>25395</v>
      </c>
      <c r="E44" s="1414">
        <v>35443</v>
      </c>
      <c r="F44" s="1414">
        <v>46034</v>
      </c>
      <c r="G44" s="1414">
        <v>37</v>
      </c>
      <c r="H44" s="1414">
        <v>1997</v>
      </c>
      <c r="I44" s="42"/>
      <c r="J44" s="122"/>
      <c r="L44" s="42"/>
      <c r="N44" s="42"/>
      <c r="O44" s="42"/>
      <c r="P44" s="42"/>
      <c r="Q44" s="42"/>
      <c r="R44" s="480"/>
      <c r="S44" s="432"/>
      <c r="T44" s="432"/>
      <c r="U44" s="432"/>
      <c r="V44" s="432"/>
      <c r="W44" s="432"/>
      <c r="X44" s="432"/>
      <c r="Y44" s="432"/>
      <c r="Z44" s="432"/>
    </row>
    <row r="45" spans="1:26" ht="16" customHeight="1">
      <c r="A45" s="1230" t="s">
        <v>747</v>
      </c>
      <c r="B45" s="1232">
        <v>158023</v>
      </c>
      <c r="C45" s="1232">
        <v>35426</v>
      </c>
      <c r="D45" s="1232">
        <v>33934</v>
      </c>
      <c r="E45" s="1232">
        <v>36471</v>
      </c>
      <c r="F45" s="1232">
        <v>52192</v>
      </c>
      <c r="G45" s="1232">
        <v>0</v>
      </c>
      <c r="H45" s="1232">
        <v>0</v>
      </c>
      <c r="I45" s="42"/>
      <c r="J45" s="122"/>
      <c r="L45" s="42"/>
      <c r="N45" s="42"/>
      <c r="O45" s="42"/>
      <c r="P45" s="42"/>
      <c r="Q45" s="42"/>
      <c r="R45" s="480"/>
      <c r="S45" s="432"/>
      <c r="T45" s="432"/>
      <c r="U45" s="432"/>
      <c r="V45" s="432"/>
      <c r="W45" s="432"/>
      <c r="X45" s="432"/>
      <c r="Y45" s="432"/>
      <c r="Z45" s="432"/>
    </row>
    <row r="46" spans="1:26" ht="16" customHeight="1">
      <c r="A46" s="749" t="s">
        <v>748</v>
      </c>
      <c r="B46" s="497">
        <v>19509</v>
      </c>
      <c r="C46" s="497">
        <v>8431</v>
      </c>
      <c r="D46" s="497">
        <v>6364</v>
      </c>
      <c r="E46" s="497">
        <v>2516</v>
      </c>
      <c r="F46" s="497">
        <v>2198</v>
      </c>
      <c r="G46" s="497">
        <v>0</v>
      </c>
      <c r="H46" s="497">
        <v>0</v>
      </c>
      <c r="I46" s="42"/>
      <c r="J46" s="122"/>
      <c r="L46" s="42"/>
      <c r="N46" s="42"/>
      <c r="O46" s="42"/>
      <c r="P46" s="42"/>
      <c r="Q46" s="42"/>
      <c r="R46" s="480"/>
      <c r="S46" s="432"/>
      <c r="T46" s="432"/>
      <c r="U46" s="432"/>
      <c r="V46" s="432"/>
      <c r="W46" s="432"/>
      <c r="X46" s="432"/>
      <c r="Y46" s="432"/>
      <c r="Z46" s="432"/>
    </row>
    <row r="47" spans="1:26" ht="16" customHeight="1">
      <c r="A47" s="749" t="s">
        <v>749</v>
      </c>
      <c r="B47" s="497">
        <v>6229</v>
      </c>
      <c r="C47" s="497">
        <v>1373</v>
      </c>
      <c r="D47" s="497">
        <v>2083</v>
      </c>
      <c r="E47" s="497">
        <v>384</v>
      </c>
      <c r="F47" s="497">
        <v>2389</v>
      </c>
      <c r="G47" s="497">
        <v>0</v>
      </c>
      <c r="H47" s="497">
        <v>0</v>
      </c>
      <c r="I47" s="42"/>
      <c r="J47" s="122"/>
      <c r="L47" s="42"/>
      <c r="N47" s="42"/>
      <c r="O47" s="42"/>
      <c r="P47" s="42"/>
      <c r="Q47" s="42"/>
      <c r="R47" s="480"/>
      <c r="S47" s="432"/>
      <c r="T47" s="432"/>
      <c r="U47" s="432"/>
      <c r="V47" s="432"/>
      <c r="W47" s="432"/>
      <c r="X47" s="432"/>
      <c r="Y47" s="432"/>
      <c r="Z47" s="432"/>
    </row>
    <row r="48" spans="1:26" ht="16" customHeight="1">
      <c r="A48" s="1413" t="s">
        <v>750</v>
      </c>
      <c r="B48" s="1414">
        <v>183761</v>
      </c>
      <c r="C48" s="1414">
        <v>45230</v>
      </c>
      <c r="D48" s="1414">
        <v>42381</v>
      </c>
      <c r="E48" s="1414">
        <v>39372</v>
      </c>
      <c r="F48" s="1414">
        <v>56778</v>
      </c>
      <c r="G48" s="1414">
        <v>0</v>
      </c>
      <c r="H48" s="1414">
        <v>0</v>
      </c>
      <c r="I48" s="42"/>
      <c r="J48" s="122"/>
      <c r="L48" s="42"/>
      <c r="N48" s="42"/>
      <c r="O48" s="42"/>
      <c r="P48" s="42"/>
      <c r="Q48" s="42"/>
      <c r="R48" s="480"/>
      <c r="S48" s="432"/>
      <c r="T48" s="432"/>
      <c r="U48" s="432"/>
      <c r="V48" s="432"/>
      <c r="W48" s="432"/>
      <c r="X48" s="432"/>
      <c r="Y48" s="432"/>
      <c r="Z48" s="432"/>
    </row>
    <row r="49" spans="1:26" ht="16" customHeight="1">
      <c r="A49" s="870" t="s">
        <v>696</v>
      </c>
      <c r="B49" s="871">
        <v>3386</v>
      </c>
      <c r="C49" s="871">
        <v>821</v>
      </c>
      <c r="D49" s="871">
        <v>772</v>
      </c>
      <c r="E49" s="871">
        <v>19</v>
      </c>
      <c r="F49" s="871">
        <v>1774</v>
      </c>
      <c r="G49" s="871">
        <v>0</v>
      </c>
      <c r="H49" s="871">
        <v>0</v>
      </c>
      <c r="I49" s="42"/>
      <c r="J49" s="122"/>
      <c r="L49" s="42"/>
      <c r="N49" s="42"/>
      <c r="O49" s="42"/>
      <c r="P49" s="42"/>
      <c r="Q49" s="42"/>
      <c r="R49" s="480"/>
      <c r="S49" s="432"/>
      <c r="T49" s="432"/>
      <c r="U49" s="432"/>
      <c r="V49" s="432"/>
      <c r="W49" s="432"/>
      <c r="X49" s="432"/>
      <c r="Y49" s="432"/>
      <c r="Z49" s="432"/>
    </row>
    <row r="50" spans="1:26" ht="16" customHeight="1">
      <c r="A50" s="870" t="s">
        <v>751</v>
      </c>
      <c r="B50" s="871">
        <v>19070</v>
      </c>
      <c r="C50" s="871">
        <v>0</v>
      </c>
      <c r="D50" s="871">
        <v>19070</v>
      </c>
      <c r="E50" s="871">
        <v>0</v>
      </c>
      <c r="F50" s="871">
        <v>0</v>
      </c>
      <c r="G50" s="871">
        <v>0</v>
      </c>
      <c r="H50" s="871">
        <v>0</v>
      </c>
      <c r="I50" s="42"/>
      <c r="J50" s="122"/>
      <c r="L50" s="42"/>
      <c r="N50" s="42"/>
      <c r="O50" s="42"/>
      <c r="P50" s="42"/>
      <c r="Q50" s="42"/>
      <c r="R50" s="480"/>
      <c r="S50" s="432"/>
      <c r="T50" s="432"/>
      <c r="U50" s="432"/>
      <c r="V50" s="432"/>
      <c r="W50" s="432"/>
      <c r="X50" s="432"/>
      <c r="Y50" s="432"/>
      <c r="Z50" s="432"/>
    </row>
    <row r="51" spans="1:26" ht="16" customHeight="1">
      <c r="A51" s="870" t="s">
        <v>752</v>
      </c>
      <c r="B51" s="871">
        <v>347596</v>
      </c>
      <c r="C51" s="871">
        <v>78524</v>
      </c>
      <c r="D51" s="871">
        <v>87618</v>
      </c>
      <c r="E51" s="871">
        <v>74834</v>
      </c>
      <c r="F51" s="871">
        <v>104586</v>
      </c>
      <c r="G51" s="871">
        <v>37</v>
      </c>
      <c r="H51" s="871">
        <v>1997</v>
      </c>
      <c r="I51" s="42"/>
      <c r="J51" s="122"/>
      <c r="L51" s="42"/>
      <c r="N51" s="42"/>
      <c r="O51" s="42"/>
      <c r="P51" s="42"/>
      <c r="Q51" s="42"/>
      <c r="R51" s="480"/>
      <c r="S51" s="432"/>
      <c r="T51" s="432"/>
      <c r="U51" s="432"/>
      <c r="V51" s="432"/>
      <c r="W51" s="432"/>
      <c r="X51" s="432"/>
      <c r="Y51" s="432"/>
      <c r="Z51" s="432"/>
    </row>
    <row r="52" spans="1:26" ht="16" customHeight="1">
      <c r="A52" s="870" t="s">
        <v>753</v>
      </c>
      <c r="B52" s="871">
        <v>72909.023000030007</v>
      </c>
      <c r="C52" s="871">
        <v>53780.016725680005</v>
      </c>
      <c r="D52" s="871">
        <v>19112.84106183</v>
      </c>
      <c r="E52" s="871">
        <v>16.165213789999999</v>
      </c>
      <c r="F52" s="871">
        <v>-1.2699999998311284E-6</v>
      </c>
      <c r="G52" s="871">
        <v>0</v>
      </c>
      <c r="H52" s="871">
        <v>0</v>
      </c>
      <c r="J52" s="122"/>
      <c r="L52" s="42"/>
      <c r="N52" s="42"/>
      <c r="O52" s="42"/>
      <c r="P52" s="42"/>
      <c r="Q52" s="42"/>
      <c r="R52" s="480"/>
      <c r="S52" s="432"/>
      <c r="T52" s="432"/>
      <c r="U52" s="432"/>
      <c r="V52" s="432"/>
      <c r="W52" s="432"/>
      <c r="X52" s="432"/>
      <c r="Y52" s="432"/>
      <c r="Z52" s="432"/>
    </row>
    <row r="53" spans="1:26" ht="15.65" customHeight="1">
      <c r="A53" s="1236" t="s">
        <v>1511</v>
      </c>
      <c r="B53" s="1225"/>
      <c r="C53" s="1225"/>
      <c r="D53" s="1225"/>
      <c r="E53" s="1225"/>
      <c r="F53" s="1225"/>
      <c r="G53" s="1225"/>
      <c r="H53" s="1225"/>
      <c r="J53" s="122"/>
      <c r="L53" s="385"/>
      <c r="M53" s="385"/>
      <c r="N53" s="385"/>
      <c r="O53" s="385"/>
      <c r="P53" s="385"/>
      <c r="Q53" s="385"/>
      <c r="R53" s="385"/>
      <c r="S53" s="385"/>
      <c r="T53" s="385"/>
      <c r="U53" s="385"/>
      <c r="V53" s="385"/>
    </row>
    <row r="54" spans="1:26">
      <c r="B54" s="392"/>
      <c r="C54" s="391"/>
      <c r="D54" s="390"/>
      <c r="E54" s="390"/>
      <c r="F54" s="389"/>
      <c r="G54" s="130"/>
      <c r="H54" s="130"/>
      <c r="J54" s="122"/>
      <c r="L54" s="385"/>
      <c r="M54" s="385"/>
      <c r="N54" s="385"/>
      <c r="O54" s="385"/>
      <c r="P54" s="385"/>
      <c r="Q54" s="385"/>
      <c r="R54" s="385"/>
      <c r="S54" s="385"/>
      <c r="T54" s="385"/>
      <c r="U54" s="385"/>
      <c r="V54" s="385"/>
    </row>
    <row r="55" spans="1:26">
      <c r="B55" s="392"/>
      <c r="C55" s="391"/>
      <c r="D55" s="390"/>
      <c r="E55" s="390"/>
      <c r="F55" s="389"/>
      <c r="G55" s="130"/>
      <c r="H55" s="130"/>
      <c r="J55" s="122"/>
      <c r="L55" s="385"/>
      <c r="M55" s="385"/>
      <c r="N55" s="385"/>
      <c r="O55" s="385"/>
      <c r="P55" s="385"/>
      <c r="Q55" s="385"/>
      <c r="R55" s="385"/>
      <c r="S55" s="385"/>
      <c r="T55" s="385"/>
      <c r="U55" s="385"/>
      <c r="V55" s="385"/>
    </row>
    <row r="56" spans="1:26">
      <c r="B56" s="395"/>
      <c r="C56" s="395"/>
      <c r="D56" s="395"/>
      <c r="E56" s="395"/>
      <c r="F56" s="395"/>
      <c r="G56" s="395"/>
      <c r="H56" s="395"/>
      <c r="J56" s="122"/>
      <c r="L56" s="385"/>
    </row>
    <row r="57" spans="1:26">
      <c r="B57" s="395"/>
      <c r="C57" s="395"/>
      <c r="D57" s="395"/>
      <c r="E57" s="395"/>
      <c r="F57" s="395"/>
      <c r="G57" s="395"/>
      <c r="H57" s="395"/>
      <c r="J57" s="122"/>
      <c r="L57" s="385"/>
    </row>
    <row r="58" spans="1:26" ht="18.649999999999999" customHeight="1">
      <c r="A58" s="1241" t="s">
        <v>700</v>
      </c>
      <c r="B58" s="1242"/>
      <c r="C58" s="1242"/>
      <c r="D58" s="619"/>
      <c r="E58" s="619"/>
      <c r="F58" s="1243"/>
      <c r="G58" s="1244"/>
      <c r="H58" s="619"/>
      <c r="J58" s="122"/>
      <c r="L58" s="385"/>
    </row>
    <row r="59" spans="1:26" ht="27.65" customHeight="1">
      <c r="A59" s="615" t="s">
        <v>83</v>
      </c>
      <c r="B59" s="616" t="s">
        <v>290</v>
      </c>
      <c r="C59" s="616" t="s">
        <v>630</v>
      </c>
      <c r="D59" s="616" t="s">
        <v>701</v>
      </c>
      <c r="E59" s="616" t="s">
        <v>702</v>
      </c>
      <c r="F59" s="616" t="s">
        <v>703</v>
      </c>
      <c r="G59" s="616" t="s">
        <v>704</v>
      </c>
      <c r="H59" s="617" t="s">
        <v>705</v>
      </c>
      <c r="J59" s="122"/>
      <c r="L59" s="385"/>
    </row>
    <row r="60" spans="1:26">
      <c r="A60" s="750" t="s">
        <v>706</v>
      </c>
      <c r="B60" s="748">
        <v>15225</v>
      </c>
      <c r="C60" s="748">
        <v>3461</v>
      </c>
      <c r="D60" s="748">
        <v>1837</v>
      </c>
      <c r="E60" s="748">
        <v>1561</v>
      </c>
      <c r="F60" s="748">
        <v>7699</v>
      </c>
      <c r="G60" s="748">
        <v>0</v>
      </c>
      <c r="H60" s="748">
        <v>667</v>
      </c>
      <c r="J60" s="122"/>
      <c r="L60" s="385"/>
      <c r="N60" s="42"/>
      <c r="O60" s="42"/>
      <c r="P60" s="42"/>
      <c r="Q60" s="42"/>
      <c r="R60" s="42"/>
      <c r="S60" s="42"/>
      <c r="T60" s="42"/>
      <c r="U60" s="42"/>
      <c r="V60" s="42"/>
    </row>
    <row r="61" spans="1:26">
      <c r="A61" s="750" t="s">
        <v>707</v>
      </c>
      <c r="B61" s="748">
        <v>8851</v>
      </c>
      <c r="C61" s="748">
        <v>5431</v>
      </c>
      <c r="D61" s="748">
        <v>354</v>
      </c>
      <c r="E61" s="748">
        <v>2882</v>
      </c>
      <c r="F61" s="748">
        <v>179</v>
      </c>
      <c r="G61" s="748">
        <v>0</v>
      </c>
      <c r="H61" s="748">
        <v>5</v>
      </c>
      <c r="J61" s="122"/>
      <c r="L61" s="385"/>
      <c r="N61" s="42"/>
      <c r="O61" s="42"/>
      <c r="P61" s="42"/>
      <c r="Q61" s="42"/>
      <c r="R61" s="42"/>
      <c r="S61" s="42"/>
      <c r="T61" s="42"/>
      <c r="U61" s="42"/>
      <c r="V61" s="42"/>
    </row>
    <row r="62" spans="1:26">
      <c r="A62" s="749" t="s">
        <v>708</v>
      </c>
      <c r="B62" s="497">
        <v>3518</v>
      </c>
      <c r="C62" s="497">
        <v>3091</v>
      </c>
      <c r="D62" s="497">
        <v>191</v>
      </c>
      <c r="E62" s="497">
        <v>111</v>
      </c>
      <c r="F62" s="497">
        <v>120</v>
      </c>
      <c r="G62" s="497">
        <v>0</v>
      </c>
      <c r="H62" s="497">
        <v>5</v>
      </c>
      <c r="J62" s="122"/>
      <c r="L62" s="385"/>
      <c r="N62" s="42"/>
      <c r="O62" s="42"/>
      <c r="P62" s="42"/>
      <c r="Q62" s="42"/>
      <c r="R62" s="42"/>
      <c r="S62" s="42"/>
      <c r="T62" s="42"/>
      <c r="U62" s="42"/>
      <c r="V62" s="42"/>
    </row>
    <row r="63" spans="1:26">
      <c r="A63" s="749" t="s">
        <v>709</v>
      </c>
      <c r="B63" s="497">
        <v>2663</v>
      </c>
      <c r="C63" s="497">
        <v>2317</v>
      </c>
      <c r="D63" s="497">
        <v>161</v>
      </c>
      <c r="E63" s="497">
        <v>127</v>
      </c>
      <c r="F63" s="497">
        <v>58</v>
      </c>
      <c r="G63" s="497">
        <v>0</v>
      </c>
      <c r="H63" s="497">
        <v>0</v>
      </c>
      <c r="J63" s="122"/>
      <c r="L63" s="385"/>
      <c r="N63" s="42"/>
      <c r="O63" s="42"/>
      <c r="P63" s="42"/>
      <c r="Q63" s="42"/>
      <c r="R63" s="42"/>
      <c r="S63" s="42"/>
      <c r="T63" s="42"/>
      <c r="U63" s="42"/>
      <c r="V63" s="42"/>
    </row>
    <row r="64" spans="1:26">
      <c r="A64" s="751" t="s">
        <v>710</v>
      </c>
      <c r="B64" s="497">
        <v>2670</v>
      </c>
      <c r="C64" s="497">
        <v>23</v>
      </c>
      <c r="D64" s="497">
        <v>2</v>
      </c>
      <c r="E64" s="497">
        <v>2644</v>
      </c>
      <c r="F64" s="497">
        <v>1</v>
      </c>
      <c r="G64" s="497">
        <v>0</v>
      </c>
      <c r="H64" s="497">
        <v>0</v>
      </c>
      <c r="J64" s="122"/>
      <c r="L64" s="385"/>
      <c r="N64" s="42"/>
      <c r="O64" s="42"/>
      <c r="P64" s="42"/>
      <c r="Q64" s="42"/>
      <c r="R64" s="42"/>
      <c r="S64" s="42"/>
      <c r="T64" s="42"/>
      <c r="U64" s="42"/>
      <c r="V64" s="42"/>
    </row>
    <row r="65" spans="1:22">
      <c r="A65" s="752" t="s">
        <v>711</v>
      </c>
      <c r="B65" s="748">
        <v>2797</v>
      </c>
      <c r="C65" s="748">
        <v>197</v>
      </c>
      <c r="D65" s="748">
        <v>916</v>
      </c>
      <c r="E65" s="748">
        <v>1055</v>
      </c>
      <c r="F65" s="748">
        <v>510</v>
      </c>
      <c r="G65" s="748">
        <v>0</v>
      </c>
      <c r="H65" s="748">
        <v>119</v>
      </c>
      <c r="J65" s="122"/>
      <c r="L65" s="385"/>
      <c r="N65" s="42"/>
      <c r="O65" s="42"/>
      <c r="P65" s="42"/>
      <c r="Q65" s="42"/>
      <c r="R65" s="42"/>
      <c r="S65" s="42"/>
      <c r="T65" s="42"/>
      <c r="U65" s="42"/>
      <c r="V65" s="42"/>
    </row>
    <row r="66" spans="1:22">
      <c r="A66" s="749" t="s">
        <v>712</v>
      </c>
      <c r="B66" s="497">
        <v>1865</v>
      </c>
      <c r="C66" s="497">
        <v>166</v>
      </c>
      <c r="D66" s="497">
        <v>714</v>
      </c>
      <c r="E66" s="497">
        <v>420</v>
      </c>
      <c r="F66" s="497">
        <v>446</v>
      </c>
      <c r="G66" s="497">
        <v>0</v>
      </c>
      <c r="H66" s="497">
        <v>119</v>
      </c>
      <c r="J66" s="122"/>
      <c r="L66" s="385"/>
      <c r="N66" s="42"/>
      <c r="O66" s="42"/>
      <c r="P66" s="42"/>
      <c r="Q66" s="42"/>
      <c r="R66" s="42"/>
      <c r="S66" s="42"/>
      <c r="T66" s="42"/>
      <c r="U66" s="42"/>
      <c r="V66" s="42"/>
    </row>
    <row r="67" spans="1:22">
      <c r="A67" s="749" t="s">
        <v>713</v>
      </c>
      <c r="B67" s="497">
        <v>395</v>
      </c>
      <c r="C67" s="497">
        <v>12</v>
      </c>
      <c r="D67" s="497">
        <v>183</v>
      </c>
      <c r="E67" s="497">
        <v>139</v>
      </c>
      <c r="F67" s="497">
        <v>61</v>
      </c>
      <c r="G67" s="497">
        <v>0</v>
      </c>
      <c r="H67" s="497">
        <v>0</v>
      </c>
      <c r="J67" s="122"/>
      <c r="L67" s="385"/>
      <c r="N67" s="42"/>
      <c r="O67" s="42"/>
      <c r="P67" s="42"/>
      <c r="Q67" s="42"/>
      <c r="R67" s="42"/>
      <c r="S67" s="42"/>
      <c r="T67" s="42"/>
      <c r="U67" s="42"/>
      <c r="V67" s="42"/>
    </row>
    <row r="68" spans="1:22">
      <c r="A68" s="253" t="s">
        <v>714</v>
      </c>
      <c r="B68" s="497">
        <v>537</v>
      </c>
      <c r="C68" s="497">
        <v>19</v>
      </c>
      <c r="D68" s="497">
        <v>19</v>
      </c>
      <c r="E68" s="497">
        <v>496</v>
      </c>
      <c r="F68" s="497">
        <v>3</v>
      </c>
      <c r="G68" s="497">
        <v>0</v>
      </c>
      <c r="H68" s="497">
        <v>0</v>
      </c>
      <c r="J68" s="122"/>
      <c r="L68" s="385"/>
      <c r="N68" s="42"/>
      <c r="O68" s="42"/>
      <c r="P68" s="42"/>
      <c r="Q68" s="42"/>
      <c r="R68" s="42"/>
      <c r="S68" s="42"/>
      <c r="T68" s="42"/>
      <c r="U68" s="42"/>
      <c r="V68" s="42"/>
    </row>
    <row r="69" spans="1:22">
      <c r="A69" s="753" t="s">
        <v>715</v>
      </c>
      <c r="B69" s="748">
        <v>6107</v>
      </c>
      <c r="C69" s="748">
        <v>2886</v>
      </c>
      <c r="D69" s="748">
        <v>767</v>
      </c>
      <c r="E69" s="748">
        <v>741</v>
      </c>
      <c r="F69" s="748">
        <v>1635</v>
      </c>
      <c r="G69" s="748">
        <v>0</v>
      </c>
      <c r="H69" s="748">
        <v>78</v>
      </c>
      <c r="J69" s="122"/>
      <c r="L69" s="385"/>
      <c r="N69" s="42"/>
      <c r="O69" s="42"/>
      <c r="P69" s="42"/>
      <c r="Q69" s="42"/>
      <c r="R69" s="42"/>
      <c r="S69" s="42"/>
      <c r="T69" s="42"/>
      <c r="U69" s="42"/>
      <c r="V69" s="42"/>
    </row>
    <row r="70" spans="1:22">
      <c r="A70" s="749" t="s">
        <v>716</v>
      </c>
      <c r="B70" s="497">
        <v>1930</v>
      </c>
      <c r="C70" s="497">
        <v>802</v>
      </c>
      <c r="D70" s="497">
        <v>282</v>
      </c>
      <c r="E70" s="497">
        <v>354</v>
      </c>
      <c r="F70" s="497">
        <v>472</v>
      </c>
      <c r="G70" s="497">
        <v>0</v>
      </c>
      <c r="H70" s="497">
        <v>20</v>
      </c>
      <c r="J70" s="122"/>
      <c r="L70" s="385"/>
      <c r="N70" s="42"/>
      <c r="O70" s="42"/>
      <c r="P70" s="42"/>
      <c r="Q70" s="42"/>
      <c r="R70" s="42"/>
      <c r="S70" s="42"/>
      <c r="T70" s="42"/>
      <c r="U70" s="42"/>
      <c r="V70" s="42"/>
    </row>
    <row r="71" spans="1:22">
      <c r="A71" s="749" t="s">
        <v>717</v>
      </c>
      <c r="B71" s="497">
        <v>770</v>
      </c>
      <c r="C71" s="497">
        <v>173</v>
      </c>
      <c r="D71" s="497">
        <v>64</v>
      </c>
      <c r="E71" s="497">
        <v>141</v>
      </c>
      <c r="F71" s="497">
        <v>389</v>
      </c>
      <c r="G71" s="497">
        <v>0</v>
      </c>
      <c r="H71" s="497">
        <v>3</v>
      </c>
      <c r="J71" s="122"/>
      <c r="L71" s="385"/>
      <c r="N71" s="42"/>
      <c r="O71" s="42"/>
      <c r="P71" s="42"/>
      <c r="Q71" s="42"/>
      <c r="R71" s="42"/>
      <c r="S71" s="42"/>
      <c r="T71" s="42"/>
      <c r="U71" s="42"/>
      <c r="V71" s="42"/>
    </row>
    <row r="72" spans="1:22">
      <c r="A72" s="749" t="s">
        <v>718</v>
      </c>
      <c r="B72" s="497">
        <v>3407</v>
      </c>
      <c r="C72" s="497">
        <v>1911</v>
      </c>
      <c r="D72" s="497">
        <v>421</v>
      </c>
      <c r="E72" s="497">
        <v>246</v>
      </c>
      <c r="F72" s="497">
        <v>774</v>
      </c>
      <c r="G72" s="497">
        <v>0</v>
      </c>
      <c r="H72" s="497">
        <v>55</v>
      </c>
      <c r="J72" s="122"/>
      <c r="L72" s="385"/>
      <c r="N72" s="42"/>
      <c r="O72" s="42"/>
      <c r="P72" s="42"/>
      <c r="Q72" s="42"/>
      <c r="R72" s="42"/>
      <c r="S72" s="42"/>
      <c r="T72" s="42"/>
      <c r="U72" s="42"/>
      <c r="V72" s="42"/>
    </row>
    <row r="73" spans="1:22">
      <c r="A73" s="750" t="s">
        <v>719</v>
      </c>
      <c r="B73" s="748">
        <v>13025</v>
      </c>
      <c r="C73" s="748">
        <v>2361</v>
      </c>
      <c r="D73" s="748">
        <v>2555</v>
      </c>
      <c r="E73" s="748">
        <v>2707</v>
      </c>
      <c r="F73" s="748">
        <v>5314</v>
      </c>
      <c r="G73" s="748">
        <v>0</v>
      </c>
      <c r="H73" s="748">
        <v>88</v>
      </c>
      <c r="J73" s="122"/>
      <c r="L73" s="385"/>
      <c r="N73" s="42"/>
      <c r="O73" s="42"/>
      <c r="P73" s="42"/>
      <c r="Q73" s="42"/>
      <c r="R73" s="42"/>
      <c r="S73" s="42"/>
      <c r="T73" s="42"/>
      <c r="U73" s="42"/>
      <c r="V73" s="42"/>
    </row>
    <row r="74" spans="1:22">
      <c r="A74" s="749" t="s">
        <v>720</v>
      </c>
      <c r="B74" s="497">
        <v>2382</v>
      </c>
      <c r="C74" s="497">
        <v>190</v>
      </c>
      <c r="D74" s="497">
        <v>361</v>
      </c>
      <c r="E74" s="497">
        <v>173</v>
      </c>
      <c r="F74" s="497">
        <v>1574</v>
      </c>
      <c r="G74" s="497">
        <v>0</v>
      </c>
      <c r="H74" s="497">
        <v>84</v>
      </c>
      <c r="J74" s="122"/>
      <c r="L74" s="385"/>
      <c r="N74" s="42"/>
      <c r="O74" s="42"/>
      <c r="P74" s="42"/>
      <c r="Q74" s="42"/>
      <c r="R74" s="42"/>
      <c r="S74" s="42"/>
      <c r="T74" s="42"/>
      <c r="U74" s="42"/>
      <c r="V74" s="42"/>
    </row>
    <row r="75" spans="1:22">
      <c r="A75" s="253" t="s">
        <v>721</v>
      </c>
      <c r="B75" s="497">
        <v>2358</v>
      </c>
      <c r="C75" s="497">
        <v>603</v>
      </c>
      <c r="D75" s="497">
        <v>361</v>
      </c>
      <c r="E75" s="497">
        <v>156</v>
      </c>
      <c r="F75" s="497">
        <v>1238</v>
      </c>
      <c r="G75" s="497">
        <v>0</v>
      </c>
      <c r="H75" s="497">
        <v>0</v>
      </c>
      <c r="J75" s="122"/>
      <c r="L75" s="385"/>
      <c r="N75" s="42"/>
      <c r="O75" s="42"/>
      <c r="P75" s="42"/>
      <c r="Q75" s="42"/>
      <c r="R75" s="42"/>
      <c r="S75" s="42"/>
      <c r="T75" s="42"/>
      <c r="U75" s="42"/>
      <c r="V75" s="42"/>
    </row>
    <row r="76" spans="1:22">
      <c r="A76" s="749" t="s">
        <v>722</v>
      </c>
      <c r="B76" s="497">
        <v>4991</v>
      </c>
      <c r="C76" s="497">
        <v>778</v>
      </c>
      <c r="D76" s="497">
        <v>1285</v>
      </c>
      <c r="E76" s="497">
        <v>1250</v>
      </c>
      <c r="F76" s="497">
        <v>1674</v>
      </c>
      <c r="G76" s="497">
        <v>0</v>
      </c>
      <c r="H76" s="497">
        <v>4</v>
      </c>
      <c r="J76" s="122"/>
      <c r="L76" s="385"/>
      <c r="N76" s="42"/>
      <c r="O76" s="42"/>
      <c r="P76" s="42"/>
      <c r="Q76" s="42"/>
      <c r="R76" s="42"/>
      <c r="S76" s="42"/>
      <c r="T76" s="42"/>
      <c r="U76" s="42"/>
      <c r="V76" s="42"/>
    </row>
    <row r="77" spans="1:22">
      <c r="A77" s="749" t="s">
        <v>723</v>
      </c>
      <c r="B77" s="497">
        <v>251</v>
      </c>
      <c r="C77" s="497">
        <v>53</v>
      </c>
      <c r="D77" s="497">
        <v>44</v>
      </c>
      <c r="E77" s="497">
        <v>88</v>
      </c>
      <c r="F77" s="497">
        <v>66</v>
      </c>
      <c r="G77" s="497">
        <v>0</v>
      </c>
      <c r="H77" s="497">
        <v>0</v>
      </c>
      <c r="J77" s="122"/>
      <c r="L77" s="385"/>
      <c r="N77" s="42"/>
      <c r="O77" s="42"/>
      <c r="P77" s="42"/>
      <c r="Q77" s="42"/>
      <c r="R77" s="42"/>
      <c r="S77" s="42"/>
      <c r="T77" s="42"/>
      <c r="U77" s="42"/>
      <c r="V77" s="42"/>
    </row>
    <row r="78" spans="1:22">
      <c r="A78" s="749" t="s">
        <v>724</v>
      </c>
      <c r="B78" s="497">
        <v>2274</v>
      </c>
      <c r="C78" s="497">
        <v>649</v>
      </c>
      <c r="D78" s="497">
        <v>476</v>
      </c>
      <c r="E78" s="497">
        <v>624</v>
      </c>
      <c r="F78" s="497">
        <v>525</v>
      </c>
      <c r="G78" s="497">
        <v>0</v>
      </c>
      <c r="H78" s="497">
        <v>0</v>
      </c>
      <c r="J78" s="122"/>
      <c r="L78" s="385"/>
      <c r="N78" s="42"/>
      <c r="O78" s="42"/>
      <c r="P78" s="42"/>
      <c r="Q78" s="42"/>
      <c r="R78" s="42"/>
      <c r="S78" s="42"/>
      <c r="T78" s="42"/>
      <c r="U78" s="42"/>
      <c r="V78" s="42"/>
    </row>
    <row r="79" spans="1:22">
      <c r="A79" s="749" t="s">
        <v>725</v>
      </c>
      <c r="B79" s="497">
        <v>769</v>
      </c>
      <c r="C79" s="497">
        <v>88</v>
      </c>
      <c r="D79" s="497">
        <v>28</v>
      </c>
      <c r="E79" s="497">
        <v>416</v>
      </c>
      <c r="F79" s="497">
        <v>237</v>
      </c>
      <c r="G79" s="497">
        <v>0</v>
      </c>
      <c r="H79" s="497">
        <v>0</v>
      </c>
      <c r="J79" s="122"/>
      <c r="L79" s="385"/>
      <c r="N79" s="42"/>
      <c r="O79" s="42"/>
      <c r="P79" s="42"/>
      <c r="Q79" s="42"/>
      <c r="R79" s="42"/>
      <c r="S79" s="42"/>
      <c r="T79" s="42"/>
      <c r="U79" s="42"/>
      <c r="V79" s="42"/>
    </row>
    <row r="80" spans="1:22">
      <c r="A80" s="750" t="s">
        <v>726</v>
      </c>
      <c r="B80" s="748">
        <v>34004</v>
      </c>
      <c r="C80" s="748">
        <v>7621</v>
      </c>
      <c r="D80" s="748">
        <v>7062</v>
      </c>
      <c r="E80" s="748">
        <v>9461</v>
      </c>
      <c r="F80" s="748">
        <v>9468</v>
      </c>
      <c r="G80" s="748">
        <v>71</v>
      </c>
      <c r="H80" s="748">
        <v>321</v>
      </c>
      <c r="J80" s="122"/>
      <c r="L80" s="385"/>
      <c r="N80" s="42"/>
      <c r="O80" s="42"/>
      <c r="P80" s="42"/>
      <c r="Q80" s="42"/>
      <c r="R80" s="42"/>
      <c r="S80" s="42"/>
      <c r="T80" s="42"/>
      <c r="U80" s="42"/>
      <c r="V80" s="42"/>
    </row>
    <row r="81" spans="1:22">
      <c r="A81" s="749" t="s">
        <v>727</v>
      </c>
      <c r="B81" s="497">
        <v>2009</v>
      </c>
      <c r="C81" s="497">
        <v>593</v>
      </c>
      <c r="D81" s="497">
        <v>450</v>
      </c>
      <c r="E81" s="497">
        <v>333</v>
      </c>
      <c r="F81" s="497">
        <v>569</v>
      </c>
      <c r="G81" s="497">
        <v>36</v>
      </c>
      <c r="H81" s="497">
        <v>28</v>
      </c>
      <c r="J81" s="122"/>
      <c r="L81" s="385"/>
      <c r="N81" s="42"/>
      <c r="O81" s="42"/>
      <c r="P81" s="42"/>
      <c r="Q81" s="42"/>
      <c r="R81" s="42"/>
      <c r="S81" s="42"/>
      <c r="T81" s="42"/>
      <c r="U81" s="42"/>
      <c r="V81" s="42"/>
    </row>
    <row r="82" spans="1:22">
      <c r="A82" s="749" t="s">
        <v>728</v>
      </c>
      <c r="B82" s="497">
        <v>4211</v>
      </c>
      <c r="C82" s="497">
        <v>763</v>
      </c>
      <c r="D82" s="497">
        <v>1751</v>
      </c>
      <c r="E82" s="497">
        <v>218</v>
      </c>
      <c r="F82" s="497">
        <v>1355</v>
      </c>
      <c r="G82" s="497">
        <v>0</v>
      </c>
      <c r="H82" s="497">
        <v>124</v>
      </c>
      <c r="J82" s="122"/>
      <c r="L82" s="385"/>
      <c r="N82" s="42"/>
      <c r="O82" s="42"/>
      <c r="P82" s="42"/>
      <c r="Q82" s="42"/>
      <c r="R82" s="42"/>
      <c r="S82" s="42"/>
      <c r="T82" s="42"/>
      <c r="U82" s="42"/>
      <c r="V82" s="42"/>
    </row>
    <row r="83" spans="1:22">
      <c r="A83" s="749" t="s">
        <v>729</v>
      </c>
      <c r="B83" s="497">
        <v>6478</v>
      </c>
      <c r="C83" s="497">
        <v>1899</v>
      </c>
      <c r="D83" s="497">
        <v>866</v>
      </c>
      <c r="E83" s="497">
        <v>1913</v>
      </c>
      <c r="F83" s="497">
        <v>1671</v>
      </c>
      <c r="G83" s="497">
        <v>0</v>
      </c>
      <c r="H83" s="497">
        <v>129</v>
      </c>
      <c r="J83" s="122"/>
      <c r="L83" s="385"/>
      <c r="N83" s="42"/>
      <c r="O83" s="42"/>
      <c r="P83" s="42"/>
      <c r="Q83" s="42"/>
      <c r="R83" s="42"/>
      <c r="S83" s="42"/>
      <c r="T83" s="42"/>
      <c r="U83" s="42"/>
      <c r="V83" s="42"/>
    </row>
    <row r="84" spans="1:22">
      <c r="A84" s="749" t="s">
        <v>730</v>
      </c>
      <c r="B84" s="497">
        <v>9646</v>
      </c>
      <c r="C84" s="497">
        <v>1403</v>
      </c>
      <c r="D84" s="497">
        <v>1372</v>
      </c>
      <c r="E84" s="497">
        <v>4693</v>
      </c>
      <c r="F84" s="497">
        <v>2176</v>
      </c>
      <c r="G84" s="497">
        <v>0</v>
      </c>
      <c r="H84" s="497">
        <v>2</v>
      </c>
      <c r="J84" s="122"/>
      <c r="L84" s="385"/>
      <c r="N84" s="42"/>
      <c r="O84" s="42"/>
      <c r="P84" s="42"/>
      <c r="Q84" s="42"/>
      <c r="R84" s="42"/>
      <c r="S84" s="42"/>
      <c r="T84" s="42"/>
      <c r="U84" s="42"/>
      <c r="V84" s="42"/>
    </row>
    <row r="85" spans="1:22">
      <c r="A85" s="749" t="s">
        <v>731</v>
      </c>
      <c r="B85" s="497">
        <v>6677</v>
      </c>
      <c r="C85" s="497">
        <v>2153</v>
      </c>
      <c r="D85" s="497">
        <v>1287</v>
      </c>
      <c r="E85" s="497">
        <v>985</v>
      </c>
      <c r="F85" s="497">
        <v>2225</v>
      </c>
      <c r="G85" s="497">
        <v>0</v>
      </c>
      <c r="H85" s="497">
        <v>27</v>
      </c>
      <c r="J85" s="122"/>
      <c r="L85" s="385"/>
      <c r="N85" s="42"/>
      <c r="O85" s="42"/>
      <c r="P85" s="42"/>
      <c r="Q85" s="42"/>
      <c r="R85" s="42"/>
      <c r="S85" s="42"/>
      <c r="T85" s="42"/>
      <c r="U85" s="42"/>
      <c r="V85" s="42"/>
    </row>
    <row r="86" spans="1:22">
      <c r="A86" s="749" t="s">
        <v>732</v>
      </c>
      <c r="B86" s="497">
        <v>2881</v>
      </c>
      <c r="C86" s="497">
        <v>392</v>
      </c>
      <c r="D86" s="497">
        <v>884</v>
      </c>
      <c r="E86" s="497">
        <v>839</v>
      </c>
      <c r="F86" s="497">
        <v>724</v>
      </c>
      <c r="G86" s="497">
        <v>35</v>
      </c>
      <c r="H86" s="497">
        <v>7</v>
      </c>
      <c r="J86" s="122"/>
      <c r="L86" s="385"/>
      <c r="N86" s="42"/>
      <c r="O86" s="42"/>
      <c r="P86" s="42"/>
      <c r="Q86" s="42"/>
      <c r="R86" s="42"/>
      <c r="S86" s="42"/>
      <c r="T86" s="42"/>
      <c r="U86" s="42"/>
      <c r="V86" s="42"/>
    </row>
    <row r="87" spans="1:22">
      <c r="A87" s="749" t="s">
        <v>733</v>
      </c>
      <c r="B87" s="497">
        <v>2102</v>
      </c>
      <c r="C87" s="497">
        <v>418</v>
      </c>
      <c r="D87" s="497">
        <v>452</v>
      </c>
      <c r="E87" s="497">
        <v>480</v>
      </c>
      <c r="F87" s="497">
        <v>748</v>
      </c>
      <c r="G87" s="497">
        <v>0</v>
      </c>
      <c r="H87" s="497">
        <v>4</v>
      </c>
      <c r="J87" s="122"/>
      <c r="L87" s="385"/>
      <c r="N87" s="42"/>
      <c r="O87" s="42"/>
      <c r="P87" s="42"/>
      <c r="Q87" s="42"/>
      <c r="R87" s="42"/>
      <c r="S87" s="42"/>
      <c r="T87" s="42"/>
      <c r="U87" s="42"/>
      <c r="V87" s="42"/>
    </row>
    <row r="88" spans="1:22">
      <c r="A88" s="750" t="s">
        <v>734</v>
      </c>
      <c r="B88" s="748">
        <v>6666</v>
      </c>
      <c r="C88" s="748">
        <v>360</v>
      </c>
      <c r="D88" s="748">
        <v>195</v>
      </c>
      <c r="E88" s="748">
        <v>5541</v>
      </c>
      <c r="F88" s="748">
        <v>152</v>
      </c>
      <c r="G88" s="748">
        <v>0</v>
      </c>
      <c r="H88" s="748">
        <v>418</v>
      </c>
      <c r="J88" s="122"/>
      <c r="L88" s="385"/>
      <c r="N88" s="42"/>
      <c r="O88" s="42"/>
      <c r="P88" s="42"/>
      <c r="Q88" s="42"/>
      <c r="R88" s="42"/>
      <c r="S88" s="42"/>
      <c r="T88" s="42"/>
      <c r="U88" s="42"/>
      <c r="V88" s="42"/>
    </row>
    <row r="89" spans="1:22">
      <c r="A89" s="749" t="s">
        <v>735</v>
      </c>
      <c r="B89" s="497">
        <v>269</v>
      </c>
      <c r="C89" s="497">
        <v>0</v>
      </c>
      <c r="D89" s="497">
        <v>64</v>
      </c>
      <c r="E89" s="497">
        <v>205</v>
      </c>
      <c r="F89" s="497">
        <v>0</v>
      </c>
      <c r="G89" s="497">
        <v>0</v>
      </c>
      <c r="H89" s="497">
        <v>0</v>
      </c>
      <c r="J89" s="122"/>
      <c r="L89" s="385"/>
      <c r="N89" s="42"/>
      <c r="O89" s="42"/>
      <c r="P89" s="42"/>
      <c r="Q89" s="42"/>
      <c r="R89" s="42"/>
      <c r="S89" s="42"/>
      <c r="T89" s="42"/>
      <c r="U89" s="42"/>
      <c r="V89" s="42"/>
    </row>
    <row r="90" spans="1:22">
      <c r="A90" s="749" t="s">
        <v>736</v>
      </c>
      <c r="B90" s="497">
        <v>5779</v>
      </c>
      <c r="C90" s="497">
        <v>192</v>
      </c>
      <c r="D90" s="497">
        <v>41</v>
      </c>
      <c r="E90" s="497">
        <v>4986</v>
      </c>
      <c r="F90" s="497">
        <v>142</v>
      </c>
      <c r="G90" s="497">
        <v>0</v>
      </c>
      <c r="H90" s="497">
        <v>418</v>
      </c>
      <c r="J90" s="122"/>
      <c r="L90" s="385"/>
      <c r="N90" s="42"/>
      <c r="O90" s="42"/>
      <c r="P90" s="42"/>
      <c r="Q90" s="42"/>
      <c r="R90" s="42"/>
      <c r="S90" s="42"/>
      <c r="T90" s="42"/>
      <c r="U90" s="42"/>
      <c r="V90" s="42"/>
    </row>
    <row r="91" spans="1:22">
      <c r="A91" s="749" t="s">
        <v>737</v>
      </c>
      <c r="B91" s="497">
        <v>618</v>
      </c>
      <c r="C91" s="497">
        <v>168</v>
      </c>
      <c r="D91" s="497">
        <v>90</v>
      </c>
      <c r="E91" s="497">
        <v>350</v>
      </c>
      <c r="F91" s="497">
        <v>10</v>
      </c>
      <c r="G91" s="497">
        <v>0</v>
      </c>
      <c r="H91" s="497">
        <v>0</v>
      </c>
      <c r="J91" s="122"/>
      <c r="L91" s="385"/>
      <c r="N91" s="42"/>
      <c r="O91" s="42"/>
      <c r="P91" s="42"/>
      <c r="Q91" s="42"/>
      <c r="R91" s="42"/>
      <c r="S91" s="42"/>
      <c r="T91" s="42"/>
      <c r="U91" s="42"/>
      <c r="V91" s="42"/>
    </row>
    <row r="92" spans="1:22">
      <c r="A92" s="750" t="s">
        <v>738</v>
      </c>
      <c r="B92" s="748">
        <v>8464</v>
      </c>
      <c r="C92" s="748">
        <v>1578</v>
      </c>
      <c r="D92" s="748">
        <v>3319</v>
      </c>
      <c r="E92" s="748">
        <v>2191</v>
      </c>
      <c r="F92" s="748">
        <v>1375</v>
      </c>
      <c r="G92" s="748">
        <v>0</v>
      </c>
      <c r="H92" s="748">
        <v>1</v>
      </c>
      <c r="J92" s="122"/>
      <c r="L92" s="385"/>
      <c r="N92" s="42"/>
      <c r="O92" s="42"/>
      <c r="P92" s="42"/>
      <c r="Q92" s="42"/>
      <c r="R92" s="42"/>
      <c r="S92" s="42"/>
      <c r="T92" s="42"/>
      <c r="U92" s="42"/>
      <c r="V92" s="42"/>
    </row>
    <row r="93" spans="1:22">
      <c r="A93" s="751" t="s">
        <v>739</v>
      </c>
      <c r="B93" s="497">
        <v>4751</v>
      </c>
      <c r="C93" s="497">
        <v>1127</v>
      </c>
      <c r="D93" s="497">
        <v>1617</v>
      </c>
      <c r="E93" s="497">
        <v>1141</v>
      </c>
      <c r="F93" s="497">
        <v>866</v>
      </c>
      <c r="G93" s="497">
        <v>0</v>
      </c>
      <c r="H93" s="497">
        <v>0</v>
      </c>
      <c r="J93" s="122"/>
      <c r="L93" s="385"/>
      <c r="N93" s="42"/>
      <c r="O93" s="42"/>
      <c r="P93" s="42"/>
      <c r="Q93" s="42"/>
      <c r="R93" s="42"/>
      <c r="S93" s="42"/>
      <c r="T93" s="42"/>
      <c r="U93" s="42"/>
      <c r="V93" s="42"/>
    </row>
    <row r="94" spans="1:22">
      <c r="A94" s="751" t="s">
        <v>740</v>
      </c>
      <c r="B94" s="497">
        <v>2678</v>
      </c>
      <c r="C94" s="497">
        <v>83</v>
      </c>
      <c r="D94" s="497">
        <v>1548</v>
      </c>
      <c r="E94" s="497">
        <v>849</v>
      </c>
      <c r="F94" s="497">
        <v>198</v>
      </c>
      <c r="G94" s="497">
        <v>0</v>
      </c>
      <c r="H94" s="497">
        <v>0</v>
      </c>
      <c r="J94" s="122"/>
      <c r="L94" s="385"/>
      <c r="N94" s="42"/>
      <c r="O94" s="42"/>
      <c r="P94" s="42"/>
      <c r="Q94" s="42"/>
      <c r="R94" s="42"/>
      <c r="S94" s="42"/>
      <c r="T94" s="42"/>
      <c r="U94" s="42"/>
      <c r="V94" s="42"/>
    </row>
    <row r="95" spans="1:22">
      <c r="A95" s="749" t="s">
        <v>741</v>
      </c>
      <c r="B95" s="497">
        <v>1035</v>
      </c>
      <c r="C95" s="497">
        <v>368</v>
      </c>
      <c r="D95" s="497">
        <v>154</v>
      </c>
      <c r="E95" s="497">
        <v>201</v>
      </c>
      <c r="F95" s="497">
        <v>311</v>
      </c>
      <c r="G95" s="497">
        <v>0</v>
      </c>
      <c r="H95" s="497">
        <v>1</v>
      </c>
      <c r="J95" s="122"/>
      <c r="L95" s="385"/>
      <c r="N95" s="42"/>
      <c r="O95" s="42"/>
      <c r="P95" s="42"/>
      <c r="Q95" s="42"/>
      <c r="R95" s="42"/>
      <c r="S95" s="42"/>
      <c r="T95" s="42"/>
      <c r="U95" s="42"/>
      <c r="V95" s="42"/>
    </row>
    <row r="96" spans="1:22">
      <c r="A96" s="750" t="s">
        <v>742</v>
      </c>
      <c r="B96" s="748">
        <v>45264</v>
      </c>
      <c r="C96" s="748">
        <v>9163</v>
      </c>
      <c r="D96" s="748">
        <v>7694</v>
      </c>
      <c r="E96" s="748">
        <v>10268</v>
      </c>
      <c r="F96" s="748">
        <v>18011</v>
      </c>
      <c r="G96" s="748">
        <v>0</v>
      </c>
      <c r="H96" s="748">
        <v>128</v>
      </c>
      <c r="J96" s="122"/>
      <c r="L96" s="385"/>
      <c r="N96" s="42"/>
      <c r="O96" s="42"/>
      <c r="P96" s="42"/>
      <c r="Q96" s="42"/>
      <c r="R96" s="42"/>
      <c r="S96" s="42"/>
      <c r="T96" s="42"/>
      <c r="U96" s="42"/>
      <c r="V96" s="42"/>
    </row>
    <row r="97" spans="1:22">
      <c r="A97" s="749" t="s">
        <v>743</v>
      </c>
      <c r="B97" s="754">
        <v>25103</v>
      </c>
      <c r="C97" s="497">
        <v>4209</v>
      </c>
      <c r="D97" s="497">
        <v>4230</v>
      </c>
      <c r="E97" s="497">
        <v>8582</v>
      </c>
      <c r="F97" s="497">
        <v>7954</v>
      </c>
      <c r="G97" s="497">
        <v>0</v>
      </c>
      <c r="H97" s="497">
        <v>128</v>
      </c>
      <c r="J97" s="122"/>
      <c r="L97" s="385"/>
      <c r="N97" s="42"/>
      <c r="O97" s="42"/>
      <c r="P97" s="42"/>
      <c r="Q97" s="42"/>
      <c r="R97" s="42"/>
      <c r="S97" s="42"/>
      <c r="T97" s="42"/>
      <c r="U97" s="42"/>
      <c r="V97" s="42"/>
    </row>
    <row r="98" spans="1:22">
      <c r="A98" s="749" t="s">
        <v>744</v>
      </c>
      <c r="B98" s="754">
        <v>20161</v>
      </c>
      <c r="C98" s="497">
        <v>4954</v>
      </c>
      <c r="D98" s="497">
        <v>3464</v>
      </c>
      <c r="E98" s="497">
        <v>1686</v>
      </c>
      <c r="F98" s="497">
        <v>10057</v>
      </c>
      <c r="G98" s="497">
        <v>0</v>
      </c>
      <c r="H98" s="497">
        <v>0</v>
      </c>
      <c r="J98" s="122"/>
      <c r="L98" s="385"/>
      <c r="N98" s="42"/>
      <c r="O98" s="42"/>
      <c r="P98" s="42"/>
      <c r="Q98" s="42"/>
      <c r="R98" s="42"/>
      <c r="S98" s="42"/>
      <c r="T98" s="42"/>
      <c r="U98" s="42"/>
      <c r="V98" s="42"/>
    </row>
    <row r="99" spans="1:22">
      <c r="A99" s="1412" t="s">
        <v>745</v>
      </c>
      <c r="B99" s="1233">
        <v>1026</v>
      </c>
      <c r="C99" s="1233">
        <v>462</v>
      </c>
      <c r="D99" s="1233">
        <v>0</v>
      </c>
      <c r="E99" s="1233">
        <v>131</v>
      </c>
      <c r="F99" s="1233">
        <v>432</v>
      </c>
      <c r="G99" s="1233">
        <v>0</v>
      </c>
      <c r="H99" s="1233">
        <v>1</v>
      </c>
      <c r="J99" s="122"/>
      <c r="L99" s="385"/>
      <c r="N99" s="42"/>
      <c r="O99" s="42"/>
      <c r="P99" s="42"/>
      <c r="Q99" s="42"/>
      <c r="R99" s="42"/>
      <c r="S99" s="42"/>
      <c r="T99" s="42"/>
      <c r="U99" s="42"/>
      <c r="V99" s="42"/>
    </row>
    <row r="100" spans="1:22">
      <c r="A100" s="869"/>
      <c r="B100" s="1234">
        <v>0</v>
      </c>
      <c r="C100" s="1235">
        <v>0</v>
      </c>
      <c r="D100" s="1235">
        <v>0</v>
      </c>
      <c r="E100" s="1235">
        <v>0</v>
      </c>
      <c r="F100" s="1235">
        <v>0</v>
      </c>
      <c r="G100" s="1235">
        <v>0</v>
      </c>
      <c r="H100" s="1235">
        <v>0</v>
      </c>
      <c r="J100" s="122"/>
      <c r="L100" s="385"/>
      <c r="N100" s="42"/>
      <c r="O100" s="42"/>
      <c r="P100" s="42"/>
      <c r="Q100" s="42"/>
      <c r="R100" s="42"/>
      <c r="S100" s="42"/>
      <c r="T100" s="42"/>
      <c r="U100" s="42"/>
      <c r="V100" s="42"/>
    </row>
    <row r="101" spans="1:22">
      <c r="A101" s="1413" t="s">
        <v>746</v>
      </c>
      <c r="B101" s="1414">
        <v>141429</v>
      </c>
      <c r="C101" s="1414">
        <v>33520</v>
      </c>
      <c r="D101" s="1414">
        <v>24699</v>
      </c>
      <c r="E101" s="1414">
        <v>36538</v>
      </c>
      <c r="F101" s="1414">
        <v>44775</v>
      </c>
      <c r="G101" s="1414">
        <v>71</v>
      </c>
      <c r="H101" s="1414">
        <v>1826</v>
      </c>
      <c r="J101" s="122"/>
      <c r="L101" s="385"/>
      <c r="N101" s="42"/>
      <c r="O101" s="42"/>
      <c r="P101" s="42"/>
      <c r="Q101" s="42"/>
      <c r="R101" s="42"/>
      <c r="S101" s="42"/>
      <c r="T101" s="42"/>
      <c r="U101" s="42"/>
      <c r="V101" s="42"/>
    </row>
    <row r="102" spans="1:22">
      <c r="A102" s="1230" t="s">
        <v>747</v>
      </c>
      <c r="B102" s="1232">
        <v>162503</v>
      </c>
      <c r="C102" s="1232">
        <v>37341</v>
      </c>
      <c r="D102" s="1232">
        <v>33574</v>
      </c>
      <c r="E102" s="1232">
        <v>38593</v>
      </c>
      <c r="F102" s="1232">
        <v>52995</v>
      </c>
      <c r="G102" s="1232">
        <v>0</v>
      </c>
      <c r="H102" s="1232">
        <v>0</v>
      </c>
      <c r="J102" s="122"/>
      <c r="L102" s="385"/>
      <c r="N102" s="42"/>
      <c r="O102" s="42"/>
      <c r="P102" s="42"/>
      <c r="Q102" s="42"/>
      <c r="R102" s="42"/>
      <c r="S102" s="42"/>
      <c r="T102" s="42"/>
      <c r="U102" s="42"/>
      <c r="V102" s="42"/>
    </row>
    <row r="103" spans="1:22">
      <c r="A103" s="1230" t="s">
        <v>748</v>
      </c>
      <c r="B103" s="1232">
        <v>19519</v>
      </c>
      <c r="C103" s="1232">
        <v>8204</v>
      </c>
      <c r="D103" s="1232">
        <v>6447</v>
      </c>
      <c r="E103" s="1232">
        <v>2663</v>
      </c>
      <c r="F103" s="1232">
        <v>2205</v>
      </c>
      <c r="G103" s="1232">
        <v>0</v>
      </c>
      <c r="H103" s="1232">
        <v>0</v>
      </c>
      <c r="J103" s="122"/>
      <c r="L103" s="385"/>
      <c r="N103" s="42"/>
      <c r="O103" s="42"/>
      <c r="P103" s="42"/>
      <c r="Q103" s="42"/>
      <c r="R103" s="42"/>
      <c r="S103" s="42"/>
      <c r="T103" s="42"/>
      <c r="U103" s="42"/>
      <c r="V103" s="42"/>
    </row>
    <row r="104" spans="1:22">
      <c r="A104" s="749" t="s">
        <v>749</v>
      </c>
      <c r="B104" s="497">
        <v>6062</v>
      </c>
      <c r="C104" s="497">
        <v>1151</v>
      </c>
      <c r="D104" s="497">
        <v>2076</v>
      </c>
      <c r="E104" s="497">
        <v>416</v>
      </c>
      <c r="F104" s="497">
        <v>2419</v>
      </c>
      <c r="G104" s="497">
        <v>0</v>
      </c>
      <c r="H104" s="497">
        <v>0</v>
      </c>
      <c r="J104" s="122"/>
      <c r="L104" s="385"/>
      <c r="N104" s="42"/>
      <c r="O104" s="42"/>
      <c r="P104" s="42"/>
      <c r="Q104" s="42"/>
      <c r="R104" s="42"/>
      <c r="S104" s="42"/>
      <c r="T104" s="42"/>
      <c r="U104" s="42"/>
      <c r="V104" s="42"/>
    </row>
    <row r="105" spans="1:22">
      <c r="A105" s="1413" t="s">
        <v>750</v>
      </c>
      <c r="B105" s="1414">
        <v>188084</v>
      </c>
      <c r="C105" s="1414">
        <v>46696</v>
      </c>
      <c r="D105" s="1414">
        <v>42097</v>
      </c>
      <c r="E105" s="1414">
        <v>41672</v>
      </c>
      <c r="F105" s="1414">
        <v>57619</v>
      </c>
      <c r="G105" s="1414">
        <v>0</v>
      </c>
      <c r="H105" s="1414">
        <v>0</v>
      </c>
      <c r="J105" s="122"/>
      <c r="L105" s="385"/>
      <c r="N105" s="42"/>
      <c r="O105" s="42"/>
      <c r="P105" s="42"/>
      <c r="Q105" s="42"/>
      <c r="R105" s="42"/>
      <c r="S105" s="42"/>
      <c r="T105" s="42"/>
      <c r="U105" s="42"/>
      <c r="V105" s="42"/>
    </row>
    <row r="106" spans="1:22">
      <c r="A106" s="870" t="s">
        <v>696</v>
      </c>
      <c r="B106" s="871">
        <v>3589</v>
      </c>
      <c r="C106" s="871">
        <v>752</v>
      </c>
      <c r="D106" s="871">
        <v>778</v>
      </c>
      <c r="E106" s="871">
        <v>20</v>
      </c>
      <c r="F106" s="871">
        <v>2039</v>
      </c>
      <c r="G106" s="871">
        <v>0</v>
      </c>
      <c r="H106" s="871">
        <v>0</v>
      </c>
      <c r="J106" s="122"/>
      <c r="L106" s="385"/>
      <c r="N106" s="42"/>
      <c r="O106" s="42"/>
      <c r="P106" s="42"/>
      <c r="Q106" s="42"/>
      <c r="R106" s="42"/>
      <c r="S106" s="42"/>
      <c r="T106" s="42"/>
      <c r="U106" s="42"/>
      <c r="V106" s="42"/>
    </row>
    <row r="107" spans="1:22">
      <c r="A107" s="870" t="s">
        <v>751</v>
      </c>
      <c r="B107" s="871">
        <v>18800</v>
      </c>
      <c r="C107" s="871">
        <v>0</v>
      </c>
      <c r="D107" s="871">
        <v>18800</v>
      </c>
      <c r="E107" s="871">
        <v>0</v>
      </c>
      <c r="F107" s="871">
        <v>0</v>
      </c>
      <c r="G107" s="871">
        <v>0</v>
      </c>
      <c r="H107" s="871">
        <v>0</v>
      </c>
      <c r="J107" s="122"/>
      <c r="L107" s="385"/>
      <c r="N107" s="42"/>
      <c r="O107" s="42"/>
      <c r="P107" s="42"/>
      <c r="Q107" s="42"/>
      <c r="R107" s="42"/>
      <c r="S107" s="42"/>
      <c r="T107" s="42"/>
      <c r="U107" s="42"/>
      <c r="V107" s="42"/>
    </row>
    <row r="108" spans="1:22">
      <c r="A108" s="870" t="s">
        <v>752</v>
      </c>
      <c r="B108" s="871">
        <v>351902</v>
      </c>
      <c r="C108" s="871">
        <v>80968</v>
      </c>
      <c r="D108" s="871">
        <v>86374</v>
      </c>
      <c r="E108" s="871">
        <v>78230</v>
      </c>
      <c r="F108" s="871">
        <v>104433</v>
      </c>
      <c r="G108" s="871">
        <v>71</v>
      </c>
      <c r="H108" s="871">
        <v>1826</v>
      </c>
      <c r="J108" s="122"/>
      <c r="L108" s="385"/>
      <c r="N108" s="42"/>
      <c r="O108" s="42"/>
      <c r="P108" s="42"/>
      <c r="Q108" s="42"/>
      <c r="R108" s="42"/>
      <c r="S108" s="42"/>
      <c r="T108" s="42"/>
      <c r="U108" s="42"/>
      <c r="V108" s="42"/>
    </row>
    <row r="109" spans="1:22">
      <c r="A109" s="870" t="s">
        <v>753</v>
      </c>
      <c r="B109" s="871">
        <v>75312</v>
      </c>
      <c r="C109" s="871">
        <v>56454</v>
      </c>
      <c r="D109" s="871">
        <v>18840</v>
      </c>
      <c r="E109" s="871">
        <v>17</v>
      </c>
      <c r="F109" s="871">
        <v>0</v>
      </c>
      <c r="G109" s="871">
        <v>0</v>
      </c>
      <c r="H109" s="871">
        <v>0</v>
      </c>
      <c r="J109" s="122"/>
      <c r="L109" s="385"/>
      <c r="N109" s="42"/>
      <c r="O109" s="42"/>
      <c r="P109" s="42"/>
      <c r="Q109" s="42"/>
      <c r="R109" s="42"/>
      <c r="S109" s="42"/>
      <c r="T109" s="42"/>
      <c r="U109" s="42"/>
      <c r="V109" s="42"/>
    </row>
    <row r="110" spans="1:22" s="442" customFormat="1" ht="12" customHeight="1">
      <c r="A110" s="1648" t="s">
        <v>754</v>
      </c>
      <c r="B110" s="1649"/>
      <c r="C110" s="1649"/>
      <c r="D110" s="1649"/>
      <c r="E110" s="1649"/>
      <c r="F110" s="1649"/>
      <c r="G110" s="1649"/>
      <c r="H110" s="1649"/>
      <c r="K110" s="850"/>
      <c r="L110" s="850"/>
      <c r="M110" s="850"/>
      <c r="N110" s="850"/>
      <c r="O110" s="850"/>
      <c r="P110" s="850"/>
      <c r="Q110" s="850"/>
      <c r="R110" s="850"/>
      <c r="S110" s="850"/>
      <c r="T110" s="850"/>
      <c r="U110" s="850"/>
      <c r="V110" s="850"/>
    </row>
    <row r="111" spans="1:22" ht="18.75" customHeight="1">
      <c r="A111" s="1650" t="s">
        <v>1220</v>
      </c>
      <c r="B111" s="1651"/>
      <c r="C111" s="1651"/>
      <c r="D111" s="1651"/>
      <c r="E111" s="1651"/>
      <c r="F111" s="1651"/>
      <c r="G111" s="1651"/>
      <c r="H111" s="1651"/>
    </row>
    <row r="112" spans="1:22">
      <c r="B112" s="392"/>
      <c r="C112" s="391"/>
      <c r="D112" s="390"/>
      <c r="E112" s="390"/>
      <c r="F112" s="389"/>
      <c r="G112" s="130"/>
      <c r="H112" s="130"/>
    </row>
    <row r="113" spans="2:8">
      <c r="B113" s="388"/>
      <c r="C113" s="388"/>
      <c r="D113" s="388"/>
      <c r="E113" s="388"/>
      <c r="F113" s="388"/>
      <c r="G113" s="388"/>
      <c r="H113" s="388"/>
    </row>
  </sheetData>
  <mergeCells count="2">
    <mergeCell ref="A110:H110"/>
    <mergeCell ref="A111:H111"/>
  </mergeCells>
  <conditionalFormatting sqref="R3:R52">
    <cfRule type="cellIs" dxfId="2" priority="1" operator="greaterThan">
      <formula>500</formula>
    </cfRule>
  </conditionalFormatting>
  <pageMargins left="0.70866141732283472" right="0.70866141732283472" top="0.74803149606299213" bottom="0.74803149606299213" header="0.31496062992125984" footer="0.31496062992125984"/>
  <pageSetup paperSize="9" scale="76" fitToWidth="0" fitToHeight="0" orientation="portrait" r:id="rId1"/>
  <headerFooter alignWithMargins="0">
    <oddHeader>&amp;CHalf-Year Factbook 2022
&amp;R&amp;"-,Bold"&amp;K0000A0Risk, liquidity and capital management</oddHeader>
    <oddFooter>&amp;R&amp;"-,Bold"&amp;K0000A0Nordea</oddFooter>
  </headerFooter>
  <rowBreaks count="1" manualBreakCount="1">
    <brk id="56" max="7" man="1"/>
  </rowBreaks>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16B41-D286-487B-91E1-06D29EBF18E6}">
  <sheetPr codeName="Sheet25"/>
  <dimension ref="A1:L59"/>
  <sheetViews>
    <sheetView view="pageLayout" topLeftCell="A19" zoomScaleNormal="100" zoomScaleSheetLayoutView="85" workbookViewId="0">
      <selection activeCell="C44" sqref="C44"/>
    </sheetView>
  </sheetViews>
  <sheetFormatPr defaultColWidth="9.1796875" defaultRowHeight="14"/>
  <cols>
    <col min="1" max="1" width="28.453125" style="883" customWidth="1"/>
    <col min="2" max="4" width="8.54296875" style="130" customWidth="1"/>
    <col min="5" max="5" width="9.453125" style="130" customWidth="1"/>
    <col min="6" max="6" width="9.1796875" style="130" customWidth="1"/>
    <col min="7" max="7" width="9.54296875" style="130" customWidth="1"/>
    <col min="8" max="8" width="9.7265625" style="130" customWidth="1"/>
    <col min="9" max="10" width="8.54296875" style="130" customWidth="1"/>
    <col min="11" max="11" width="7.54296875" style="130" customWidth="1"/>
    <col min="12" max="12" width="6.7265625" style="130" customWidth="1"/>
    <col min="13" max="13" width="8.453125" style="352" customWidth="1"/>
    <col min="14" max="16384" width="9.1796875" style="352"/>
  </cols>
  <sheetData>
    <row r="1" spans="1:12" ht="19.5" customHeight="1">
      <c r="A1" s="1258" t="s">
        <v>1513</v>
      </c>
      <c r="B1" s="1259"/>
      <c r="C1" s="1259"/>
      <c r="D1" s="1259"/>
      <c r="E1" s="1259"/>
      <c r="F1" s="1259"/>
      <c r="G1" s="1259"/>
      <c r="H1" s="1259"/>
      <c r="I1" s="1259"/>
      <c r="J1" s="1259"/>
      <c r="K1" s="1259"/>
      <c r="L1" s="352"/>
    </row>
    <row r="2" spans="1:12" ht="58.5" customHeight="1" thickBot="1">
      <c r="A2" s="1246" t="s">
        <v>83</v>
      </c>
      <c r="B2" s="1247" t="s">
        <v>225</v>
      </c>
      <c r="C2" s="1247" t="s">
        <v>1560</v>
      </c>
      <c r="D2" s="1247" t="s">
        <v>756</v>
      </c>
      <c r="E2" s="1247" t="s">
        <v>773</v>
      </c>
      <c r="F2" s="1247" t="s">
        <v>763</v>
      </c>
      <c r="G2" s="1247" t="s">
        <v>757</v>
      </c>
      <c r="H2" s="1247" t="s">
        <v>758</v>
      </c>
      <c r="I2" s="1247" t="s">
        <v>759</v>
      </c>
      <c r="J2" s="1247" t="s">
        <v>1514</v>
      </c>
      <c r="K2" s="1247" t="s">
        <v>760</v>
      </c>
      <c r="L2" s="352"/>
    </row>
    <row r="3" spans="1:12" ht="12.65" customHeight="1">
      <c r="A3" s="892" t="s">
        <v>706</v>
      </c>
      <c r="B3" s="612">
        <v>3</v>
      </c>
      <c r="C3" s="612">
        <v>8</v>
      </c>
      <c r="D3" s="612">
        <v>60</v>
      </c>
      <c r="E3" s="612">
        <v>38</v>
      </c>
      <c r="F3" s="612">
        <v>39</v>
      </c>
      <c r="G3" s="612">
        <v>7</v>
      </c>
      <c r="H3" s="612">
        <v>9</v>
      </c>
      <c r="I3" s="612">
        <v>23</v>
      </c>
      <c r="J3" s="612">
        <v>40</v>
      </c>
      <c r="K3" s="612">
        <v>15814</v>
      </c>
      <c r="L3" s="352"/>
    </row>
    <row r="4" spans="1:12" ht="12.65" customHeight="1">
      <c r="A4" s="892" t="s">
        <v>707</v>
      </c>
      <c r="B4" s="612">
        <v>-1</v>
      </c>
      <c r="C4" s="612">
        <v>-5</v>
      </c>
      <c r="D4" s="612">
        <v>267</v>
      </c>
      <c r="E4" s="612">
        <v>241</v>
      </c>
      <c r="F4" s="612">
        <v>78</v>
      </c>
      <c r="G4" s="612">
        <v>5</v>
      </c>
      <c r="H4" s="612">
        <v>14</v>
      </c>
      <c r="I4" s="612">
        <v>59</v>
      </c>
      <c r="J4" s="612">
        <v>54</v>
      </c>
      <c r="K4" s="612">
        <v>8636</v>
      </c>
      <c r="L4" s="352"/>
    </row>
    <row r="5" spans="1:12" ht="12.65" customHeight="1">
      <c r="A5" s="886" t="s">
        <v>708</v>
      </c>
      <c r="B5" s="390">
        <v>-2</v>
      </c>
      <c r="C5" s="390">
        <v>-23</v>
      </c>
      <c r="D5" s="390">
        <v>64</v>
      </c>
      <c r="E5" s="390">
        <v>180</v>
      </c>
      <c r="F5" s="390">
        <v>16</v>
      </c>
      <c r="G5" s="390">
        <v>2</v>
      </c>
      <c r="H5" s="390">
        <v>5</v>
      </c>
      <c r="I5" s="390">
        <v>9</v>
      </c>
      <c r="J5" s="390">
        <v>45</v>
      </c>
      <c r="K5" s="390">
        <v>3441</v>
      </c>
      <c r="L5" s="352"/>
    </row>
    <row r="6" spans="1:12" ht="12.65" customHeight="1">
      <c r="A6" s="886" t="s">
        <v>709</v>
      </c>
      <c r="B6" s="390">
        <v>2</v>
      </c>
      <c r="C6" s="390">
        <v>31</v>
      </c>
      <c r="D6" s="390">
        <v>203</v>
      </c>
      <c r="E6" s="390">
        <v>1024</v>
      </c>
      <c r="F6" s="390">
        <v>60</v>
      </c>
      <c r="G6" s="390">
        <v>1</v>
      </c>
      <c r="H6" s="390">
        <v>9</v>
      </c>
      <c r="I6" s="390">
        <v>50</v>
      </c>
      <c r="J6" s="390">
        <v>56</v>
      </c>
      <c r="K6" s="390">
        <v>2599</v>
      </c>
      <c r="L6" s="352"/>
    </row>
    <row r="7" spans="1:12" ht="12.65" customHeight="1">
      <c r="A7" s="887" t="s">
        <v>710</v>
      </c>
      <c r="B7" s="390">
        <v>-1</v>
      </c>
      <c r="C7" s="390">
        <v>-15</v>
      </c>
      <c r="D7" s="390">
        <v>0</v>
      </c>
      <c r="E7" s="390">
        <v>1</v>
      </c>
      <c r="F7" s="390">
        <v>2</v>
      </c>
      <c r="G7" s="390">
        <v>2</v>
      </c>
      <c r="H7" s="390">
        <v>0</v>
      </c>
      <c r="I7" s="390">
        <v>0</v>
      </c>
      <c r="J7" s="390">
        <v>0</v>
      </c>
      <c r="K7" s="390">
        <v>2596</v>
      </c>
      <c r="L7" s="352"/>
    </row>
    <row r="8" spans="1:12" ht="12.65" customHeight="1">
      <c r="A8" s="893" t="s">
        <v>711</v>
      </c>
      <c r="B8" s="612">
        <v>-7</v>
      </c>
      <c r="C8" s="612">
        <v>-90</v>
      </c>
      <c r="D8" s="612">
        <v>65</v>
      </c>
      <c r="E8" s="612">
        <v>191</v>
      </c>
      <c r="F8" s="612">
        <v>33</v>
      </c>
      <c r="G8" s="612">
        <v>3</v>
      </c>
      <c r="H8" s="612">
        <v>4</v>
      </c>
      <c r="I8" s="612">
        <v>26</v>
      </c>
      <c r="J8" s="612">
        <v>45</v>
      </c>
      <c r="K8" s="612">
        <v>3096</v>
      </c>
      <c r="L8" s="352"/>
    </row>
    <row r="9" spans="1:12" ht="12.65" customHeight="1">
      <c r="A9" s="886" t="s">
        <v>712</v>
      </c>
      <c r="B9" s="390">
        <v>1</v>
      </c>
      <c r="C9" s="390">
        <v>19</v>
      </c>
      <c r="D9" s="390">
        <v>31</v>
      </c>
      <c r="E9" s="390">
        <v>145</v>
      </c>
      <c r="F9" s="390">
        <v>20</v>
      </c>
      <c r="G9" s="390">
        <v>2</v>
      </c>
      <c r="H9" s="390">
        <v>3</v>
      </c>
      <c r="I9" s="390">
        <v>15</v>
      </c>
      <c r="J9" s="390">
        <v>50</v>
      </c>
      <c r="K9" s="390">
        <v>2149</v>
      </c>
      <c r="L9" s="352"/>
    </row>
    <row r="10" spans="1:12" ht="12.65" customHeight="1">
      <c r="A10" s="886" t="s">
        <v>713</v>
      </c>
      <c r="B10" s="390">
        <v>1</v>
      </c>
      <c r="C10" s="390">
        <v>94</v>
      </c>
      <c r="D10" s="390">
        <v>3</v>
      </c>
      <c r="E10" s="390">
        <v>64</v>
      </c>
      <c r="F10" s="390">
        <v>3</v>
      </c>
      <c r="G10" s="390">
        <v>1</v>
      </c>
      <c r="H10" s="390">
        <v>1</v>
      </c>
      <c r="I10" s="390">
        <v>1</v>
      </c>
      <c r="J10" s="390">
        <v>33</v>
      </c>
      <c r="K10" s="390">
        <v>427</v>
      </c>
      <c r="L10" s="352"/>
    </row>
    <row r="11" spans="1:12" ht="12.65" customHeight="1">
      <c r="A11" s="424" t="s">
        <v>714</v>
      </c>
      <c r="B11" s="390">
        <v>-9</v>
      </c>
      <c r="C11" s="390">
        <v>-692</v>
      </c>
      <c r="D11" s="390">
        <v>31</v>
      </c>
      <c r="E11" s="390">
        <v>477</v>
      </c>
      <c r="F11" s="390">
        <v>10</v>
      </c>
      <c r="G11" s="390">
        <v>0</v>
      </c>
      <c r="H11" s="390">
        <v>0</v>
      </c>
      <c r="I11" s="390">
        <v>10</v>
      </c>
      <c r="J11" s="390">
        <v>40</v>
      </c>
      <c r="K11" s="390">
        <v>520</v>
      </c>
      <c r="L11" s="352"/>
    </row>
    <row r="12" spans="1:12" ht="12.65" customHeight="1">
      <c r="A12" s="894" t="s">
        <v>715</v>
      </c>
      <c r="B12" s="612">
        <v>3</v>
      </c>
      <c r="C12" s="612">
        <v>21</v>
      </c>
      <c r="D12" s="612">
        <v>25</v>
      </c>
      <c r="E12" s="612">
        <v>44</v>
      </c>
      <c r="F12" s="612">
        <v>28</v>
      </c>
      <c r="G12" s="612">
        <v>7</v>
      </c>
      <c r="H12" s="612">
        <v>9</v>
      </c>
      <c r="I12" s="612">
        <v>12</v>
      </c>
      <c r="J12" s="612">
        <v>52</v>
      </c>
      <c r="K12" s="612">
        <v>5725</v>
      </c>
      <c r="L12" s="352"/>
    </row>
    <row r="13" spans="1:12" ht="12.65" customHeight="1">
      <c r="A13" s="886" t="s">
        <v>716</v>
      </c>
      <c r="B13" s="390">
        <v>3</v>
      </c>
      <c r="C13" s="390">
        <v>60</v>
      </c>
      <c r="D13" s="390">
        <v>12</v>
      </c>
      <c r="E13" s="390">
        <v>59</v>
      </c>
      <c r="F13" s="390">
        <v>13</v>
      </c>
      <c r="G13" s="390">
        <v>3</v>
      </c>
      <c r="H13" s="390">
        <v>3</v>
      </c>
      <c r="I13" s="390">
        <v>7</v>
      </c>
      <c r="J13" s="390">
        <v>58</v>
      </c>
      <c r="K13" s="390">
        <v>2004</v>
      </c>
      <c r="L13" s="352"/>
    </row>
    <row r="14" spans="1:12" ht="12.65" customHeight="1">
      <c r="A14" s="886" t="s">
        <v>717</v>
      </c>
      <c r="B14" s="390">
        <v>0</v>
      </c>
      <c r="C14" s="390">
        <v>0</v>
      </c>
      <c r="D14" s="390">
        <v>11</v>
      </c>
      <c r="E14" s="390">
        <v>145</v>
      </c>
      <c r="F14" s="390">
        <v>6</v>
      </c>
      <c r="G14" s="390">
        <v>1</v>
      </c>
      <c r="H14" s="390">
        <v>1</v>
      </c>
      <c r="I14" s="390">
        <v>4</v>
      </c>
      <c r="J14" s="390">
        <v>44</v>
      </c>
      <c r="K14" s="390">
        <v>773</v>
      </c>
      <c r="L14" s="352"/>
    </row>
    <row r="15" spans="1:12" ht="12.65" customHeight="1">
      <c r="A15" s="1064" t="s">
        <v>718</v>
      </c>
      <c r="B15" s="390">
        <v>0</v>
      </c>
      <c r="C15" s="390">
        <v>0</v>
      </c>
      <c r="D15" s="390">
        <v>2</v>
      </c>
      <c r="E15" s="390">
        <v>8</v>
      </c>
      <c r="F15" s="390">
        <v>9</v>
      </c>
      <c r="G15" s="390">
        <v>3</v>
      </c>
      <c r="H15" s="390">
        <v>5</v>
      </c>
      <c r="I15" s="390">
        <v>1</v>
      </c>
      <c r="J15" s="390">
        <v>50</v>
      </c>
      <c r="K15" s="390">
        <v>2948</v>
      </c>
      <c r="L15" s="352"/>
    </row>
    <row r="16" spans="1:12" ht="12.65" customHeight="1">
      <c r="A16" s="892" t="s">
        <v>719</v>
      </c>
      <c r="B16" s="612">
        <v>-10</v>
      </c>
      <c r="C16" s="612">
        <v>-30</v>
      </c>
      <c r="D16" s="612">
        <v>301</v>
      </c>
      <c r="E16" s="612">
        <v>243</v>
      </c>
      <c r="F16" s="612">
        <v>238</v>
      </c>
      <c r="G16" s="612">
        <v>13</v>
      </c>
      <c r="H16" s="612">
        <v>50</v>
      </c>
      <c r="I16" s="612">
        <v>175</v>
      </c>
      <c r="J16" s="612">
        <v>60</v>
      </c>
      <c r="K16" s="612">
        <v>13164</v>
      </c>
      <c r="L16" s="352"/>
    </row>
    <row r="17" spans="1:12" ht="12.65" customHeight="1">
      <c r="A17" s="886" t="s">
        <v>720</v>
      </c>
      <c r="B17" s="390">
        <v>0</v>
      </c>
      <c r="C17" s="390">
        <v>0</v>
      </c>
      <c r="D17" s="390">
        <v>52</v>
      </c>
      <c r="E17" s="390">
        <v>197</v>
      </c>
      <c r="F17" s="390">
        <v>32</v>
      </c>
      <c r="G17" s="390">
        <v>2</v>
      </c>
      <c r="H17" s="390">
        <v>5</v>
      </c>
      <c r="I17" s="390">
        <v>25</v>
      </c>
      <c r="J17" s="390">
        <v>48</v>
      </c>
      <c r="K17" s="390">
        <v>2683</v>
      </c>
      <c r="L17" s="352"/>
    </row>
    <row r="18" spans="1:12" ht="12.65" customHeight="1">
      <c r="A18" s="424" t="s">
        <v>721</v>
      </c>
      <c r="B18" s="390">
        <v>0</v>
      </c>
      <c r="C18" s="390">
        <v>0</v>
      </c>
      <c r="D18" s="390">
        <v>16</v>
      </c>
      <c r="E18" s="390">
        <v>73</v>
      </c>
      <c r="F18" s="390">
        <v>18</v>
      </c>
      <c r="G18" s="390">
        <v>3</v>
      </c>
      <c r="H18" s="390">
        <v>6</v>
      </c>
      <c r="I18" s="390">
        <v>9</v>
      </c>
      <c r="J18" s="390">
        <v>60</v>
      </c>
      <c r="K18" s="390">
        <v>2355</v>
      </c>
      <c r="L18" s="352"/>
    </row>
    <row r="19" spans="1:12" ht="12.65" customHeight="1">
      <c r="A19" s="886" t="s">
        <v>722</v>
      </c>
      <c r="B19" s="390">
        <v>-1</v>
      </c>
      <c r="C19" s="390">
        <v>-8</v>
      </c>
      <c r="D19" s="390">
        <v>191</v>
      </c>
      <c r="E19" s="390">
        <v>395</v>
      </c>
      <c r="F19" s="390">
        <v>137</v>
      </c>
      <c r="G19" s="390">
        <v>6</v>
      </c>
      <c r="H19" s="390">
        <v>18</v>
      </c>
      <c r="I19" s="390">
        <v>113</v>
      </c>
      <c r="J19" s="390">
        <v>60</v>
      </c>
      <c r="K19" s="390">
        <v>4937</v>
      </c>
      <c r="L19" s="352"/>
    </row>
    <row r="20" spans="1:12" ht="12.65" customHeight="1">
      <c r="A20" s="886" t="s">
        <v>723</v>
      </c>
      <c r="B20" s="390">
        <v>0</v>
      </c>
      <c r="C20" s="390">
        <v>0</v>
      </c>
      <c r="D20" s="390">
        <v>11</v>
      </c>
      <c r="E20" s="390">
        <v>708</v>
      </c>
      <c r="F20" s="390">
        <v>9</v>
      </c>
      <c r="G20" s="390">
        <v>0</v>
      </c>
      <c r="H20" s="390">
        <v>2</v>
      </c>
      <c r="I20" s="390">
        <v>7</v>
      </c>
      <c r="J20" s="390">
        <v>64</v>
      </c>
      <c r="K20" s="390">
        <v>206</v>
      </c>
      <c r="L20" s="352"/>
    </row>
    <row r="21" spans="1:12" ht="12.65" customHeight="1">
      <c r="A21" s="886" t="s">
        <v>724</v>
      </c>
      <c r="B21" s="390">
        <v>-9</v>
      </c>
      <c r="C21" s="390">
        <v>-163</v>
      </c>
      <c r="D21" s="390">
        <v>23</v>
      </c>
      <c r="E21" s="390">
        <v>126</v>
      </c>
      <c r="F21" s="390">
        <v>35</v>
      </c>
      <c r="G21" s="390">
        <v>2</v>
      </c>
      <c r="H21" s="390">
        <v>18</v>
      </c>
      <c r="I21" s="390">
        <v>15</v>
      </c>
      <c r="J21" s="390">
        <v>68</v>
      </c>
      <c r="K21" s="390">
        <v>2206</v>
      </c>
      <c r="L21" s="352"/>
    </row>
    <row r="22" spans="1:12" ht="12.65" customHeight="1">
      <c r="A22" s="886" t="s">
        <v>725</v>
      </c>
      <c r="B22" s="390">
        <v>0</v>
      </c>
      <c r="C22" s="390">
        <v>0</v>
      </c>
      <c r="D22" s="390">
        <v>8</v>
      </c>
      <c r="E22" s="390">
        <v>91</v>
      </c>
      <c r="F22" s="390">
        <v>7</v>
      </c>
      <c r="G22" s="390">
        <v>0</v>
      </c>
      <c r="H22" s="390">
        <v>1</v>
      </c>
      <c r="I22" s="390">
        <v>6</v>
      </c>
      <c r="J22" s="390">
        <v>86</v>
      </c>
      <c r="K22" s="390">
        <v>777</v>
      </c>
      <c r="L22" s="352"/>
    </row>
    <row r="23" spans="1:12" ht="12.65" customHeight="1">
      <c r="A23" s="892" t="s">
        <v>726</v>
      </c>
      <c r="B23" s="612">
        <v>4</v>
      </c>
      <c r="C23" s="612">
        <v>5</v>
      </c>
      <c r="D23" s="612">
        <v>679</v>
      </c>
      <c r="E23" s="612">
        <v>194</v>
      </c>
      <c r="F23" s="612">
        <v>467</v>
      </c>
      <c r="G23" s="612">
        <v>44</v>
      </c>
      <c r="H23" s="612">
        <v>95</v>
      </c>
      <c r="I23" s="612">
        <v>328</v>
      </c>
      <c r="J23" s="612">
        <v>50</v>
      </c>
      <c r="K23" s="612">
        <v>35535</v>
      </c>
      <c r="L23" s="352"/>
    </row>
    <row r="24" spans="1:12" ht="12.65" customHeight="1">
      <c r="A24" s="886" t="s">
        <v>727</v>
      </c>
      <c r="B24" s="390">
        <v>7</v>
      </c>
      <c r="C24" s="390">
        <v>123</v>
      </c>
      <c r="D24" s="390">
        <v>88</v>
      </c>
      <c r="E24" s="390">
        <v>380</v>
      </c>
      <c r="F24" s="390">
        <v>62</v>
      </c>
      <c r="G24" s="390">
        <v>4</v>
      </c>
      <c r="H24" s="390">
        <v>6</v>
      </c>
      <c r="I24" s="390">
        <v>52</v>
      </c>
      <c r="J24" s="390">
        <v>59</v>
      </c>
      <c r="K24" s="390">
        <v>2279</v>
      </c>
      <c r="L24" s="352"/>
    </row>
    <row r="25" spans="1:12" ht="12.65" customHeight="1">
      <c r="A25" s="886" t="s">
        <v>728</v>
      </c>
      <c r="B25" s="390">
        <v>-1</v>
      </c>
      <c r="C25" s="390">
        <v>-9</v>
      </c>
      <c r="D25" s="390">
        <v>104</v>
      </c>
      <c r="E25" s="390">
        <v>239</v>
      </c>
      <c r="F25" s="390">
        <v>61</v>
      </c>
      <c r="G25" s="390">
        <v>5</v>
      </c>
      <c r="H25" s="390">
        <v>17</v>
      </c>
      <c r="I25" s="390">
        <v>39</v>
      </c>
      <c r="J25" s="390">
        <v>39</v>
      </c>
      <c r="K25" s="390">
        <v>4245</v>
      </c>
      <c r="L25" s="352"/>
    </row>
    <row r="26" spans="1:12" ht="12.65" customHeight="1">
      <c r="A26" s="886" t="s">
        <v>729</v>
      </c>
      <c r="B26" s="390">
        <v>5</v>
      </c>
      <c r="C26" s="390">
        <v>29</v>
      </c>
      <c r="D26" s="390">
        <v>74</v>
      </c>
      <c r="E26" s="390">
        <v>110</v>
      </c>
      <c r="F26" s="390">
        <v>57</v>
      </c>
      <c r="G26" s="390">
        <v>7</v>
      </c>
      <c r="H26" s="390">
        <v>18</v>
      </c>
      <c r="I26" s="390">
        <v>32</v>
      </c>
      <c r="J26" s="390">
        <v>48</v>
      </c>
      <c r="K26" s="390">
        <v>6994</v>
      </c>
      <c r="L26" s="352"/>
    </row>
    <row r="27" spans="1:12" ht="12.65" customHeight="1">
      <c r="A27" s="886" t="s">
        <v>730</v>
      </c>
      <c r="B27" s="390">
        <v>1</v>
      </c>
      <c r="C27" s="390">
        <v>4</v>
      </c>
      <c r="D27" s="390">
        <v>159</v>
      </c>
      <c r="E27" s="390">
        <v>163</v>
      </c>
      <c r="F27" s="390">
        <v>138</v>
      </c>
      <c r="G27" s="390">
        <v>13</v>
      </c>
      <c r="H27" s="390">
        <v>24</v>
      </c>
      <c r="I27" s="390">
        <v>101</v>
      </c>
      <c r="J27" s="390">
        <v>67</v>
      </c>
      <c r="K27" s="390">
        <v>9741</v>
      </c>
      <c r="L27" s="352"/>
    </row>
    <row r="28" spans="1:12" ht="12.65" customHeight="1">
      <c r="A28" s="886" t="s">
        <v>731</v>
      </c>
      <c r="B28" s="390">
        <v>-1</v>
      </c>
      <c r="C28" s="390">
        <v>-6</v>
      </c>
      <c r="D28" s="390">
        <v>71</v>
      </c>
      <c r="E28" s="390">
        <v>100</v>
      </c>
      <c r="F28" s="390">
        <v>72</v>
      </c>
      <c r="G28" s="390">
        <v>8</v>
      </c>
      <c r="H28" s="390">
        <v>20</v>
      </c>
      <c r="I28" s="390">
        <v>44</v>
      </c>
      <c r="J28" s="390">
        <v>65</v>
      </c>
      <c r="K28" s="390">
        <v>6968</v>
      </c>
      <c r="L28" s="352"/>
    </row>
    <row r="29" spans="1:12" ht="12.65" customHeight="1">
      <c r="A29" s="886" t="s">
        <v>732</v>
      </c>
      <c r="B29" s="390">
        <v>-8</v>
      </c>
      <c r="C29" s="390">
        <v>-106</v>
      </c>
      <c r="D29" s="390">
        <v>111</v>
      </c>
      <c r="E29" s="390">
        <v>368</v>
      </c>
      <c r="F29" s="390">
        <v>51</v>
      </c>
      <c r="G29" s="390">
        <v>4</v>
      </c>
      <c r="H29" s="390">
        <v>6</v>
      </c>
      <c r="I29" s="390">
        <v>41</v>
      </c>
      <c r="J29" s="390">
        <v>37</v>
      </c>
      <c r="K29" s="390">
        <v>3006</v>
      </c>
      <c r="L29" s="352"/>
    </row>
    <row r="30" spans="1:12" ht="12.65" customHeight="1">
      <c r="A30" s="886" t="s">
        <v>733</v>
      </c>
      <c r="B30" s="390">
        <v>1</v>
      </c>
      <c r="C30" s="390">
        <v>17</v>
      </c>
      <c r="D30" s="390">
        <v>72</v>
      </c>
      <c r="E30" s="390">
        <v>333</v>
      </c>
      <c r="F30" s="390">
        <v>26</v>
      </c>
      <c r="G30" s="390">
        <v>3</v>
      </c>
      <c r="H30" s="390">
        <v>4</v>
      </c>
      <c r="I30" s="390">
        <v>19</v>
      </c>
      <c r="J30" s="390">
        <v>26</v>
      </c>
      <c r="K30" s="390">
        <v>2302</v>
      </c>
      <c r="L30" s="352"/>
    </row>
    <row r="31" spans="1:12" ht="12.65" customHeight="1">
      <c r="A31" s="892" t="s">
        <v>734</v>
      </c>
      <c r="B31" s="612">
        <v>-15</v>
      </c>
      <c r="C31" s="612">
        <v>-92</v>
      </c>
      <c r="D31" s="612">
        <v>393</v>
      </c>
      <c r="E31" s="612">
        <v>581</v>
      </c>
      <c r="F31" s="612">
        <v>164</v>
      </c>
      <c r="G31" s="612">
        <v>10</v>
      </c>
      <c r="H31" s="612">
        <v>6</v>
      </c>
      <c r="I31" s="612">
        <v>148</v>
      </c>
      <c r="J31" s="612">
        <v>39</v>
      </c>
      <c r="K31" s="612">
        <v>6518</v>
      </c>
      <c r="L31" s="352"/>
    </row>
    <row r="32" spans="1:12" ht="12.65" customHeight="1">
      <c r="A32" s="886" t="s">
        <v>735</v>
      </c>
      <c r="B32" s="390">
        <v>0</v>
      </c>
      <c r="C32" s="390">
        <v>0</v>
      </c>
      <c r="D32" s="390">
        <v>0</v>
      </c>
      <c r="E32" s="390">
        <v>6</v>
      </c>
      <c r="F32" s="390">
        <v>1</v>
      </c>
      <c r="G32" s="390">
        <v>1</v>
      </c>
      <c r="H32" s="390">
        <v>0</v>
      </c>
      <c r="I32" s="390">
        <v>0</v>
      </c>
      <c r="J32" s="390">
        <v>0</v>
      </c>
      <c r="K32" s="390">
        <v>220</v>
      </c>
      <c r="L32" s="352"/>
    </row>
    <row r="33" spans="1:12" ht="12.65" customHeight="1">
      <c r="A33" s="886" t="s">
        <v>736</v>
      </c>
      <c r="B33" s="390">
        <v>-15</v>
      </c>
      <c r="C33" s="390">
        <v>-103</v>
      </c>
      <c r="D33" s="390">
        <v>392</v>
      </c>
      <c r="E33" s="390">
        <v>638</v>
      </c>
      <c r="F33" s="390">
        <v>163</v>
      </c>
      <c r="G33" s="390">
        <v>9</v>
      </c>
      <c r="H33" s="390">
        <v>6</v>
      </c>
      <c r="I33" s="390">
        <v>148</v>
      </c>
      <c r="J33" s="390">
        <v>39</v>
      </c>
      <c r="K33" s="390">
        <v>5842</v>
      </c>
      <c r="L33" s="352"/>
    </row>
    <row r="34" spans="1:12" ht="12.65" customHeight="1">
      <c r="A34" s="886" t="s">
        <v>737</v>
      </c>
      <c r="B34" s="390">
        <v>0</v>
      </c>
      <c r="C34" s="390">
        <v>0</v>
      </c>
      <c r="D34" s="390">
        <v>1</v>
      </c>
      <c r="E34" s="390">
        <v>9</v>
      </c>
      <c r="F34" s="390">
        <v>0</v>
      </c>
      <c r="G34" s="390">
        <v>0</v>
      </c>
      <c r="H34" s="390">
        <v>0</v>
      </c>
      <c r="I34" s="390">
        <v>0</v>
      </c>
      <c r="J34" s="390">
        <v>0</v>
      </c>
      <c r="K34" s="390">
        <v>456</v>
      </c>
      <c r="L34" s="352"/>
    </row>
    <row r="35" spans="1:12" ht="12.65" customHeight="1">
      <c r="A35" s="892" t="s">
        <v>738</v>
      </c>
      <c r="B35" s="612">
        <v>-1</v>
      </c>
      <c r="C35" s="612">
        <v>-5</v>
      </c>
      <c r="D35" s="612">
        <v>9</v>
      </c>
      <c r="E35" s="612">
        <v>14</v>
      </c>
      <c r="F35" s="612">
        <v>15</v>
      </c>
      <c r="G35" s="612">
        <v>5</v>
      </c>
      <c r="H35" s="612">
        <v>5</v>
      </c>
      <c r="I35" s="612">
        <v>5</v>
      </c>
      <c r="J35" s="612">
        <v>56</v>
      </c>
      <c r="K35" s="612">
        <v>7951</v>
      </c>
      <c r="L35" s="352"/>
    </row>
    <row r="36" spans="1:12" ht="12.65" customHeight="1">
      <c r="A36" s="886" t="s">
        <v>739</v>
      </c>
      <c r="B36" s="390">
        <v>-1</v>
      </c>
      <c r="C36" s="390">
        <v>-9</v>
      </c>
      <c r="D36" s="390">
        <v>2</v>
      </c>
      <c r="E36" s="390">
        <v>5</v>
      </c>
      <c r="F36" s="390">
        <v>6</v>
      </c>
      <c r="G36" s="390">
        <v>2</v>
      </c>
      <c r="H36" s="390">
        <v>4</v>
      </c>
      <c r="I36" s="390">
        <v>0</v>
      </c>
      <c r="J36" s="390">
        <v>0</v>
      </c>
      <c r="K36" s="390">
        <v>4521</v>
      </c>
      <c r="L36" s="352"/>
    </row>
    <row r="37" spans="1:12" ht="12.65" customHeight="1">
      <c r="A37" s="886" t="s">
        <v>740</v>
      </c>
      <c r="B37" s="390">
        <v>0</v>
      </c>
      <c r="C37" s="390">
        <v>0</v>
      </c>
      <c r="D37" s="390">
        <v>1</v>
      </c>
      <c r="E37" s="390">
        <v>5</v>
      </c>
      <c r="F37" s="390">
        <v>4</v>
      </c>
      <c r="G37" s="390">
        <v>3</v>
      </c>
      <c r="H37" s="390">
        <v>0</v>
      </c>
      <c r="I37" s="390">
        <v>1</v>
      </c>
      <c r="J37" s="390">
        <v>100</v>
      </c>
      <c r="K37" s="390">
        <v>2588</v>
      </c>
      <c r="L37" s="352"/>
    </row>
    <row r="38" spans="1:12" ht="12.65" customHeight="1">
      <c r="A38" s="886" t="s">
        <v>741</v>
      </c>
      <c r="B38" s="390">
        <v>0</v>
      </c>
      <c r="C38" s="390">
        <v>0</v>
      </c>
      <c r="D38" s="390">
        <v>6</v>
      </c>
      <c r="E38" s="390">
        <v>113</v>
      </c>
      <c r="F38" s="390">
        <v>5</v>
      </c>
      <c r="G38" s="390">
        <v>0</v>
      </c>
      <c r="H38" s="390">
        <v>1</v>
      </c>
      <c r="I38" s="390">
        <v>4</v>
      </c>
      <c r="J38" s="390">
        <v>67</v>
      </c>
      <c r="K38" s="390">
        <v>842</v>
      </c>
      <c r="L38" s="352"/>
    </row>
    <row r="39" spans="1:12" ht="12.65" customHeight="1">
      <c r="A39" s="1253" t="s">
        <v>742</v>
      </c>
      <c r="B39" s="1254">
        <v>-21</v>
      </c>
      <c r="C39" s="1254">
        <v>-19</v>
      </c>
      <c r="D39" s="1254">
        <v>195</v>
      </c>
      <c r="E39" s="1254">
        <v>42</v>
      </c>
      <c r="F39" s="1254">
        <v>153</v>
      </c>
      <c r="G39" s="1254">
        <v>22</v>
      </c>
      <c r="H39" s="1254">
        <v>38</v>
      </c>
      <c r="I39" s="1254">
        <v>93</v>
      </c>
      <c r="J39" s="1254">
        <v>62</v>
      </c>
      <c r="K39" s="1254">
        <v>44012</v>
      </c>
      <c r="L39" s="352"/>
    </row>
    <row r="40" spans="1:12" ht="12.65" customHeight="1">
      <c r="A40" s="1253" t="s">
        <v>745</v>
      </c>
      <c r="B40" s="1254">
        <v>-1</v>
      </c>
      <c r="C40" s="1254">
        <v>-43</v>
      </c>
      <c r="D40" s="1254">
        <v>5</v>
      </c>
      <c r="E40" s="1254">
        <v>107</v>
      </c>
      <c r="F40" s="1254">
        <v>12</v>
      </c>
      <c r="G40" s="1254">
        <v>7</v>
      </c>
      <c r="H40" s="1254">
        <v>5</v>
      </c>
      <c r="I40" s="1254">
        <v>0</v>
      </c>
      <c r="J40" s="1254">
        <v>0</v>
      </c>
      <c r="K40" s="1254">
        <v>928</v>
      </c>
      <c r="L40" s="352"/>
    </row>
    <row r="41" spans="1:12" s="1417" customFormat="1" ht="12.65" customHeight="1">
      <c r="A41" s="1415"/>
      <c r="B41" s="1416"/>
      <c r="C41" s="1416"/>
      <c r="D41" s="1416"/>
      <c r="E41" s="1416"/>
      <c r="F41" s="1416"/>
      <c r="G41" s="1416"/>
      <c r="H41" s="1416"/>
      <c r="I41" s="1416"/>
      <c r="J41" s="1416"/>
      <c r="K41" s="1416"/>
    </row>
    <row r="42" spans="1:12" ht="12.65" customHeight="1">
      <c r="A42" s="1418" t="s">
        <v>746</v>
      </c>
      <c r="B42" s="1419">
        <v>-46</v>
      </c>
      <c r="C42" s="1419">
        <v>-13</v>
      </c>
      <c r="D42" s="1419">
        <v>1999</v>
      </c>
      <c r="E42" s="1419">
        <v>141</v>
      </c>
      <c r="F42" s="1419">
        <v>1227</v>
      </c>
      <c r="G42" s="1419">
        <v>123</v>
      </c>
      <c r="H42" s="1419">
        <v>235</v>
      </c>
      <c r="I42" s="1419">
        <v>869</v>
      </c>
      <c r="J42" s="1419">
        <v>50</v>
      </c>
      <c r="K42" s="1419">
        <v>141379</v>
      </c>
      <c r="L42" s="352"/>
    </row>
    <row r="43" spans="1:12" ht="12.65" customHeight="1">
      <c r="A43" s="1255" t="s">
        <v>747</v>
      </c>
      <c r="B43" s="880">
        <v>11</v>
      </c>
      <c r="C43" s="1416">
        <v>3</v>
      </c>
      <c r="D43" s="880">
        <v>749</v>
      </c>
      <c r="E43" s="1416">
        <v>35</v>
      </c>
      <c r="F43" s="1416">
        <v>148</v>
      </c>
      <c r="G43" s="880">
        <v>15</v>
      </c>
      <c r="H43" s="1416">
        <v>40</v>
      </c>
      <c r="I43" s="880">
        <v>93</v>
      </c>
      <c r="J43" s="1416">
        <v>21</v>
      </c>
      <c r="K43" s="880">
        <v>158023</v>
      </c>
      <c r="L43" s="352"/>
    </row>
    <row r="44" spans="1:12" ht="12.65" customHeight="1">
      <c r="A44" s="1255" t="s">
        <v>748</v>
      </c>
      <c r="B44" s="880">
        <v>-19</v>
      </c>
      <c r="C44" s="1416">
        <v>-39</v>
      </c>
      <c r="D44" s="880">
        <v>284</v>
      </c>
      <c r="E44" s="1416">
        <v>144</v>
      </c>
      <c r="F44" s="1416">
        <v>223</v>
      </c>
      <c r="G44" s="880">
        <v>40</v>
      </c>
      <c r="H44" s="1416">
        <v>53</v>
      </c>
      <c r="I44" s="880">
        <v>130</v>
      </c>
      <c r="J44" s="1416">
        <v>46</v>
      </c>
      <c r="K44" s="880">
        <v>19509</v>
      </c>
      <c r="L44" s="352"/>
    </row>
    <row r="45" spans="1:12" ht="12.65" customHeight="1">
      <c r="A45" s="886" t="s">
        <v>765</v>
      </c>
      <c r="B45" s="390">
        <v>15</v>
      </c>
      <c r="C45" s="1542">
        <v>96</v>
      </c>
      <c r="D45" s="390">
        <v>173</v>
      </c>
      <c r="E45" s="1542">
        <v>269</v>
      </c>
      <c r="F45" s="1542">
        <v>188</v>
      </c>
      <c r="G45" s="390">
        <v>19</v>
      </c>
      <c r="H45" s="1542">
        <v>81</v>
      </c>
      <c r="I45" s="390">
        <v>88</v>
      </c>
      <c r="J45" s="1542">
        <v>51</v>
      </c>
      <c r="K45" s="390">
        <v>6229</v>
      </c>
      <c r="L45" s="352"/>
    </row>
    <row r="46" spans="1:12" ht="12.65" customHeight="1">
      <c r="A46" s="1418" t="s">
        <v>750</v>
      </c>
      <c r="B46" s="1419">
        <v>7</v>
      </c>
      <c r="C46" s="1419">
        <v>2</v>
      </c>
      <c r="D46" s="1419">
        <v>1206</v>
      </c>
      <c r="E46" s="1419">
        <v>60</v>
      </c>
      <c r="F46" s="1419">
        <v>558</v>
      </c>
      <c r="G46" s="1419">
        <v>74</v>
      </c>
      <c r="H46" s="1419">
        <v>173</v>
      </c>
      <c r="I46" s="1419">
        <v>311</v>
      </c>
      <c r="J46" s="1419">
        <v>35</v>
      </c>
      <c r="K46" s="1419">
        <v>183761</v>
      </c>
      <c r="L46" s="352"/>
    </row>
    <row r="47" spans="1:12" ht="13" customHeight="1">
      <c r="A47" s="1248" t="s">
        <v>696</v>
      </c>
      <c r="B47" s="859">
        <v>-1</v>
      </c>
      <c r="C47" s="859">
        <v>-12</v>
      </c>
      <c r="D47" s="859">
        <v>34</v>
      </c>
      <c r="E47" s="859">
        <v>100</v>
      </c>
      <c r="F47" s="859">
        <v>3</v>
      </c>
      <c r="G47" s="859">
        <v>0</v>
      </c>
      <c r="H47" s="859">
        <v>0</v>
      </c>
      <c r="I47" s="859">
        <v>3</v>
      </c>
      <c r="J47" s="859">
        <v>9</v>
      </c>
      <c r="K47" s="859">
        <v>3386</v>
      </c>
      <c r="L47" s="352"/>
    </row>
    <row r="48" spans="1:12" ht="20.5" customHeight="1">
      <c r="A48" s="1248" t="s">
        <v>751</v>
      </c>
      <c r="B48" s="859">
        <v>0</v>
      </c>
      <c r="C48" s="859">
        <v>0</v>
      </c>
      <c r="D48" s="859">
        <v>0</v>
      </c>
      <c r="E48" s="859">
        <v>0</v>
      </c>
      <c r="F48" s="859">
        <v>0</v>
      </c>
      <c r="G48" s="859">
        <v>0</v>
      </c>
      <c r="H48" s="859">
        <v>0</v>
      </c>
      <c r="I48" s="859">
        <v>0</v>
      </c>
      <c r="J48" s="859">
        <v>0</v>
      </c>
      <c r="K48" s="859">
        <v>19070</v>
      </c>
      <c r="L48" s="352"/>
    </row>
    <row r="49" spans="1:12" ht="13" customHeight="1">
      <c r="A49" s="1248" t="s">
        <v>752</v>
      </c>
      <c r="B49" s="859">
        <v>-40</v>
      </c>
      <c r="C49" s="859">
        <v>-5</v>
      </c>
      <c r="D49" s="859">
        <v>3239</v>
      </c>
      <c r="E49" s="859">
        <v>97</v>
      </c>
      <c r="F49" s="859">
        <v>1788</v>
      </c>
      <c r="G49" s="859">
        <v>197</v>
      </c>
      <c r="H49" s="859">
        <v>408</v>
      </c>
      <c r="I49" s="859">
        <v>1183</v>
      </c>
      <c r="J49" s="859">
        <v>44</v>
      </c>
      <c r="K49" s="859">
        <v>347596</v>
      </c>
      <c r="L49" s="352"/>
    </row>
    <row r="50" spans="1:12" ht="13" customHeight="1">
      <c r="A50" s="1248" t="s">
        <v>753</v>
      </c>
      <c r="B50" s="1249"/>
      <c r="C50" s="1249"/>
      <c r="D50" s="1249">
        <v>567</v>
      </c>
      <c r="E50" s="1250"/>
      <c r="F50" s="1250"/>
      <c r="G50" s="1250"/>
      <c r="H50" s="1250"/>
      <c r="I50" s="1250"/>
      <c r="J50" s="1250"/>
      <c r="K50" s="1249">
        <v>72909.023000030007</v>
      </c>
      <c r="L50" s="352"/>
    </row>
    <row r="51" spans="1:12" ht="13" customHeight="1">
      <c r="A51" s="1248" t="s">
        <v>766</v>
      </c>
      <c r="B51" s="1249">
        <v>-15.848000000000001</v>
      </c>
      <c r="C51" s="1249"/>
      <c r="D51" s="1249"/>
      <c r="E51" s="1250"/>
      <c r="F51" s="1250"/>
      <c r="G51" s="1250"/>
      <c r="H51" s="1250"/>
      <c r="I51" s="1250"/>
      <c r="J51" s="1250"/>
      <c r="K51" s="1249"/>
      <c r="L51" s="352"/>
    </row>
    <row r="52" spans="1:12" ht="20.149999999999999" customHeight="1">
      <c r="A52" s="1248" t="s">
        <v>225</v>
      </c>
      <c r="B52" s="1249">
        <v>-55.847999999999999</v>
      </c>
      <c r="C52" s="1249">
        <v>-6</v>
      </c>
      <c r="D52" s="1249"/>
      <c r="E52" s="1250"/>
      <c r="F52" s="1250"/>
      <c r="G52" s="1250"/>
      <c r="H52" s="1250"/>
      <c r="I52" s="1250"/>
      <c r="J52" s="1250"/>
      <c r="K52" s="1249"/>
      <c r="L52" s="352"/>
    </row>
    <row r="53" spans="1:12" ht="22.5" customHeight="1">
      <c r="A53" s="1248" t="s">
        <v>767</v>
      </c>
      <c r="B53" s="1249"/>
      <c r="C53" s="1249"/>
      <c r="D53" s="1249">
        <v>14.547492630000001</v>
      </c>
      <c r="E53" s="1249"/>
      <c r="F53" s="1249">
        <v>38</v>
      </c>
      <c r="G53" s="1249">
        <v>5</v>
      </c>
      <c r="H53" s="1249">
        <v>1</v>
      </c>
      <c r="I53" s="1249">
        <v>32</v>
      </c>
      <c r="J53" s="1249"/>
      <c r="K53" s="1249"/>
      <c r="L53" s="352"/>
    </row>
    <row r="54" spans="1:12" ht="14.5" customHeight="1">
      <c r="A54" s="1236" t="s">
        <v>768</v>
      </c>
      <c r="B54" s="1224"/>
      <c r="C54" s="856"/>
      <c r="D54" s="1224"/>
      <c r="E54" s="1251"/>
      <c r="F54" s="1224"/>
      <c r="G54" s="1224"/>
      <c r="H54" s="1224"/>
      <c r="I54" s="1224"/>
      <c r="J54" s="1224"/>
      <c r="K54" s="1224"/>
      <c r="L54" s="352"/>
    </row>
    <row r="55" spans="1:12" ht="14.5" customHeight="1">
      <c r="A55" s="1236" t="s">
        <v>769</v>
      </c>
      <c r="B55" s="1224"/>
      <c r="C55" s="856"/>
      <c r="D55" s="1251"/>
      <c r="E55" s="1251"/>
      <c r="F55" s="1224"/>
      <c r="G55" s="1224"/>
      <c r="H55" s="1224"/>
      <c r="I55" s="1224"/>
      <c r="J55" s="1224"/>
      <c r="K55" s="1224"/>
      <c r="L55" s="352"/>
    </row>
    <row r="56" spans="1:12" ht="14.5" customHeight="1">
      <c r="A56" s="1256" t="s">
        <v>770</v>
      </c>
      <c r="B56" s="1224"/>
      <c r="C56" s="856"/>
      <c r="D56" s="1224"/>
      <c r="E56" s="1224"/>
      <c r="F56" s="1224"/>
      <c r="G56" s="1224"/>
      <c r="H56" s="1224"/>
      <c r="I56" s="1224"/>
      <c r="J56" s="1224"/>
      <c r="K56" s="1224"/>
      <c r="L56" s="352"/>
    </row>
    <row r="57" spans="1:12" ht="14.5" customHeight="1">
      <c r="A57" s="1257" t="s">
        <v>771</v>
      </c>
      <c r="B57" s="1224"/>
      <c r="C57" s="856"/>
      <c r="D57" s="1224"/>
      <c r="E57" s="1224"/>
      <c r="F57" s="1224"/>
      <c r="G57" s="1224"/>
      <c r="H57" s="1224"/>
      <c r="I57" s="1224"/>
      <c r="J57" s="1224"/>
      <c r="K57" s="1224"/>
      <c r="L57" s="352"/>
    </row>
    <row r="58" spans="1:12" ht="21.75" customHeight="1">
      <c r="A58" s="1652" t="s">
        <v>772</v>
      </c>
      <c r="B58" s="1607"/>
      <c r="C58" s="1607"/>
      <c r="D58" s="1607"/>
      <c r="E58" s="1607"/>
      <c r="F58" s="1607"/>
      <c r="G58" s="1607"/>
      <c r="H58" s="1607"/>
      <c r="I58" s="1607"/>
      <c r="J58" s="1607"/>
      <c r="K58" s="1607"/>
      <c r="L58" s="352"/>
    </row>
    <row r="59" spans="1:12" ht="12.75" customHeight="1">
      <c r="A59" s="352"/>
      <c r="B59" s="352"/>
      <c r="C59" s="352"/>
      <c r="D59" s="352"/>
      <c r="E59" s="352"/>
      <c r="F59" s="352"/>
      <c r="G59" s="352"/>
      <c r="H59" s="352"/>
      <c r="I59" s="352"/>
      <c r="J59" s="352"/>
      <c r="K59" s="352"/>
      <c r="L59" s="352"/>
    </row>
  </sheetData>
  <mergeCells count="1">
    <mergeCell ref="A58:K58"/>
  </mergeCells>
  <pageMargins left="0.70866141732283472" right="0.70866141732283472" top="0.74803149606299213" bottom="0.74803149606299213" header="0.31496062992125984" footer="0.31496062992125984"/>
  <pageSetup paperSize="9" scale="75" fitToWidth="0" fitToHeight="0" orientation="portrait" r:id="rId1"/>
  <headerFooter alignWithMargins="0">
    <oddHeader>&amp;CHalf-Year Factbook 2022
&amp;R&amp;"-,Bold"&amp;K0000A0Risk, liquidity and capital management</oddHeader>
    <oddFooter>&amp;R&amp;"-,Bold"&amp;K0000A0Nordea</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4199B-A012-4BDB-8EA6-80A3C2EFDAA7}">
  <dimension ref="A1:L60"/>
  <sheetViews>
    <sheetView view="pageLayout" zoomScaleNormal="100" zoomScaleSheetLayoutView="85" workbookViewId="0">
      <selection activeCell="D63" sqref="D63"/>
    </sheetView>
  </sheetViews>
  <sheetFormatPr defaultColWidth="9.1796875" defaultRowHeight="14"/>
  <cols>
    <col min="1" max="1" width="28.453125" style="1482" customWidth="1"/>
    <col min="2" max="2" width="7" style="130" customWidth="1"/>
    <col min="3" max="3" width="7.1796875" style="130" customWidth="1"/>
    <col min="4" max="4" width="5.7265625" style="130" customWidth="1"/>
    <col min="5" max="5" width="7" style="130" customWidth="1"/>
    <col min="6" max="7" width="9.26953125" style="130" customWidth="1"/>
    <col min="8" max="10" width="9.453125" style="130" customWidth="1"/>
    <col min="11" max="11" width="8" style="130" customWidth="1"/>
    <col min="12" max="12" width="6.7265625" style="130" customWidth="1"/>
    <col min="13" max="13" width="8.453125" style="352" customWidth="1"/>
    <col min="14" max="16384" width="9.1796875" style="352"/>
  </cols>
  <sheetData>
    <row r="1" spans="1:12" ht="19.5" customHeight="1">
      <c r="A1" s="1654" t="s">
        <v>755</v>
      </c>
      <c r="B1" s="1654"/>
      <c r="C1" s="1654"/>
      <c r="D1" s="1654"/>
      <c r="E1" s="1654"/>
      <c r="F1" s="1654"/>
      <c r="G1" s="1654"/>
      <c r="H1" s="1654"/>
      <c r="I1" s="1654"/>
      <c r="J1" s="1654"/>
      <c r="K1" s="1654"/>
      <c r="L1" s="1654"/>
    </row>
    <row r="2" spans="1:12" ht="13.5" customHeight="1">
      <c r="A2" s="1655"/>
      <c r="B2" s="1655"/>
      <c r="C2" s="1655"/>
      <c r="D2" s="1655"/>
      <c r="E2" s="1655"/>
      <c r="F2" s="1655"/>
      <c r="G2" s="1655"/>
      <c r="H2" s="1655"/>
      <c r="I2" s="1655"/>
      <c r="J2" s="1655"/>
      <c r="K2" s="1655"/>
      <c r="L2" s="1655"/>
    </row>
    <row r="3" spans="1:12" ht="68.5" customHeight="1">
      <c r="A3" s="884" t="s">
        <v>83</v>
      </c>
      <c r="B3" s="1583" t="s">
        <v>761</v>
      </c>
      <c r="C3" s="1584" t="s">
        <v>1382</v>
      </c>
      <c r="D3" s="1584" t="s">
        <v>1395</v>
      </c>
      <c r="E3" s="1585" t="s">
        <v>756</v>
      </c>
      <c r="F3" s="1584" t="s">
        <v>762</v>
      </c>
      <c r="G3" s="1583" t="s">
        <v>763</v>
      </c>
      <c r="H3" s="1585" t="s">
        <v>757</v>
      </c>
      <c r="I3" s="1585" t="s">
        <v>758</v>
      </c>
      <c r="J3" s="1585" t="s">
        <v>759</v>
      </c>
      <c r="K3" s="1584" t="s">
        <v>764</v>
      </c>
      <c r="L3" s="1585" t="s">
        <v>760</v>
      </c>
    </row>
    <row r="4" spans="1:12" ht="12.65" customHeight="1">
      <c r="A4" s="885" t="s">
        <v>706</v>
      </c>
      <c r="B4" s="748">
        <v>-6.1476291700000019</v>
      </c>
      <c r="C4" s="748">
        <v>-16</v>
      </c>
      <c r="D4" s="748">
        <v>23</v>
      </c>
      <c r="E4" s="748">
        <v>62</v>
      </c>
      <c r="F4" s="748">
        <v>41</v>
      </c>
      <c r="G4" s="748">
        <v>39</v>
      </c>
      <c r="H4" s="748">
        <v>7</v>
      </c>
      <c r="I4" s="748">
        <v>9</v>
      </c>
      <c r="J4" s="748">
        <v>23</v>
      </c>
      <c r="K4" s="748">
        <v>38</v>
      </c>
      <c r="L4" s="748">
        <v>15225</v>
      </c>
    </row>
    <row r="5" spans="1:12" ht="12.65" customHeight="1">
      <c r="A5" s="885" t="s">
        <v>707</v>
      </c>
      <c r="B5" s="748">
        <v>1</v>
      </c>
      <c r="C5" s="748">
        <v>5</v>
      </c>
      <c r="D5" s="748">
        <v>1</v>
      </c>
      <c r="E5" s="748">
        <v>315</v>
      </c>
      <c r="F5" s="748">
        <v>268</v>
      </c>
      <c r="G5" s="748">
        <v>85</v>
      </c>
      <c r="H5" s="748">
        <v>6</v>
      </c>
      <c r="I5" s="748">
        <v>13</v>
      </c>
      <c r="J5" s="748">
        <v>66</v>
      </c>
      <c r="K5" s="748">
        <v>53</v>
      </c>
      <c r="L5" s="748">
        <v>8851</v>
      </c>
    </row>
    <row r="6" spans="1:12" ht="12.65" customHeight="1">
      <c r="A6" s="886" t="s">
        <v>708</v>
      </c>
      <c r="B6" s="497">
        <v>-3</v>
      </c>
      <c r="C6" s="497">
        <v>-34</v>
      </c>
      <c r="D6" s="497">
        <v>-3</v>
      </c>
      <c r="E6" s="497">
        <v>71</v>
      </c>
      <c r="F6" s="497">
        <v>229</v>
      </c>
      <c r="G6" s="497">
        <v>18</v>
      </c>
      <c r="H6" s="497">
        <v>2</v>
      </c>
      <c r="I6" s="497">
        <v>5</v>
      </c>
      <c r="J6" s="497">
        <v>11</v>
      </c>
      <c r="K6" s="497">
        <v>44</v>
      </c>
      <c r="L6" s="497">
        <v>3518</v>
      </c>
    </row>
    <row r="7" spans="1:12" ht="12.65" customHeight="1">
      <c r="A7" s="886" t="s">
        <v>709</v>
      </c>
      <c r="B7" s="497">
        <v>4</v>
      </c>
      <c r="C7" s="497">
        <v>60</v>
      </c>
      <c r="D7" s="497">
        <v>4</v>
      </c>
      <c r="E7" s="497">
        <v>243</v>
      </c>
      <c r="F7" s="497">
        <v>1130</v>
      </c>
      <c r="G7" s="497">
        <v>64</v>
      </c>
      <c r="H7" s="497">
        <v>1</v>
      </c>
      <c r="I7" s="497">
        <v>8</v>
      </c>
      <c r="J7" s="497">
        <v>55</v>
      </c>
      <c r="K7" s="497">
        <v>56</v>
      </c>
      <c r="L7" s="497">
        <v>2663</v>
      </c>
    </row>
    <row r="8" spans="1:12" ht="12.65" customHeight="1">
      <c r="A8" s="887" t="s">
        <v>710</v>
      </c>
      <c r="B8" s="497">
        <v>0</v>
      </c>
      <c r="C8" s="497">
        <v>0</v>
      </c>
      <c r="D8" s="497">
        <v>0</v>
      </c>
      <c r="E8" s="497">
        <v>1</v>
      </c>
      <c r="F8" s="497">
        <v>1</v>
      </c>
      <c r="G8" s="497">
        <v>3</v>
      </c>
      <c r="H8" s="497">
        <v>3</v>
      </c>
      <c r="I8" s="497">
        <v>0</v>
      </c>
      <c r="J8" s="497">
        <v>0</v>
      </c>
      <c r="K8" s="497">
        <v>0</v>
      </c>
      <c r="L8" s="497">
        <v>2670</v>
      </c>
    </row>
    <row r="9" spans="1:12" ht="12.65" customHeight="1">
      <c r="A9" s="888" t="s">
        <v>711</v>
      </c>
      <c r="B9" s="748">
        <v>-8</v>
      </c>
      <c r="C9" s="748">
        <v>-114</v>
      </c>
      <c r="D9" s="748">
        <v>-8</v>
      </c>
      <c r="E9" s="748">
        <v>169</v>
      </c>
      <c r="F9" s="748">
        <v>590</v>
      </c>
      <c r="G9" s="748">
        <v>65</v>
      </c>
      <c r="H9" s="748">
        <v>3</v>
      </c>
      <c r="I9" s="748">
        <v>3</v>
      </c>
      <c r="J9" s="748">
        <v>59</v>
      </c>
      <c r="K9" s="748">
        <v>36</v>
      </c>
      <c r="L9" s="748">
        <v>2797</v>
      </c>
    </row>
    <row r="10" spans="1:12" ht="12.65" customHeight="1">
      <c r="A10" s="886" t="s">
        <v>712</v>
      </c>
      <c r="B10" s="497">
        <v>-1</v>
      </c>
      <c r="C10" s="497">
        <v>-21</v>
      </c>
      <c r="D10" s="497">
        <v>-1</v>
      </c>
      <c r="E10" s="497">
        <v>31</v>
      </c>
      <c r="F10" s="497">
        <v>168</v>
      </c>
      <c r="G10" s="497">
        <v>21</v>
      </c>
      <c r="H10" s="497">
        <v>1</v>
      </c>
      <c r="I10" s="497">
        <v>2</v>
      </c>
      <c r="J10" s="497">
        <v>18</v>
      </c>
      <c r="K10" s="497">
        <v>60</v>
      </c>
      <c r="L10" s="497">
        <v>1865</v>
      </c>
    </row>
    <row r="11" spans="1:12" ht="12.65" customHeight="1">
      <c r="A11" s="886" t="s">
        <v>713</v>
      </c>
      <c r="B11" s="497">
        <v>1</v>
      </c>
      <c r="C11" s="497">
        <v>101</v>
      </c>
      <c r="D11" s="497">
        <v>1</v>
      </c>
      <c r="E11" s="497">
        <v>3</v>
      </c>
      <c r="F11" s="497">
        <v>71</v>
      </c>
      <c r="G11" s="497">
        <v>2</v>
      </c>
      <c r="H11" s="497">
        <v>1</v>
      </c>
      <c r="I11" s="497">
        <v>0</v>
      </c>
      <c r="J11" s="497">
        <v>1</v>
      </c>
      <c r="K11" s="497">
        <v>33</v>
      </c>
      <c r="L11" s="497">
        <v>395</v>
      </c>
    </row>
    <row r="12" spans="1:12" ht="12.65" customHeight="1">
      <c r="A12" s="424" t="s">
        <v>714</v>
      </c>
      <c r="B12" s="497">
        <v>-8</v>
      </c>
      <c r="C12" s="497">
        <v>-596</v>
      </c>
      <c r="D12" s="497">
        <v>-8</v>
      </c>
      <c r="E12" s="497">
        <v>135</v>
      </c>
      <c r="F12" s="497">
        <v>2269</v>
      </c>
      <c r="G12" s="497">
        <v>42</v>
      </c>
      <c r="H12" s="497">
        <v>1</v>
      </c>
      <c r="I12" s="497">
        <v>1</v>
      </c>
      <c r="J12" s="497">
        <v>40</v>
      </c>
      <c r="K12" s="497">
        <v>31</v>
      </c>
      <c r="L12" s="497">
        <v>537</v>
      </c>
    </row>
    <row r="13" spans="1:12" ht="12.65" customHeight="1">
      <c r="A13" s="889" t="s">
        <v>715</v>
      </c>
      <c r="B13" s="748">
        <v>0</v>
      </c>
      <c r="C13" s="748">
        <v>0</v>
      </c>
      <c r="D13" s="748">
        <v>0</v>
      </c>
      <c r="E13" s="748">
        <v>21</v>
      </c>
      <c r="F13" s="748">
        <v>33</v>
      </c>
      <c r="G13" s="748">
        <v>26</v>
      </c>
      <c r="H13" s="748">
        <v>6</v>
      </c>
      <c r="I13" s="748">
        <v>9</v>
      </c>
      <c r="J13" s="748">
        <v>11</v>
      </c>
      <c r="K13" s="748">
        <v>61</v>
      </c>
      <c r="L13" s="748">
        <v>6107</v>
      </c>
    </row>
    <row r="14" spans="1:12" ht="12.65" customHeight="1">
      <c r="A14" s="886" t="s">
        <v>716</v>
      </c>
      <c r="B14" s="497">
        <v>1</v>
      </c>
      <c r="C14" s="497">
        <v>21</v>
      </c>
      <c r="D14" s="497">
        <v>1</v>
      </c>
      <c r="E14" s="497">
        <v>6</v>
      </c>
      <c r="F14" s="497">
        <v>33</v>
      </c>
      <c r="G14" s="497">
        <v>10</v>
      </c>
      <c r="H14" s="497">
        <v>2</v>
      </c>
      <c r="I14" s="497">
        <v>3</v>
      </c>
      <c r="J14" s="497">
        <v>5</v>
      </c>
      <c r="K14" s="497">
        <v>83</v>
      </c>
      <c r="L14" s="497">
        <v>1930</v>
      </c>
    </row>
    <row r="15" spans="1:12" ht="12.65" customHeight="1">
      <c r="A15" s="886" t="s">
        <v>717</v>
      </c>
      <c r="B15" s="497">
        <v>0</v>
      </c>
      <c r="C15" s="497">
        <v>0</v>
      </c>
      <c r="D15" s="497">
        <v>0</v>
      </c>
      <c r="E15" s="497">
        <v>11</v>
      </c>
      <c r="F15" s="497">
        <v>155</v>
      </c>
      <c r="G15" s="497">
        <v>6</v>
      </c>
      <c r="H15" s="497">
        <v>1</v>
      </c>
      <c r="I15" s="497">
        <v>1</v>
      </c>
      <c r="J15" s="497">
        <v>4</v>
      </c>
      <c r="K15" s="497">
        <v>40</v>
      </c>
      <c r="L15" s="497">
        <v>770</v>
      </c>
    </row>
    <row r="16" spans="1:12" ht="12.65" customHeight="1">
      <c r="A16" s="886" t="s">
        <v>718</v>
      </c>
      <c r="B16" s="497">
        <v>-1</v>
      </c>
      <c r="C16" s="497">
        <v>-12</v>
      </c>
      <c r="D16" s="497">
        <v>-1</v>
      </c>
      <c r="E16" s="497">
        <v>4</v>
      </c>
      <c r="F16" s="497">
        <v>7</v>
      </c>
      <c r="G16" s="497">
        <v>10</v>
      </c>
      <c r="H16" s="497">
        <v>3</v>
      </c>
      <c r="I16" s="497">
        <v>5</v>
      </c>
      <c r="J16" s="497">
        <v>2</v>
      </c>
      <c r="K16" s="497">
        <v>100</v>
      </c>
      <c r="L16" s="497">
        <v>3407</v>
      </c>
    </row>
    <row r="17" spans="1:12" ht="12.65" customHeight="1">
      <c r="A17" s="885" t="s">
        <v>719</v>
      </c>
      <c r="B17" s="748">
        <v>15.0052266</v>
      </c>
      <c r="C17" s="748">
        <v>46</v>
      </c>
      <c r="D17" s="748">
        <v>19</v>
      </c>
      <c r="E17" s="748">
        <v>305</v>
      </c>
      <c r="F17" s="748">
        <v>251</v>
      </c>
      <c r="G17" s="748">
        <v>251</v>
      </c>
      <c r="H17" s="748">
        <v>12</v>
      </c>
      <c r="I17" s="748">
        <v>58</v>
      </c>
      <c r="J17" s="748">
        <v>181</v>
      </c>
      <c r="K17" s="748">
        <v>61</v>
      </c>
      <c r="L17" s="748">
        <v>13025</v>
      </c>
    </row>
    <row r="18" spans="1:12" ht="12.65" customHeight="1">
      <c r="A18" s="886" t="s">
        <v>720</v>
      </c>
      <c r="B18" s="497">
        <v>7.0052266000000003</v>
      </c>
      <c r="C18" s="497">
        <v>118</v>
      </c>
      <c r="D18" s="497">
        <v>11</v>
      </c>
      <c r="E18" s="497">
        <v>57</v>
      </c>
      <c r="F18" s="497">
        <v>242</v>
      </c>
      <c r="G18" s="497">
        <v>32</v>
      </c>
      <c r="H18" s="497">
        <v>2</v>
      </c>
      <c r="I18" s="497">
        <v>6</v>
      </c>
      <c r="J18" s="497">
        <v>24</v>
      </c>
      <c r="K18" s="497">
        <v>42</v>
      </c>
      <c r="L18" s="497">
        <v>2382</v>
      </c>
    </row>
    <row r="19" spans="1:12" ht="12.65" customHeight="1">
      <c r="A19" s="424" t="s">
        <v>721</v>
      </c>
      <c r="B19" s="497">
        <v>0</v>
      </c>
      <c r="C19" s="497">
        <v>0</v>
      </c>
      <c r="D19" s="497">
        <v>0</v>
      </c>
      <c r="E19" s="497">
        <v>17</v>
      </c>
      <c r="F19" s="497">
        <v>77</v>
      </c>
      <c r="G19" s="497">
        <v>19</v>
      </c>
      <c r="H19" s="497">
        <v>1</v>
      </c>
      <c r="I19" s="497">
        <v>8</v>
      </c>
      <c r="J19" s="497">
        <v>10</v>
      </c>
      <c r="K19" s="497">
        <v>63</v>
      </c>
      <c r="L19" s="497">
        <v>2358</v>
      </c>
    </row>
    <row r="20" spans="1:12" ht="12.65" customHeight="1">
      <c r="A20" s="886" t="s">
        <v>722</v>
      </c>
      <c r="B20" s="497">
        <v>2</v>
      </c>
      <c r="C20" s="497">
        <v>16</v>
      </c>
      <c r="D20" s="497">
        <v>2</v>
      </c>
      <c r="E20" s="497">
        <v>188</v>
      </c>
      <c r="F20" s="497">
        <v>386</v>
      </c>
      <c r="G20" s="497">
        <v>140</v>
      </c>
      <c r="H20" s="497">
        <v>6</v>
      </c>
      <c r="I20" s="497">
        <v>18</v>
      </c>
      <c r="J20" s="497">
        <v>116</v>
      </c>
      <c r="K20" s="497">
        <v>63</v>
      </c>
      <c r="L20" s="497">
        <v>4991</v>
      </c>
    </row>
    <row r="21" spans="1:12" ht="12.65" customHeight="1">
      <c r="A21" s="886" t="s">
        <v>723</v>
      </c>
      <c r="B21" s="497">
        <v>4</v>
      </c>
      <c r="C21" s="497">
        <v>637</v>
      </c>
      <c r="D21" s="497">
        <v>4</v>
      </c>
      <c r="E21" s="497">
        <v>10</v>
      </c>
      <c r="F21" s="497">
        <v>492</v>
      </c>
      <c r="G21" s="497">
        <v>9</v>
      </c>
      <c r="H21" s="497">
        <v>0</v>
      </c>
      <c r="I21" s="497">
        <v>2</v>
      </c>
      <c r="J21" s="497">
        <v>7</v>
      </c>
      <c r="K21" s="497">
        <v>70</v>
      </c>
      <c r="L21" s="497">
        <v>251</v>
      </c>
    </row>
    <row r="22" spans="1:12" ht="12.65" customHeight="1">
      <c r="A22" s="886" t="s">
        <v>724</v>
      </c>
      <c r="B22" s="497">
        <v>3</v>
      </c>
      <c r="C22" s="497">
        <v>53</v>
      </c>
      <c r="D22" s="497">
        <v>3</v>
      </c>
      <c r="E22" s="497">
        <v>25</v>
      </c>
      <c r="F22" s="497">
        <v>135</v>
      </c>
      <c r="G22" s="497">
        <v>43</v>
      </c>
      <c r="H22" s="497">
        <v>1</v>
      </c>
      <c r="I22" s="497">
        <v>24</v>
      </c>
      <c r="J22" s="497">
        <v>18</v>
      </c>
      <c r="K22" s="497">
        <v>75</v>
      </c>
      <c r="L22" s="497">
        <v>2274</v>
      </c>
    </row>
    <row r="23" spans="1:12" ht="12.65" customHeight="1">
      <c r="A23" s="886" t="s">
        <v>725</v>
      </c>
      <c r="B23" s="497">
        <v>-1</v>
      </c>
      <c r="C23" s="497">
        <v>-52</v>
      </c>
      <c r="D23" s="497">
        <v>-1</v>
      </c>
      <c r="E23" s="497">
        <v>8</v>
      </c>
      <c r="F23" s="497">
        <v>108</v>
      </c>
      <c r="G23" s="497">
        <v>8</v>
      </c>
      <c r="H23" s="497">
        <v>2</v>
      </c>
      <c r="I23" s="497">
        <v>0</v>
      </c>
      <c r="J23" s="497">
        <v>6</v>
      </c>
      <c r="K23" s="497">
        <v>86</v>
      </c>
      <c r="L23" s="497">
        <v>769</v>
      </c>
    </row>
    <row r="24" spans="1:12" ht="12.65" customHeight="1">
      <c r="A24" s="885" t="s">
        <v>726</v>
      </c>
      <c r="B24" s="748">
        <v>3.4495876500000007</v>
      </c>
      <c r="C24" s="748">
        <v>4</v>
      </c>
      <c r="D24" s="748">
        <v>36</v>
      </c>
      <c r="E24" s="748">
        <v>766</v>
      </c>
      <c r="F24" s="748">
        <v>230</v>
      </c>
      <c r="G24" s="748">
        <v>475</v>
      </c>
      <c r="H24" s="748">
        <v>45</v>
      </c>
      <c r="I24" s="748">
        <v>94</v>
      </c>
      <c r="J24" s="748">
        <v>336</v>
      </c>
      <c r="K24" s="748">
        <v>45</v>
      </c>
      <c r="L24" s="748">
        <v>34004</v>
      </c>
    </row>
    <row r="25" spans="1:12" ht="12.65" customHeight="1">
      <c r="A25" s="886" t="s">
        <v>727</v>
      </c>
      <c r="B25" s="497">
        <v>-1.9185474199999994</v>
      </c>
      <c r="C25" s="497">
        <v>-38</v>
      </c>
      <c r="D25" s="497">
        <v>29</v>
      </c>
      <c r="E25" s="497">
        <v>119</v>
      </c>
      <c r="F25" s="497">
        <v>584</v>
      </c>
      <c r="G25" s="497">
        <v>58</v>
      </c>
      <c r="H25" s="497">
        <v>4</v>
      </c>
      <c r="I25" s="497">
        <v>6</v>
      </c>
      <c r="J25" s="497">
        <v>48</v>
      </c>
      <c r="K25" s="497">
        <v>40</v>
      </c>
      <c r="L25" s="497">
        <v>2009</v>
      </c>
    </row>
    <row r="26" spans="1:12" ht="12.65" customHeight="1">
      <c r="A26" s="886" t="s">
        <v>728</v>
      </c>
      <c r="B26" s="497">
        <v>-11</v>
      </c>
      <c r="C26" s="497">
        <v>-104</v>
      </c>
      <c r="D26" s="497">
        <v>-11</v>
      </c>
      <c r="E26" s="497">
        <v>111</v>
      </c>
      <c r="F26" s="497">
        <v>258</v>
      </c>
      <c r="G26" s="497">
        <v>65</v>
      </c>
      <c r="H26" s="497">
        <v>5</v>
      </c>
      <c r="I26" s="497">
        <v>16</v>
      </c>
      <c r="J26" s="497">
        <v>44</v>
      </c>
      <c r="K26" s="497">
        <v>41</v>
      </c>
      <c r="L26" s="497">
        <v>4211</v>
      </c>
    </row>
    <row r="27" spans="1:12" ht="12.65" customHeight="1">
      <c r="A27" s="886" t="s">
        <v>729</v>
      </c>
      <c r="B27" s="497">
        <v>0</v>
      </c>
      <c r="C27" s="497">
        <v>0</v>
      </c>
      <c r="D27" s="497">
        <v>0</v>
      </c>
      <c r="E27" s="497">
        <v>54</v>
      </c>
      <c r="F27" s="497">
        <v>84</v>
      </c>
      <c r="G27" s="497">
        <v>47</v>
      </c>
      <c r="H27" s="497">
        <v>6</v>
      </c>
      <c r="I27" s="497">
        <v>15</v>
      </c>
      <c r="J27" s="497">
        <v>26</v>
      </c>
      <c r="K27" s="497">
        <v>55</v>
      </c>
      <c r="L27" s="497">
        <v>6478</v>
      </c>
    </row>
    <row r="28" spans="1:12" ht="12.65" customHeight="1">
      <c r="A28" s="886" t="s">
        <v>730</v>
      </c>
      <c r="B28" s="497">
        <v>10</v>
      </c>
      <c r="C28" s="497">
        <v>41</v>
      </c>
      <c r="D28" s="497">
        <v>10</v>
      </c>
      <c r="E28" s="497">
        <v>188</v>
      </c>
      <c r="F28" s="497">
        <v>195</v>
      </c>
      <c r="G28" s="497">
        <v>147</v>
      </c>
      <c r="H28" s="497">
        <v>14</v>
      </c>
      <c r="I28" s="497">
        <v>29</v>
      </c>
      <c r="J28" s="497">
        <v>104</v>
      </c>
      <c r="K28" s="497">
        <v>58</v>
      </c>
      <c r="L28" s="497">
        <v>9646</v>
      </c>
    </row>
    <row r="29" spans="1:12" ht="12.65" customHeight="1">
      <c r="A29" s="886" t="s">
        <v>731</v>
      </c>
      <c r="B29" s="497">
        <v>7</v>
      </c>
      <c r="C29" s="497">
        <v>42</v>
      </c>
      <c r="D29" s="497">
        <v>7</v>
      </c>
      <c r="E29" s="497">
        <v>78</v>
      </c>
      <c r="F29" s="497">
        <v>115</v>
      </c>
      <c r="G29" s="497">
        <v>72</v>
      </c>
      <c r="H29" s="497">
        <v>8</v>
      </c>
      <c r="I29" s="497">
        <v>17</v>
      </c>
      <c r="J29" s="497">
        <v>47</v>
      </c>
      <c r="K29" s="497">
        <v>62</v>
      </c>
      <c r="L29" s="497">
        <v>6677</v>
      </c>
    </row>
    <row r="30" spans="1:12" ht="12.65" customHeight="1">
      <c r="A30" s="886" t="s">
        <v>732</v>
      </c>
      <c r="B30" s="497">
        <v>2.3681350700000001</v>
      </c>
      <c r="C30" s="497">
        <v>33</v>
      </c>
      <c r="D30" s="497">
        <v>4</v>
      </c>
      <c r="E30" s="497">
        <v>144</v>
      </c>
      <c r="F30" s="497">
        <v>503</v>
      </c>
      <c r="G30" s="497">
        <v>61</v>
      </c>
      <c r="H30" s="497">
        <v>5</v>
      </c>
      <c r="I30" s="497">
        <v>6</v>
      </c>
      <c r="J30" s="497">
        <v>50</v>
      </c>
      <c r="K30" s="497">
        <v>35</v>
      </c>
      <c r="L30" s="497">
        <v>2881</v>
      </c>
    </row>
    <row r="31" spans="1:12" ht="12.65" customHeight="1">
      <c r="A31" s="886" t="s">
        <v>733</v>
      </c>
      <c r="B31" s="497">
        <v>-3</v>
      </c>
      <c r="C31" s="497">
        <v>-57</v>
      </c>
      <c r="D31" s="497">
        <v>-3</v>
      </c>
      <c r="E31" s="497">
        <v>72</v>
      </c>
      <c r="F31" s="497">
        <v>357</v>
      </c>
      <c r="G31" s="497">
        <v>25</v>
      </c>
      <c r="H31" s="497">
        <v>3</v>
      </c>
      <c r="I31" s="497">
        <v>5</v>
      </c>
      <c r="J31" s="497">
        <v>17</v>
      </c>
      <c r="K31" s="497">
        <v>25</v>
      </c>
      <c r="L31" s="497">
        <v>2102</v>
      </c>
    </row>
    <row r="32" spans="1:12" ht="12.65" customHeight="1">
      <c r="A32" s="885" t="s">
        <v>734</v>
      </c>
      <c r="B32" s="748">
        <v>-0.81399000000000044</v>
      </c>
      <c r="C32" s="748">
        <v>-5</v>
      </c>
      <c r="D32" s="748">
        <v>8</v>
      </c>
      <c r="E32" s="748">
        <v>519</v>
      </c>
      <c r="F32" s="748">
        <v>756</v>
      </c>
      <c r="G32" s="748">
        <v>180</v>
      </c>
      <c r="H32" s="748">
        <v>12</v>
      </c>
      <c r="I32" s="748">
        <v>8</v>
      </c>
      <c r="J32" s="748">
        <v>160</v>
      </c>
      <c r="K32" s="748">
        <v>31</v>
      </c>
      <c r="L32" s="748">
        <v>6666</v>
      </c>
    </row>
    <row r="33" spans="1:12" ht="12.65" customHeight="1">
      <c r="A33" s="886" t="s">
        <v>735</v>
      </c>
      <c r="B33" s="497">
        <v>-1</v>
      </c>
      <c r="C33" s="497">
        <v>-149</v>
      </c>
      <c r="D33" s="497">
        <v>-1</v>
      </c>
      <c r="E33" s="497">
        <v>0</v>
      </c>
      <c r="F33" s="497">
        <v>4</v>
      </c>
      <c r="G33" s="497">
        <v>1</v>
      </c>
      <c r="H33" s="497">
        <v>1</v>
      </c>
      <c r="I33" s="497">
        <v>0</v>
      </c>
      <c r="J33" s="497">
        <v>0</v>
      </c>
      <c r="K33" s="497">
        <v>0</v>
      </c>
      <c r="L33" s="497">
        <v>269</v>
      </c>
    </row>
    <row r="34" spans="1:12" ht="12.65" customHeight="1">
      <c r="A34" s="886" t="s">
        <v>736</v>
      </c>
      <c r="B34" s="497">
        <v>0.18600999999999956</v>
      </c>
      <c r="C34" s="497">
        <v>1</v>
      </c>
      <c r="D34" s="497">
        <v>9</v>
      </c>
      <c r="E34" s="497">
        <v>508</v>
      </c>
      <c r="F34" s="497">
        <v>854</v>
      </c>
      <c r="G34" s="497">
        <v>178</v>
      </c>
      <c r="H34" s="497">
        <v>10</v>
      </c>
      <c r="I34" s="497">
        <v>8</v>
      </c>
      <c r="J34" s="497">
        <v>160</v>
      </c>
      <c r="K34" s="497">
        <v>31</v>
      </c>
      <c r="L34" s="497">
        <v>5779</v>
      </c>
    </row>
    <row r="35" spans="1:12" ht="12.65" customHeight="1">
      <c r="A35" s="886" t="s">
        <v>737</v>
      </c>
      <c r="B35" s="497">
        <v>0</v>
      </c>
      <c r="C35" s="497">
        <v>0</v>
      </c>
      <c r="D35" s="497">
        <v>0</v>
      </c>
      <c r="E35" s="497">
        <v>11</v>
      </c>
      <c r="F35" s="497">
        <v>6</v>
      </c>
      <c r="G35" s="497">
        <v>1</v>
      </c>
      <c r="H35" s="497">
        <v>1</v>
      </c>
      <c r="I35" s="497">
        <v>0</v>
      </c>
      <c r="J35" s="497">
        <v>0</v>
      </c>
      <c r="K35" s="497">
        <v>0</v>
      </c>
      <c r="L35" s="497">
        <v>618</v>
      </c>
    </row>
    <row r="36" spans="1:12" ht="12.65" customHeight="1">
      <c r="A36" s="885" t="s">
        <v>738</v>
      </c>
      <c r="B36" s="748">
        <v>-9</v>
      </c>
      <c r="C36" s="748">
        <v>-43</v>
      </c>
      <c r="D36" s="748">
        <v>-9</v>
      </c>
      <c r="E36" s="748">
        <v>47</v>
      </c>
      <c r="F36" s="748">
        <v>62</v>
      </c>
      <c r="G36" s="748">
        <v>30</v>
      </c>
      <c r="H36" s="748">
        <v>7</v>
      </c>
      <c r="I36" s="748">
        <v>3</v>
      </c>
      <c r="J36" s="748">
        <v>20</v>
      </c>
      <c r="K36" s="748">
        <v>44</v>
      </c>
      <c r="L36" s="748">
        <v>8464</v>
      </c>
    </row>
    <row r="37" spans="1:12" ht="12.65" customHeight="1">
      <c r="A37" s="886" t="s">
        <v>739</v>
      </c>
      <c r="B37" s="497">
        <v>-10</v>
      </c>
      <c r="C37" s="497">
        <v>-84</v>
      </c>
      <c r="D37" s="497">
        <v>-10</v>
      </c>
      <c r="E37" s="497">
        <v>30</v>
      </c>
      <c r="F37" s="497">
        <v>78</v>
      </c>
      <c r="G37" s="497">
        <v>14</v>
      </c>
      <c r="H37" s="497">
        <v>4</v>
      </c>
      <c r="I37" s="497">
        <v>2</v>
      </c>
      <c r="J37" s="497">
        <v>8</v>
      </c>
      <c r="K37" s="497">
        <v>27</v>
      </c>
      <c r="L37" s="497">
        <v>4751</v>
      </c>
    </row>
    <row r="38" spans="1:12" ht="12.65" customHeight="1">
      <c r="A38" s="886" t="s">
        <v>740</v>
      </c>
      <c r="B38" s="497">
        <v>1</v>
      </c>
      <c r="C38" s="497">
        <v>15</v>
      </c>
      <c r="D38" s="497">
        <v>1</v>
      </c>
      <c r="E38" s="497">
        <v>1</v>
      </c>
      <c r="F38" s="497">
        <v>4</v>
      </c>
      <c r="G38" s="497">
        <v>4</v>
      </c>
      <c r="H38" s="497">
        <v>3</v>
      </c>
      <c r="I38" s="497">
        <v>0</v>
      </c>
      <c r="J38" s="497">
        <v>1</v>
      </c>
      <c r="K38" s="497">
        <v>100</v>
      </c>
      <c r="L38" s="497">
        <v>2678</v>
      </c>
    </row>
    <row r="39" spans="1:12" ht="12.65" customHeight="1">
      <c r="A39" s="886" t="s">
        <v>741</v>
      </c>
      <c r="B39" s="497">
        <v>0</v>
      </c>
      <c r="C39" s="497">
        <v>0</v>
      </c>
      <c r="D39" s="497">
        <v>0</v>
      </c>
      <c r="E39" s="497">
        <v>16</v>
      </c>
      <c r="F39" s="497">
        <v>193</v>
      </c>
      <c r="G39" s="497">
        <v>12</v>
      </c>
      <c r="H39" s="497">
        <v>0</v>
      </c>
      <c r="I39" s="497">
        <v>1</v>
      </c>
      <c r="J39" s="497">
        <v>11</v>
      </c>
      <c r="K39" s="497">
        <v>79</v>
      </c>
      <c r="L39" s="497">
        <v>1035</v>
      </c>
    </row>
    <row r="40" spans="1:12" ht="12.65" customHeight="1">
      <c r="A40" s="885" t="s">
        <v>742</v>
      </c>
      <c r="B40" s="748">
        <v>2</v>
      </c>
      <c r="C40" s="748">
        <v>2</v>
      </c>
      <c r="D40" s="748">
        <v>2</v>
      </c>
      <c r="E40" s="748">
        <v>224</v>
      </c>
      <c r="F40" s="748">
        <v>45</v>
      </c>
      <c r="G40" s="748">
        <v>182</v>
      </c>
      <c r="H40" s="748">
        <v>29</v>
      </c>
      <c r="I40" s="748">
        <v>43</v>
      </c>
      <c r="J40" s="748">
        <v>110</v>
      </c>
      <c r="K40" s="748">
        <v>65</v>
      </c>
      <c r="L40" s="748">
        <v>45264</v>
      </c>
    </row>
    <row r="41" spans="1:12" ht="12.65" customHeight="1">
      <c r="A41" s="885" t="s">
        <v>745</v>
      </c>
      <c r="B41" s="748">
        <v>-6.8890000000000002</v>
      </c>
      <c r="C41" s="748">
        <v>-269</v>
      </c>
      <c r="D41" s="748">
        <v>-5</v>
      </c>
      <c r="E41" s="748">
        <v>9</v>
      </c>
      <c r="F41" s="748">
        <v>139</v>
      </c>
      <c r="G41" s="748">
        <v>6</v>
      </c>
      <c r="H41" s="748">
        <v>6</v>
      </c>
      <c r="I41" s="748">
        <v>0</v>
      </c>
      <c r="J41" s="748">
        <v>0</v>
      </c>
      <c r="K41" s="748">
        <v>0</v>
      </c>
      <c r="L41" s="748">
        <v>1026</v>
      </c>
    </row>
    <row r="42" spans="1:12" s="1417" customFormat="1" ht="12.65" customHeight="1">
      <c r="A42" s="1420"/>
      <c r="B42" s="1421"/>
      <c r="C42" s="1421"/>
      <c r="D42" s="1421"/>
      <c r="E42" s="1421"/>
      <c r="F42" s="1421"/>
      <c r="G42" s="1421"/>
      <c r="H42" s="1421"/>
      <c r="I42" s="1421"/>
      <c r="J42" s="1421"/>
      <c r="K42" s="1421"/>
      <c r="L42" s="1421"/>
    </row>
    <row r="43" spans="1:12" ht="15.65" customHeight="1">
      <c r="A43" s="890" t="s">
        <v>746</v>
      </c>
      <c r="B43" s="882">
        <v>-9.3958049200000016</v>
      </c>
      <c r="C43" s="882">
        <v>-3</v>
      </c>
      <c r="D43" s="882">
        <v>67</v>
      </c>
      <c r="E43" s="882">
        <v>2437</v>
      </c>
      <c r="F43" s="882">
        <v>173</v>
      </c>
      <c r="G43" s="882">
        <v>1339</v>
      </c>
      <c r="H43" s="882">
        <v>133</v>
      </c>
      <c r="I43" s="882">
        <v>240</v>
      </c>
      <c r="J43" s="882">
        <v>966</v>
      </c>
      <c r="K43" s="882">
        <v>45</v>
      </c>
      <c r="L43" s="882">
        <v>141429</v>
      </c>
    </row>
    <row r="44" spans="1:12" ht="15.65" customHeight="1">
      <c r="A44" s="886" t="s">
        <v>747</v>
      </c>
      <c r="B44" s="497">
        <v>5</v>
      </c>
      <c r="C44" s="497">
        <v>1</v>
      </c>
      <c r="D44" s="497">
        <v>5</v>
      </c>
      <c r="E44" s="497">
        <v>797</v>
      </c>
      <c r="F44" s="497">
        <v>37</v>
      </c>
      <c r="G44" s="497">
        <v>144</v>
      </c>
      <c r="H44" s="497">
        <v>17</v>
      </c>
      <c r="I44" s="497">
        <v>47</v>
      </c>
      <c r="J44" s="497">
        <v>80</v>
      </c>
      <c r="K44" s="497">
        <v>17</v>
      </c>
      <c r="L44" s="497">
        <v>162503</v>
      </c>
    </row>
    <row r="45" spans="1:12" ht="15.65" customHeight="1">
      <c r="A45" s="886" t="s">
        <v>748</v>
      </c>
      <c r="B45" s="497">
        <v>-7</v>
      </c>
      <c r="C45" s="497">
        <v>-14</v>
      </c>
      <c r="D45" s="497">
        <v>-7</v>
      </c>
      <c r="E45" s="497">
        <v>317</v>
      </c>
      <c r="F45" s="497">
        <v>160</v>
      </c>
      <c r="G45" s="497">
        <v>249</v>
      </c>
      <c r="H45" s="497">
        <v>51</v>
      </c>
      <c r="I45" s="497">
        <v>48</v>
      </c>
      <c r="J45" s="497">
        <v>150</v>
      </c>
      <c r="K45" s="497">
        <v>47</v>
      </c>
      <c r="L45" s="497">
        <v>19519</v>
      </c>
    </row>
    <row r="46" spans="1:12" ht="15.65" customHeight="1">
      <c r="A46" s="891" t="s">
        <v>765</v>
      </c>
      <c r="B46" s="497">
        <v>9</v>
      </c>
      <c r="C46" s="497">
        <v>59</v>
      </c>
      <c r="D46" s="497">
        <v>9</v>
      </c>
      <c r="E46" s="497">
        <v>194</v>
      </c>
      <c r="F46" s="497">
        <v>310</v>
      </c>
      <c r="G46" s="497">
        <v>196</v>
      </c>
      <c r="H46" s="497">
        <v>20</v>
      </c>
      <c r="I46" s="497">
        <v>83</v>
      </c>
      <c r="J46" s="497">
        <v>93</v>
      </c>
      <c r="K46" s="497">
        <v>48</v>
      </c>
      <c r="L46" s="497">
        <v>6062</v>
      </c>
    </row>
    <row r="47" spans="1:12" ht="15.65" customHeight="1">
      <c r="A47" s="946" t="s">
        <v>750</v>
      </c>
      <c r="B47" s="871">
        <v>7</v>
      </c>
      <c r="C47" s="871">
        <v>1</v>
      </c>
      <c r="D47" s="871">
        <v>7</v>
      </c>
      <c r="E47" s="871">
        <v>1308</v>
      </c>
      <c r="F47" s="871">
        <v>64</v>
      </c>
      <c r="G47" s="871">
        <v>589</v>
      </c>
      <c r="H47" s="871">
        <v>88</v>
      </c>
      <c r="I47" s="871">
        <v>178</v>
      </c>
      <c r="J47" s="871">
        <v>323</v>
      </c>
      <c r="K47" s="871">
        <v>33</v>
      </c>
      <c r="L47" s="871">
        <v>188084</v>
      </c>
    </row>
    <row r="48" spans="1:12" ht="16.5" customHeight="1">
      <c r="A48" s="947" t="s">
        <v>696</v>
      </c>
      <c r="B48" s="871">
        <v>-2</v>
      </c>
      <c r="C48" s="871">
        <v>-22</v>
      </c>
      <c r="D48" s="871">
        <v>-2</v>
      </c>
      <c r="E48" s="871">
        <v>35</v>
      </c>
      <c r="F48" s="871">
        <v>98</v>
      </c>
      <c r="G48" s="871">
        <v>2</v>
      </c>
      <c r="H48" s="871">
        <v>0</v>
      </c>
      <c r="I48" s="871">
        <v>0</v>
      </c>
      <c r="J48" s="871">
        <v>2</v>
      </c>
      <c r="K48" s="871">
        <v>6</v>
      </c>
      <c r="L48" s="871">
        <v>3589</v>
      </c>
    </row>
    <row r="49" spans="1:12" ht="24" customHeight="1">
      <c r="A49" s="947" t="s">
        <v>751</v>
      </c>
      <c r="B49" s="871">
        <v>0</v>
      </c>
      <c r="C49" s="871">
        <v>0</v>
      </c>
      <c r="D49" s="871">
        <v>0</v>
      </c>
      <c r="E49" s="871">
        <v>0</v>
      </c>
      <c r="F49" s="871">
        <v>0</v>
      </c>
      <c r="G49" s="871">
        <v>0</v>
      </c>
      <c r="H49" s="871">
        <v>0</v>
      </c>
      <c r="I49" s="871">
        <v>0</v>
      </c>
      <c r="J49" s="871">
        <v>0</v>
      </c>
      <c r="K49" s="871">
        <v>0</v>
      </c>
      <c r="L49" s="871">
        <v>18800</v>
      </c>
    </row>
    <row r="50" spans="1:12" ht="15.65" customHeight="1">
      <c r="A50" s="947" t="s">
        <v>752</v>
      </c>
      <c r="B50" s="871">
        <v>-4.3958049200000016</v>
      </c>
      <c r="C50" s="871">
        <v>0</v>
      </c>
      <c r="D50" s="871">
        <v>72</v>
      </c>
      <c r="E50" s="871">
        <v>3780</v>
      </c>
      <c r="F50" s="871">
        <v>113</v>
      </c>
      <c r="G50" s="871">
        <v>1930</v>
      </c>
      <c r="H50" s="871">
        <v>221</v>
      </c>
      <c r="I50" s="871">
        <v>418</v>
      </c>
      <c r="J50" s="871">
        <v>1291</v>
      </c>
      <c r="K50" s="871">
        <v>41</v>
      </c>
      <c r="L50" s="871">
        <v>351902</v>
      </c>
    </row>
    <row r="51" spans="1:12" ht="15.65" customHeight="1">
      <c r="A51" s="947" t="s">
        <v>753</v>
      </c>
      <c r="B51" s="871"/>
      <c r="C51" s="872"/>
      <c r="D51" s="872"/>
      <c r="E51" s="872">
        <v>637</v>
      </c>
      <c r="F51" s="873"/>
      <c r="G51" s="873"/>
      <c r="H51" s="873"/>
      <c r="I51" s="873"/>
      <c r="J51" s="873"/>
      <c r="K51" s="873"/>
      <c r="L51" s="872">
        <v>75311.513476470005</v>
      </c>
    </row>
    <row r="52" spans="1:12" ht="18.649999999999999" customHeight="1">
      <c r="A52" s="947" t="s">
        <v>766</v>
      </c>
      <c r="B52" s="872">
        <v>-7.931</v>
      </c>
      <c r="C52" s="872"/>
      <c r="D52" s="872">
        <v>-7.931</v>
      </c>
      <c r="E52" s="872"/>
      <c r="F52" s="873"/>
      <c r="G52" s="873"/>
      <c r="H52" s="873"/>
      <c r="I52" s="873"/>
      <c r="J52" s="873"/>
      <c r="K52" s="873"/>
      <c r="L52" s="872"/>
    </row>
    <row r="53" spans="1:12" ht="14.15" customHeight="1">
      <c r="A53" s="947" t="s">
        <v>225</v>
      </c>
      <c r="B53" s="871">
        <v>-12.326804920000001</v>
      </c>
      <c r="C53" s="872">
        <v>-1</v>
      </c>
      <c r="D53" s="872">
        <v>64.069000000000003</v>
      </c>
      <c r="E53" s="872"/>
      <c r="F53" s="873"/>
      <c r="G53" s="873"/>
      <c r="H53" s="873"/>
      <c r="I53" s="873"/>
      <c r="J53" s="873"/>
      <c r="K53" s="873"/>
      <c r="L53" s="872"/>
    </row>
    <row r="54" spans="1:12" ht="24" customHeight="1">
      <c r="A54" s="947" t="s">
        <v>767</v>
      </c>
      <c r="B54" s="871"/>
      <c r="C54" s="872"/>
      <c r="D54" s="872"/>
      <c r="E54" s="872">
        <v>10.423223480000001</v>
      </c>
      <c r="F54" s="873"/>
      <c r="G54" s="872">
        <v>22</v>
      </c>
      <c r="H54" s="872">
        <v>3</v>
      </c>
      <c r="I54" s="872">
        <v>1</v>
      </c>
      <c r="J54" s="872">
        <v>18</v>
      </c>
      <c r="K54" s="873"/>
      <c r="L54" s="872"/>
    </row>
    <row r="55" spans="1:12" ht="13.5" customHeight="1">
      <c r="A55" s="1656" t="s">
        <v>768</v>
      </c>
      <c r="B55" s="1656"/>
      <c r="C55" s="1656"/>
      <c r="D55" s="1656"/>
      <c r="E55" s="1656"/>
      <c r="F55" s="1656"/>
      <c r="G55" s="1656"/>
      <c r="H55" s="1656"/>
      <c r="I55" s="1656"/>
      <c r="J55" s="1656"/>
      <c r="K55" s="1656"/>
      <c r="L55" s="1656"/>
    </row>
    <row r="56" spans="1:12" ht="13.5" customHeight="1">
      <c r="A56" s="1648" t="s">
        <v>769</v>
      </c>
      <c r="B56" s="1648"/>
      <c r="C56" s="1648"/>
      <c r="D56" s="1648"/>
      <c r="E56" s="1648"/>
      <c r="F56" s="1648"/>
      <c r="G56" s="1648"/>
      <c r="H56" s="1648"/>
      <c r="I56" s="1648"/>
      <c r="J56" s="1648"/>
      <c r="K56" s="1648"/>
      <c r="L56" s="1648"/>
    </row>
    <row r="57" spans="1:12" ht="13.5" customHeight="1">
      <c r="A57" s="1648" t="s">
        <v>770</v>
      </c>
      <c r="B57" s="1648"/>
      <c r="C57" s="1648"/>
      <c r="D57" s="1648"/>
      <c r="E57" s="1648"/>
      <c r="F57" s="1648"/>
      <c r="G57" s="1648"/>
      <c r="H57" s="1648"/>
      <c r="I57" s="1648"/>
      <c r="J57" s="1648"/>
      <c r="K57" s="1648"/>
      <c r="L57" s="1648"/>
    </row>
    <row r="58" spans="1:12" ht="13.5" customHeight="1">
      <c r="A58" s="1648" t="s">
        <v>771</v>
      </c>
      <c r="B58" s="1648"/>
      <c r="C58" s="1648"/>
      <c r="D58" s="1648"/>
      <c r="E58" s="1648"/>
      <c r="F58" s="1648"/>
      <c r="G58" s="1648"/>
      <c r="H58" s="1648"/>
      <c r="I58" s="1648"/>
      <c r="J58" s="1648"/>
      <c r="K58" s="1648"/>
      <c r="L58" s="1648"/>
    </row>
    <row r="59" spans="1:12" ht="20.25" customHeight="1">
      <c r="A59" s="1653" t="s">
        <v>772</v>
      </c>
      <c r="B59" s="1653"/>
      <c r="C59" s="1653"/>
      <c r="D59" s="1653"/>
      <c r="E59" s="1653"/>
      <c r="F59" s="1653"/>
      <c r="G59" s="1653"/>
      <c r="H59" s="1653"/>
      <c r="I59" s="1653"/>
      <c r="J59" s="1653"/>
      <c r="K59" s="1653"/>
      <c r="L59" s="1653"/>
    </row>
    <row r="60" spans="1:12" ht="12.65" customHeight="1">
      <c r="A60" s="1653" t="s">
        <v>1217</v>
      </c>
      <c r="B60" s="1653"/>
      <c r="C60" s="1653"/>
      <c r="D60" s="1653"/>
      <c r="E60" s="1653"/>
      <c r="F60" s="1653"/>
      <c r="G60" s="1653"/>
      <c r="H60" s="1653"/>
      <c r="I60" s="1653"/>
      <c r="J60" s="1653"/>
      <c r="K60" s="1653"/>
      <c r="L60" s="1653"/>
    </row>
  </sheetData>
  <mergeCells count="7">
    <mergeCell ref="A59:L59"/>
    <mergeCell ref="A60:L60"/>
    <mergeCell ref="A1:L2"/>
    <mergeCell ref="A55:L55"/>
    <mergeCell ref="A56:L56"/>
    <mergeCell ref="A57:L57"/>
    <mergeCell ref="A58:L58"/>
  </mergeCells>
  <pageMargins left="0.70866141732283472" right="0.70866141732283472" top="0.74803149606299213" bottom="0.74803149606299213" header="0.31496062992125984" footer="0.31496062992125984"/>
  <pageSetup paperSize="9" scale="75" fitToWidth="0" fitToHeight="0" orientation="portrait" r:id="rId1"/>
  <headerFooter alignWithMargins="0">
    <oddHeader>&amp;CHalf-Year Factbook 2022
&amp;R&amp;"-,Bold"&amp;K0000A0Risk, liquidity and capital management</oddHeader>
    <oddFooter>&amp;R&amp;"-,Bold"&amp;K0000A0Nordea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99214-21A4-40CE-94AE-BC3948AD7A34}">
  <sheetPr codeName="Sheet27"/>
  <dimension ref="A1:I83"/>
  <sheetViews>
    <sheetView view="pageLayout" zoomScale="85" zoomScaleNormal="100" zoomScaleSheetLayoutView="70" zoomScalePageLayoutView="85" workbookViewId="0">
      <selection activeCell="G6" sqref="G6"/>
    </sheetView>
  </sheetViews>
  <sheetFormatPr defaultColWidth="9.1796875" defaultRowHeight="14.5"/>
  <cols>
    <col min="1" max="1" width="36.1796875" style="128" customWidth="1"/>
    <col min="2" max="2" width="11" style="395" customWidth="1"/>
    <col min="3" max="3" width="11.54296875" style="128" customWidth="1"/>
    <col min="4" max="6" width="11" style="128" customWidth="1"/>
    <col min="7" max="7" width="11.81640625" style="128" customWidth="1"/>
    <col min="8" max="8" width="11" style="127" customWidth="1"/>
  </cols>
  <sheetData>
    <row r="1" spans="1:9" ht="17.5" customHeight="1">
      <c r="A1" s="1241" t="s">
        <v>1515</v>
      </c>
      <c r="B1" s="1261"/>
      <c r="C1" s="1262"/>
      <c r="D1" s="1261"/>
      <c r="E1" s="1263"/>
      <c r="F1" s="1262"/>
      <c r="G1" s="1262"/>
      <c r="H1" s="1262"/>
      <c r="I1" s="15"/>
    </row>
    <row r="2" spans="1:9" s="352" customFormat="1" ht="65.150000000000006" customHeight="1">
      <c r="A2" s="1264"/>
      <c r="B2" s="1265" t="s">
        <v>225</v>
      </c>
      <c r="C2" s="1265" t="s">
        <v>1521</v>
      </c>
      <c r="D2" s="1265" t="s">
        <v>756</v>
      </c>
      <c r="E2" s="1265" t="s">
        <v>1522</v>
      </c>
      <c r="F2" s="1265" t="s">
        <v>763</v>
      </c>
      <c r="G2" s="1265" t="s">
        <v>1576</v>
      </c>
      <c r="H2" s="1265" t="s">
        <v>1385</v>
      </c>
      <c r="I2" s="1252"/>
    </row>
    <row r="3" spans="1:9" s="352" customFormat="1" ht="23.15" customHeight="1">
      <c r="A3" s="1264" t="s">
        <v>83</v>
      </c>
      <c r="B3" s="1266"/>
      <c r="C3" s="1266"/>
      <c r="D3" s="1266"/>
      <c r="E3" s="1266"/>
      <c r="F3" s="1266"/>
      <c r="G3" s="1266"/>
      <c r="H3" s="1266"/>
      <c r="I3" s="1260"/>
    </row>
    <row r="4" spans="1:9" ht="16" customHeight="1">
      <c r="A4" s="249" t="s">
        <v>776</v>
      </c>
      <c r="B4" s="243">
        <v>-8</v>
      </c>
      <c r="C4" s="243">
        <v>-7.0640176600441498</v>
      </c>
      <c r="D4" s="243">
        <v>410</v>
      </c>
      <c r="E4" s="243">
        <v>90.256681195790961</v>
      </c>
      <c r="F4" s="243">
        <v>126</v>
      </c>
      <c r="G4" s="243">
        <v>32.20338983050847</v>
      </c>
      <c r="H4" s="243">
        <v>45300</v>
      </c>
      <c r="I4" s="243"/>
    </row>
    <row r="5" spans="1:9" ht="12" customHeight="1">
      <c r="A5" s="249" t="s">
        <v>777</v>
      </c>
      <c r="B5" s="243">
        <v>-15</v>
      </c>
      <c r="C5" s="243">
        <v>-13.245033112582782</v>
      </c>
      <c r="D5" s="243"/>
      <c r="E5" s="243"/>
      <c r="F5" s="243">
        <v>38</v>
      </c>
      <c r="G5" s="130"/>
      <c r="H5" s="243"/>
      <c r="I5" s="243"/>
    </row>
    <row r="6" spans="1:9" ht="12" customHeight="1">
      <c r="A6" s="249" t="s">
        <v>778</v>
      </c>
      <c r="B6" s="243">
        <v>7</v>
      </c>
      <c r="C6" s="243">
        <v>6.1810154525386309</v>
      </c>
      <c r="D6" s="243"/>
      <c r="E6" s="243"/>
      <c r="F6" s="243">
        <v>88</v>
      </c>
      <c r="G6" s="243"/>
      <c r="H6" s="243"/>
      <c r="I6" s="243"/>
    </row>
    <row r="7" spans="1:9" ht="12" customHeight="1">
      <c r="A7" s="249" t="s">
        <v>779</v>
      </c>
      <c r="B7" s="243">
        <v>13</v>
      </c>
      <c r="C7" s="243">
        <v>13.978494623655914</v>
      </c>
      <c r="D7" s="243">
        <v>462</v>
      </c>
      <c r="E7" s="243">
        <v>123.80084677635458</v>
      </c>
      <c r="F7" s="243">
        <v>118</v>
      </c>
      <c r="G7" s="243">
        <v>18.831168831168831</v>
      </c>
      <c r="H7" s="243">
        <v>37200</v>
      </c>
      <c r="I7" s="243"/>
    </row>
    <row r="8" spans="1:9" ht="12" customHeight="1">
      <c r="A8" s="249" t="s">
        <v>777</v>
      </c>
      <c r="B8" s="243">
        <v>27</v>
      </c>
      <c r="C8" s="243">
        <v>29.032258064516132</v>
      </c>
      <c r="D8" s="243"/>
      <c r="E8" s="243"/>
      <c r="F8" s="243">
        <v>87</v>
      </c>
      <c r="G8" s="130"/>
      <c r="H8" s="243"/>
      <c r="I8" s="243"/>
    </row>
    <row r="9" spans="1:9" ht="12" customHeight="1">
      <c r="A9" s="249" t="s">
        <v>778</v>
      </c>
      <c r="B9" s="243">
        <v>-14</v>
      </c>
      <c r="C9" s="243">
        <v>-15.053763440860216</v>
      </c>
      <c r="D9" s="243"/>
      <c r="E9" s="243"/>
      <c r="F9" s="243">
        <v>31</v>
      </c>
      <c r="G9" s="243"/>
      <c r="H9" s="243"/>
      <c r="I9" s="243"/>
    </row>
    <row r="10" spans="1:9" ht="12" customHeight="1">
      <c r="A10" s="249" t="s">
        <v>780</v>
      </c>
      <c r="B10" s="243">
        <v>-2</v>
      </c>
      <c r="C10" s="243">
        <v>-2.1333333333333333</v>
      </c>
      <c r="D10" s="243">
        <v>87</v>
      </c>
      <c r="E10" s="243">
        <v>23.177749360613809</v>
      </c>
      <c r="F10" s="243">
        <v>36</v>
      </c>
      <c r="G10" s="243">
        <v>33.898305084745758</v>
      </c>
      <c r="H10" s="243">
        <v>37500</v>
      </c>
      <c r="I10" s="243"/>
    </row>
    <row r="11" spans="1:9" ht="12" customHeight="1">
      <c r="A11" s="249" t="s">
        <v>777</v>
      </c>
      <c r="B11" s="243">
        <v>-1</v>
      </c>
      <c r="C11" s="243">
        <v>-1.0666666666666667</v>
      </c>
      <c r="D11" s="243"/>
      <c r="E11" s="243"/>
      <c r="F11" s="243">
        <v>20</v>
      </c>
      <c r="G11" s="130"/>
      <c r="H11" s="243"/>
      <c r="I11" s="243"/>
    </row>
    <row r="12" spans="1:9" ht="12" customHeight="1">
      <c r="A12" s="249" t="s">
        <v>778</v>
      </c>
      <c r="B12" s="243">
        <v>-1</v>
      </c>
      <c r="C12" s="243">
        <v>-1.0666666666666667</v>
      </c>
      <c r="D12" s="243"/>
      <c r="E12" s="243"/>
      <c r="F12" s="243">
        <v>16</v>
      </c>
      <c r="G12" s="243"/>
      <c r="H12" s="243"/>
      <c r="I12" s="243"/>
    </row>
    <row r="13" spans="1:9" ht="12" customHeight="1">
      <c r="A13" s="249" t="s">
        <v>781</v>
      </c>
      <c r="B13" s="243">
        <v>-11</v>
      </c>
      <c r="C13" s="243">
        <v>-8.5106382978723403</v>
      </c>
      <c r="D13" s="243">
        <v>62</v>
      </c>
      <c r="E13" s="243">
        <v>11.981602442700884</v>
      </c>
      <c r="F13" s="243">
        <v>46</v>
      </c>
      <c r="G13" s="243">
        <v>35.483870967741936</v>
      </c>
      <c r="H13" s="243">
        <v>51700</v>
      </c>
      <c r="I13" s="243"/>
    </row>
    <row r="14" spans="1:9" ht="12" customHeight="1">
      <c r="A14" s="249" t="s">
        <v>777</v>
      </c>
      <c r="B14" s="243">
        <v>-9</v>
      </c>
      <c r="C14" s="243">
        <v>-6.9632495164410058</v>
      </c>
      <c r="D14" s="243"/>
      <c r="E14" s="243"/>
      <c r="F14" s="243">
        <v>22</v>
      </c>
      <c r="G14" s="130"/>
      <c r="H14" s="243"/>
      <c r="I14" s="243"/>
    </row>
    <row r="15" spans="1:9" ht="12" customHeight="1">
      <c r="A15" s="249" t="s">
        <v>778</v>
      </c>
      <c r="B15" s="243">
        <v>-2</v>
      </c>
      <c r="C15" s="243">
        <v>-1.5473887814313345</v>
      </c>
      <c r="D15" s="243"/>
      <c r="E15" s="243"/>
      <c r="F15" s="243">
        <v>24</v>
      </c>
      <c r="G15" s="243"/>
      <c r="H15" s="243"/>
      <c r="I15" s="243"/>
    </row>
    <row r="16" spans="1:9" ht="12" customHeight="1">
      <c r="A16" s="249" t="s">
        <v>782</v>
      </c>
      <c r="B16" s="243">
        <v>1</v>
      </c>
      <c r="C16" s="243"/>
      <c r="D16" s="243">
        <v>1</v>
      </c>
      <c r="E16" s="243"/>
      <c r="F16" s="243">
        <v>22</v>
      </c>
      <c r="G16" s="243"/>
      <c r="H16" s="243">
        <v>0</v>
      </c>
      <c r="I16" s="243"/>
    </row>
    <row r="17" spans="1:9" ht="12" customHeight="1">
      <c r="A17" s="1267" t="s">
        <v>1516</v>
      </c>
      <c r="B17" s="1268">
        <v>-7</v>
      </c>
      <c r="C17" s="1268">
        <v>-1.6307513104251603</v>
      </c>
      <c r="D17" s="1268">
        <v>1022</v>
      </c>
      <c r="E17" s="1268">
        <v>59.402027341207109</v>
      </c>
      <c r="F17" s="1268">
        <v>348</v>
      </c>
      <c r="G17" s="1268">
        <v>24.109589041095891</v>
      </c>
      <c r="H17" s="1268">
        <v>171700</v>
      </c>
      <c r="I17" s="243"/>
    </row>
    <row r="18" spans="1:9" ht="14.5" customHeight="1">
      <c r="A18" s="1275" t="s">
        <v>777</v>
      </c>
      <c r="B18" s="1276">
        <v>3</v>
      </c>
      <c r="C18" s="1276">
        <v>0.69889341875364008</v>
      </c>
      <c r="D18" s="1276"/>
      <c r="E18" s="1276"/>
      <c r="F18" s="1276">
        <v>176</v>
      </c>
      <c r="G18" s="1276"/>
      <c r="H18" s="1276"/>
      <c r="I18" s="243"/>
    </row>
    <row r="19" spans="1:9" ht="12" customHeight="1">
      <c r="A19" s="1275" t="s">
        <v>778</v>
      </c>
      <c r="B19" s="1276">
        <v>-10</v>
      </c>
      <c r="C19" s="1276">
        <v>-2.3296447291788001</v>
      </c>
      <c r="D19" s="1276"/>
      <c r="E19" s="1276"/>
      <c r="F19" s="1276">
        <v>171.608</v>
      </c>
      <c r="G19" s="1276"/>
      <c r="H19" s="1276"/>
      <c r="I19" s="243"/>
    </row>
    <row r="20" spans="1:9" ht="12" customHeight="1">
      <c r="A20" s="1279"/>
      <c r="B20" s="1280"/>
      <c r="C20" s="1280"/>
      <c r="D20" s="1280"/>
      <c r="E20" s="1280"/>
      <c r="F20" s="1280"/>
      <c r="G20" s="1280"/>
      <c r="H20" s="1280"/>
      <c r="I20" s="243"/>
    </row>
    <row r="21" spans="1:9" ht="12" customHeight="1">
      <c r="A21" s="249" t="s">
        <v>784</v>
      </c>
      <c r="B21" s="243">
        <v>-14</v>
      </c>
      <c r="C21" s="243">
        <v>-21.621621621621621</v>
      </c>
      <c r="D21" s="243">
        <v>491</v>
      </c>
      <c r="E21" s="243">
        <v>188.03615196078431</v>
      </c>
      <c r="F21" s="243">
        <v>212</v>
      </c>
      <c r="G21" s="243">
        <v>57.575757575757578</v>
      </c>
      <c r="H21" s="243">
        <v>25900</v>
      </c>
      <c r="I21" s="243"/>
    </row>
    <row r="22" spans="1:9" ht="12" customHeight="1">
      <c r="A22" s="249" t="s">
        <v>777</v>
      </c>
      <c r="B22" s="243">
        <v>-10</v>
      </c>
      <c r="C22" s="243">
        <v>-15.444015444015443</v>
      </c>
      <c r="D22" s="243"/>
      <c r="E22" s="243"/>
      <c r="F22" s="243">
        <v>133</v>
      </c>
      <c r="G22" s="243"/>
      <c r="H22" s="243"/>
      <c r="I22" s="243"/>
    </row>
    <row r="23" spans="1:9" ht="12" customHeight="1">
      <c r="A23" s="249" t="s">
        <v>778</v>
      </c>
      <c r="B23" s="243">
        <v>-4</v>
      </c>
      <c r="C23" s="243">
        <v>-6.1776061776061777</v>
      </c>
      <c r="D23" s="243"/>
      <c r="E23" s="243"/>
      <c r="F23" s="243">
        <v>79</v>
      </c>
      <c r="G23" s="243"/>
      <c r="H23" s="243"/>
      <c r="I23" s="243"/>
    </row>
    <row r="24" spans="1:9" ht="12" customHeight="1">
      <c r="A24" s="249" t="s">
        <v>785</v>
      </c>
      <c r="B24" s="243">
        <v>-12</v>
      </c>
      <c r="C24" s="243">
        <v>-23.300970873786408</v>
      </c>
      <c r="D24" s="243">
        <v>404</v>
      </c>
      <c r="E24" s="243">
        <v>193.83006285083721</v>
      </c>
      <c r="F24" s="243">
        <v>243</v>
      </c>
      <c r="G24" s="243">
        <v>46.039603960396043</v>
      </c>
      <c r="H24" s="243">
        <v>20600</v>
      </c>
      <c r="I24" s="243"/>
    </row>
    <row r="25" spans="1:9" ht="12" customHeight="1">
      <c r="A25" s="249" t="s">
        <v>777</v>
      </c>
      <c r="B25" s="243">
        <v>4</v>
      </c>
      <c r="C25" s="243">
        <v>7.766990291262136</v>
      </c>
      <c r="D25" s="243"/>
      <c r="E25" s="243"/>
      <c r="F25" s="243">
        <v>186</v>
      </c>
      <c r="G25" s="130"/>
      <c r="H25" s="243"/>
      <c r="I25" s="243"/>
    </row>
    <row r="26" spans="1:9" ht="12" customHeight="1">
      <c r="A26" s="249" t="s">
        <v>778</v>
      </c>
      <c r="B26" s="243">
        <v>-16</v>
      </c>
      <c r="C26" s="243">
        <v>-31.067961165048544</v>
      </c>
      <c r="D26" s="243"/>
      <c r="E26" s="243"/>
      <c r="F26" s="243">
        <v>57</v>
      </c>
      <c r="G26" s="243"/>
      <c r="H26" s="243"/>
      <c r="I26" s="243"/>
    </row>
    <row r="27" spans="1:9" ht="12" customHeight="1">
      <c r="A27" s="249" t="s">
        <v>786</v>
      </c>
      <c r="B27" s="243">
        <v>-16</v>
      </c>
      <c r="C27" s="243">
        <v>-26.556016597510371</v>
      </c>
      <c r="D27" s="243">
        <v>199</v>
      </c>
      <c r="E27" s="243">
        <v>82.21102206064613</v>
      </c>
      <c r="F27" s="243">
        <v>106</v>
      </c>
      <c r="G27" s="243">
        <v>31.155778894472363</v>
      </c>
      <c r="H27" s="243">
        <v>24100</v>
      </c>
      <c r="I27" s="243"/>
    </row>
    <row r="28" spans="1:9" ht="12" customHeight="1">
      <c r="A28" s="249" t="s">
        <v>777</v>
      </c>
      <c r="B28" s="243">
        <v>-4</v>
      </c>
      <c r="C28" s="243">
        <v>-6.6390041493775929</v>
      </c>
      <c r="D28" s="243"/>
      <c r="E28" s="243"/>
      <c r="F28" s="243">
        <v>62</v>
      </c>
      <c r="G28" s="130"/>
      <c r="H28" s="243"/>
      <c r="I28" s="243"/>
    </row>
    <row r="29" spans="1:9" ht="12" customHeight="1">
      <c r="A29" s="249" t="s">
        <v>778</v>
      </c>
      <c r="B29" s="243">
        <v>-13</v>
      </c>
      <c r="C29" s="243">
        <v>-21.57676348547718</v>
      </c>
      <c r="D29" s="243"/>
      <c r="E29" s="243"/>
      <c r="F29" s="243">
        <v>44</v>
      </c>
      <c r="G29" s="243"/>
      <c r="H29" s="243"/>
      <c r="I29" s="243"/>
    </row>
    <row r="30" spans="1:9" ht="12" customHeight="1">
      <c r="A30" s="249" t="s">
        <v>787</v>
      </c>
      <c r="B30" s="243">
        <v>2</v>
      </c>
      <c r="C30" s="243">
        <v>2.8268551236749118</v>
      </c>
      <c r="D30" s="243">
        <v>163</v>
      </c>
      <c r="E30" s="243">
        <v>57.358012527271441</v>
      </c>
      <c r="F30" s="243">
        <v>118</v>
      </c>
      <c r="G30" s="243">
        <v>53.987730061349694</v>
      </c>
      <c r="H30" s="243">
        <v>28300</v>
      </c>
      <c r="I30" s="243"/>
    </row>
    <row r="31" spans="1:9" ht="12" customHeight="1">
      <c r="A31" s="249" t="s">
        <v>777</v>
      </c>
      <c r="B31" s="243">
        <v>-1</v>
      </c>
      <c r="C31" s="243">
        <v>-1.4134275618374559</v>
      </c>
      <c r="D31" s="243"/>
      <c r="E31" s="243"/>
      <c r="F31" s="243">
        <v>88</v>
      </c>
      <c r="G31" s="130"/>
      <c r="H31" s="243"/>
      <c r="I31" s="243"/>
    </row>
    <row r="32" spans="1:9" ht="12" customHeight="1">
      <c r="A32" s="249" t="s">
        <v>778</v>
      </c>
      <c r="B32" s="243">
        <v>3</v>
      </c>
      <c r="C32" s="243">
        <v>4.2402826855123674</v>
      </c>
      <c r="D32" s="243"/>
      <c r="E32" s="243"/>
      <c r="F32" s="243">
        <v>30</v>
      </c>
      <c r="G32" s="243"/>
      <c r="H32" s="243"/>
      <c r="I32" s="243"/>
    </row>
    <row r="33" spans="1:9" ht="12" customHeight="1">
      <c r="A33" s="249" t="s">
        <v>788</v>
      </c>
      <c r="B33" s="243">
        <v>4</v>
      </c>
      <c r="C33" s="243"/>
      <c r="D33" s="243">
        <v>0</v>
      </c>
      <c r="E33" s="243"/>
      <c r="F33" s="243">
        <v>245</v>
      </c>
      <c r="G33" s="243"/>
      <c r="H33" s="243">
        <v>100</v>
      </c>
      <c r="I33" s="243"/>
    </row>
    <row r="34" spans="1:9" ht="12" customHeight="1">
      <c r="A34" s="1267" t="s">
        <v>1517</v>
      </c>
      <c r="B34" s="1268">
        <v>-36</v>
      </c>
      <c r="C34" s="1268">
        <v>-14.545454545454545</v>
      </c>
      <c r="D34" s="1268">
        <v>1257</v>
      </c>
      <c r="E34" s="1268">
        <v>125.79560465954124</v>
      </c>
      <c r="F34" s="1268">
        <v>924</v>
      </c>
      <c r="G34" s="1268">
        <v>60.62124248496994</v>
      </c>
      <c r="H34" s="1268">
        <v>99000</v>
      </c>
      <c r="I34" s="243"/>
    </row>
    <row r="35" spans="1:9" ht="15.65" customHeight="1">
      <c r="A35" s="622" t="s">
        <v>777</v>
      </c>
      <c r="B35" s="623">
        <v>9</v>
      </c>
      <c r="C35" s="623">
        <v>3.6363636363636362</v>
      </c>
      <c r="D35" s="623"/>
      <c r="E35" s="623"/>
      <c r="F35" s="623">
        <v>605</v>
      </c>
      <c r="G35" s="623"/>
      <c r="H35" s="623"/>
      <c r="I35" s="243"/>
    </row>
    <row r="36" spans="1:9" ht="12" customHeight="1">
      <c r="A36" s="1275" t="s">
        <v>778</v>
      </c>
      <c r="B36" s="1276">
        <v>-45</v>
      </c>
      <c r="C36" s="1276">
        <v>-18.181818181818183</v>
      </c>
      <c r="D36" s="1276"/>
      <c r="E36" s="1276"/>
      <c r="F36" s="1276">
        <v>319</v>
      </c>
      <c r="G36" s="1276"/>
      <c r="H36" s="1276"/>
      <c r="I36" s="243"/>
    </row>
    <row r="37" spans="1:9" ht="12" customHeight="1">
      <c r="A37" s="1277"/>
      <c r="B37" s="1278"/>
      <c r="C37" s="869"/>
      <c r="D37" s="869"/>
      <c r="E37" s="869"/>
      <c r="F37" s="869"/>
      <c r="G37" s="1235"/>
      <c r="H37" s="869"/>
      <c r="I37" s="243"/>
    </row>
    <row r="38" spans="1:9" ht="12" customHeight="1">
      <c r="A38" s="249" t="s">
        <v>790</v>
      </c>
      <c r="B38" s="243">
        <v>-1</v>
      </c>
      <c r="C38" s="243">
        <v>-3.7037037037037037</v>
      </c>
      <c r="D38" s="243">
        <v>260</v>
      </c>
      <c r="E38" s="243">
        <v>238.44460748349232</v>
      </c>
      <c r="F38" s="243">
        <v>104</v>
      </c>
      <c r="G38" s="243">
        <v>30.384615384615383</v>
      </c>
      <c r="H38" s="243">
        <v>10800</v>
      </c>
      <c r="I38" s="243"/>
    </row>
    <row r="39" spans="1:9" ht="12" customHeight="1">
      <c r="A39" s="249" t="s">
        <v>777</v>
      </c>
      <c r="B39" s="243">
        <v>-1.0430596353002681</v>
      </c>
      <c r="C39" s="243">
        <v>-3.8631838344454379</v>
      </c>
      <c r="D39" s="243"/>
      <c r="E39" s="243"/>
      <c r="F39" s="243">
        <v>79</v>
      </c>
      <c r="G39" s="243"/>
      <c r="H39" s="243"/>
      <c r="I39" s="243"/>
    </row>
    <row r="40" spans="1:9" ht="12" customHeight="1">
      <c r="A40" s="249" t="s">
        <v>778</v>
      </c>
      <c r="B40" s="243">
        <v>0</v>
      </c>
      <c r="C40" s="243">
        <v>0</v>
      </c>
      <c r="D40" s="243"/>
      <c r="E40" s="243"/>
      <c r="F40" s="243">
        <v>25</v>
      </c>
      <c r="G40" s="243"/>
      <c r="H40" s="243"/>
      <c r="I40" s="243"/>
    </row>
    <row r="41" spans="1:9" ht="12" customHeight="1">
      <c r="A41" s="249" t="s">
        <v>791</v>
      </c>
      <c r="B41" s="243">
        <v>0</v>
      </c>
      <c r="C41" s="243">
        <v>0</v>
      </c>
      <c r="D41" s="243">
        <v>66</v>
      </c>
      <c r="E41" s="243">
        <v>77.903682719546737</v>
      </c>
      <c r="F41" s="243">
        <v>72</v>
      </c>
      <c r="G41" s="243">
        <v>81.818181818181827</v>
      </c>
      <c r="H41" s="243">
        <v>8400</v>
      </c>
      <c r="I41" s="243"/>
    </row>
    <row r="42" spans="1:9" ht="12" customHeight="1">
      <c r="A42" s="249" t="s">
        <v>777</v>
      </c>
      <c r="B42" s="243">
        <v>-4</v>
      </c>
      <c r="C42" s="243">
        <v>-19.047619047619047</v>
      </c>
      <c r="D42" s="243"/>
      <c r="E42" s="243"/>
      <c r="F42" s="243">
        <v>54</v>
      </c>
      <c r="G42" s="243"/>
      <c r="H42" s="243"/>
      <c r="I42" s="243"/>
    </row>
    <row r="43" spans="1:9" ht="12" customHeight="1">
      <c r="A43" s="249" t="s">
        <v>778</v>
      </c>
      <c r="B43" s="243">
        <v>4</v>
      </c>
      <c r="C43" s="243">
        <v>19.047619047619047</v>
      </c>
      <c r="D43" s="243"/>
      <c r="E43" s="243"/>
      <c r="F43" s="243">
        <v>18</v>
      </c>
      <c r="G43" s="243"/>
      <c r="H43" s="243"/>
      <c r="I43" s="243"/>
    </row>
    <row r="44" spans="1:9" ht="12" customHeight="1">
      <c r="A44" s="249" t="s">
        <v>792</v>
      </c>
      <c r="B44" s="243">
        <v>-13</v>
      </c>
      <c r="C44" s="243">
        <v>-42.27642276422764</v>
      </c>
      <c r="D44" s="243">
        <v>469</v>
      </c>
      <c r="E44" s="243">
        <v>374.97135746507212</v>
      </c>
      <c r="F44" s="243">
        <v>207.62200000000001</v>
      </c>
      <c r="G44" s="243">
        <v>38.852097130242825</v>
      </c>
      <c r="H44" s="243">
        <v>12300</v>
      </c>
      <c r="I44" s="243"/>
    </row>
    <row r="45" spans="1:9" ht="12" customHeight="1">
      <c r="A45" s="249" t="s">
        <v>777</v>
      </c>
      <c r="B45" s="243">
        <v>-13</v>
      </c>
      <c r="C45" s="243">
        <v>-42.27642276422764</v>
      </c>
      <c r="D45" s="243"/>
      <c r="E45" s="243"/>
      <c r="F45" s="243">
        <v>176</v>
      </c>
      <c r="G45" s="243"/>
      <c r="H45" s="243"/>
      <c r="I45" s="243"/>
    </row>
    <row r="46" spans="1:9" ht="12" customHeight="1">
      <c r="A46" s="249" t="s">
        <v>778</v>
      </c>
      <c r="B46" s="243">
        <v>0</v>
      </c>
      <c r="C46" s="243">
        <v>0</v>
      </c>
      <c r="D46" s="243"/>
      <c r="E46" s="243"/>
      <c r="F46" s="243">
        <v>31.622000000000014</v>
      </c>
      <c r="G46" s="243"/>
      <c r="H46" s="243"/>
      <c r="I46" s="243"/>
    </row>
    <row r="47" spans="1:9" ht="12" customHeight="1">
      <c r="A47" s="249" t="s">
        <v>793</v>
      </c>
      <c r="B47" s="243">
        <v>4</v>
      </c>
      <c r="C47" s="243">
        <v>8.938547486033519</v>
      </c>
      <c r="D47" s="243">
        <v>76</v>
      </c>
      <c r="E47" s="243">
        <v>42.368156985171147</v>
      </c>
      <c r="F47" s="243">
        <v>38</v>
      </c>
      <c r="G47" s="243">
        <v>26.315789473684209</v>
      </c>
      <c r="H47" s="243">
        <v>17900</v>
      </c>
      <c r="I47" s="243"/>
    </row>
    <row r="48" spans="1:9" ht="12" customHeight="1">
      <c r="A48" s="249" t="s">
        <v>777</v>
      </c>
      <c r="B48" s="243">
        <v>2</v>
      </c>
      <c r="C48" s="243">
        <v>4.4692737430167595</v>
      </c>
      <c r="D48" s="243"/>
      <c r="E48" s="243"/>
      <c r="F48" s="243">
        <v>20</v>
      </c>
      <c r="G48" s="243"/>
      <c r="H48" s="243"/>
      <c r="I48" s="243"/>
    </row>
    <row r="49" spans="1:9" ht="12" customHeight="1">
      <c r="A49" s="249" t="s">
        <v>778</v>
      </c>
      <c r="B49" s="243">
        <v>2</v>
      </c>
      <c r="C49" s="243">
        <v>4.4692737430167595</v>
      </c>
      <c r="D49" s="243"/>
      <c r="E49" s="243"/>
      <c r="F49" s="243">
        <v>18</v>
      </c>
      <c r="G49" s="243"/>
      <c r="H49" s="243"/>
      <c r="I49" s="243"/>
    </row>
    <row r="50" spans="1:9" ht="12" customHeight="1">
      <c r="A50" s="1271" t="s">
        <v>794</v>
      </c>
      <c r="B50" s="1272">
        <v>-4</v>
      </c>
      <c r="C50" s="1272">
        <v>-7.7294685990338161</v>
      </c>
      <c r="D50" s="1272">
        <v>79</v>
      </c>
      <c r="E50" s="1272">
        <v>38.164251207729471</v>
      </c>
      <c r="F50" s="1272">
        <v>14.377999999999986</v>
      </c>
      <c r="G50" s="1272"/>
      <c r="H50" s="1272">
        <v>20700</v>
      </c>
      <c r="I50" s="243"/>
    </row>
    <row r="51" spans="1:9" ht="12" customHeight="1">
      <c r="A51" s="1273" t="s">
        <v>1518</v>
      </c>
      <c r="B51" s="1274">
        <v>-14</v>
      </c>
      <c r="C51" s="1274">
        <v>-7.9885877318116973</v>
      </c>
      <c r="D51" s="1274">
        <v>950</v>
      </c>
      <c r="E51" s="1274">
        <v>134.6829987524101</v>
      </c>
      <c r="F51" s="1274">
        <v>436</v>
      </c>
      <c r="G51" s="1274">
        <v>36.441586280814576</v>
      </c>
      <c r="H51" s="1274">
        <v>70100</v>
      </c>
      <c r="I51" s="243"/>
    </row>
    <row r="52" spans="1:9" ht="15" customHeight="1">
      <c r="A52" s="1275" t="s">
        <v>777</v>
      </c>
      <c r="B52" s="1276">
        <v>-21</v>
      </c>
      <c r="C52" s="1276">
        <v>-11.982881597717547</v>
      </c>
      <c r="D52" s="1276"/>
      <c r="E52" s="1276"/>
      <c r="F52" s="1276">
        <v>340</v>
      </c>
      <c r="G52" s="1276"/>
      <c r="H52" s="1276"/>
      <c r="I52" s="243"/>
    </row>
    <row r="53" spans="1:9" ht="12" customHeight="1">
      <c r="A53" s="1275" t="s">
        <v>778</v>
      </c>
      <c r="B53" s="1276">
        <v>7</v>
      </c>
      <c r="C53" s="1276">
        <v>3.9942938659058487</v>
      </c>
      <c r="D53" s="1276"/>
      <c r="E53" s="1276"/>
      <c r="F53" s="1276">
        <v>96.108000000000004</v>
      </c>
      <c r="G53" s="1276"/>
      <c r="H53" s="1276"/>
      <c r="I53" s="243"/>
    </row>
    <row r="54" spans="1:9" ht="12" customHeight="1">
      <c r="A54" s="243"/>
      <c r="B54" s="243"/>
      <c r="C54" s="243"/>
      <c r="D54" s="243"/>
      <c r="E54" s="243"/>
      <c r="F54" s="243"/>
      <c r="G54" s="243"/>
      <c r="H54" s="243"/>
      <c r="I54" s="243"/>
    </row>
    <row r="55" spans="1:9" ht="12" customHeight="1">
      <c r="A55" s="1267" t="s">
        <v>1519</v>
      </c>
      <c r="B55" s="1268">
        <v>4</v>
      </c>
      <c r="C55" s="1268">
        <v>13.559322033898306</v>
      </c>
      <c r="D55" s="1268">
        <v>8</v>
      </c>
      <c r="E55" s="1268">
        <v>6.7699077600067694</v>
      </c>
      <c r="F55" s="1268">
        <v>17</v>
      </c>
      <c r="G55" s="1268"/>
      <c r="H55" s="1268">
        <v>11800</v>
      </c>
      <c r="I55" s="243"/>
    </row>
    <row r="56" spans="1:9" ht="12" customHeight="1">
      <c r="A56" s="250"/>
      <c r="B56" s="243"/>
      <c r="C56" s="243"/>
      <c r="D56" s="243"/>
      <c r="E56" s="243"/>
      <c r="F56" s="243"/>
      <c r="G56" s="243"/>
      <c r="H56" s="243"/>
      <c r="I56" s="243"/>
    </row>
    <row r="57" spans="1:9" ht="12" customHeight="1">
      <c r="A57" s="1267" t="s">
        <v>794</v>
      </c>
      <c r="B57" s="1268">
        <v>-3</v>
      </c>
      <c r="C57" s="1268">
        <v>23.999999999999996</v>
      </c>
      <c r="D57" s="1268">
        <v>2</v>
      </c>
      <c r="E57" s="1268">
        <v>-4.0510431436094798</v>
      </c>
      <c r="F57" s="1268">
        <v>63</v>
      </c>
      <c r="G57" s="1268"/>
      <c r="H57" s="1268">
        <v>-5000</v>
      </c>
      <c r="I57" s="243"/>
    </row>
    <row r="58" spans="1:9" ht="12" customHeight="1">
      <c r="A58" s="318"/>
      <c r="B58" s="243"/>
      <c r="C58" s="243"/>
      <c r="D58" s="243"/>
      <c r="E58" s="243"/>
      <c r="F58" s="243"/>
      <c r="G58" s="243"/>
      <c r="H58" s="243"/>
      <c r="I58" s="243"/>
    </row>
    <row r="59" spans="1:9" ht="12" customHeight="1">
      <c r="A59" s="1267" t="s">
        <v>1520</v>
      </c>
      <c r="B59" s="1268">
        <v>-56</v>
      </c>
      <c r="C59" s="1268">
        <v>-6.4441887226697352</v>
      </c>
      <c r="D59" s="1268">
        <v>3239</v>
      </c>
      <c r="E59" s="1268">
        <v>92.704958384374962</v>
      </c>
      <c r="F59" s="1268">
        <v>1788</v>
      </c>
      <c r="G59" s="1268">
        <v>44.273952095808383</v>
      </c>
      <c r="H59" s="1268">
        <v>347600</v>
      </c>
      <c r="I59" s="243"/>
    </row>
    <row r="60" spans="1:9" ht="16" customHeight="1">
      <c r="A60" s="622" t="s">
        <v>777</v>
      </c>
      <c r="B60" s="623">
        <v>-4</v>
      </c>
      <c r="C60" s="623">
        <v>-0.46029919447640966</v>
      </c>
      <c r="D60" s="623"/>
      <c r="E60" s="623"/>
      <c r="F60" s="623">
        <v>1183</v>
      </c>
      <c r="G60" s="623"/>
      <c r="H60" s="623"/>
      <c r="I60" s="243"/>
    </row>
    <row r="61" spans="1:9" ht="12" customHeight="1">
      <c r="A61" s="622" t="s">
        <v>778</v>
      </c>
      <c r="B61" s="623">
        <v>-52</v>
      </c>
      <c r="C61" s="623">
        <v>-5.983889528193326</v>
      </c>
      <c r="D61" s="623"/>
      <c r="E61" s="623"/>
      <c r="F61" s="623">
        <v>605</v>
      </c>
      <c r="G61" s="623"/>
      <c r="H61" s="623"/>
      <c r="I61" s="243"/>
    </row>
    <row r="62" spans="1:9" ht="12" customHeight="1">
      <c r="A62" s="905" t="s">
        <v>797</v>
      </c>
      <c r="B62" s="129">
        <v>-15.848000000000001</v>
      </c>
      <c r="C62" s="130"/>
      <c r="D62" s="130"/>
      <c r="E62" s="354"/>
      <c r="F62" s="242"/>
      <c r="G62" s="129"/>
      <c r="H62" s="129"/>
      <c r="I62" s="388"/>
    </row>
    <row r="63" spans="1:9" ht="22" customHeight="1">
      <c r="A63" s="1543" t="s">
        <v>798</v>
      </c>
      <c r="B63" s="1269">
        <v>-40.152000000000001</v>
      </c>
      <c r="C63" s="1268">
        <v>-5.8468611438961666</v>
      </c>
      <c r="D63" s="1268"/>
      <c r="E63" s="1269"/>
      <c r="F63" s="1269"/>
      <c r="G63" s="1270"/>
      <c r="H63" s="1270"/>
      <c r="I63" s="129"/>
    </row>
    <row r="64" spans="1:9" ht="15" customHeight="1">
      <c r="A64" s="622" t="s">
        <v>777</v>
      </c>
      <c r="B64" s="625">
        <v>-1</v>
      </c>
      <c r="C64" s="623">
        <v>-0.14561817951524622</v>
      </c>
      <c r="D64" s="623"/>
      <c r="E64" s="624"/>
      <c r="F64" s="624"/>
      <c r="G64" s="625"/>
      <c r="H64" s="625"/>
      <c r="I64" s="129"/>
    </row>
    <row r="65" spans="1:9" ht="15" customHeight="1">
      <c r="A65" s="622" t="s">
        <v>778</v>
      </c>
      <c r="B65" s="625">
        <v>-39</v>
      </c>
      <c r="C65" s="626">
        <v>-5.679109001094603</v>
      </c>
      <c r="D65" s="626"/>
      <c r="E65" s="624"/>
      <c r="F65" s="624"/>
      <c r="G65" s="625"/>
      <c r="H65" s="625"/>
      <c r="I65" s="388"/>
    </row>
    <row r="66" spans="1:9" ht="15" customHeight="1">
      <c r="A66" s="1658" t="s">
        <v>768</v>
      </c>
      <c r="B66" s="1607"/>
      <c r="C66" s="1607"/>
      <c r="D66" s="1607"/>
      <c r="E66" s="1607"/>
      <c r="F66" s="1607"/>
      <c r="G66" s="1607"/>
      <c r="H66" s="1607"/>
      <c r="I66" s="1607"/>
    </row>
    <row r="67" spans="1:9" ht="15" customHeight="1">
      <c r="A67" s="128" t="s">
        <v>769</v>
      </c>
      <c r="B67" s="423"/>
      <c r="E67" s="130"/>
      <c r="F67" s="130"/>
      <c r="G67" s="130"/>
      <c r="H67" s="128"/>
      <c r="I67" s="319"/>
    </row>
    <row r="68" spans="1:9" ht="27" customHeight="1">
      <c r="A68" s="1657" t="s">
        <v>770</v>
      </c>
      <c r="B68" s="1607"/>
      <c r="C68" s="1607"/>
      <c r="D68" s="1607"/>
      <c r="E68" s="1607"/>
      <c r="F68" s="1607"/>
      <c r="G68" s="1607"/>
      <c r="H68" s="1607"/>
      <c r="I68" s="129"/>
    </row>
    <row r="69" spans="1:9">
      <c r="A69" s="243"/>
      <c r="B69" s="1224"/>
      <c r="C69" s="1224"/>
      <c r="D69" s="1224"/>
      <c r="E69" s="1224"/>
      <c r="F69" s="1224"/>
      <c r="G69" s="1224"/>
      <c r="H69" s="243"/>
      <c r="I69" s="42"/>
    </row>
    <row r="70" spans="1:9">
      <c r="A70" s="243"/>
      <c r="C70" s="395"/>
      <c r="D70" s="395"/>
      <c r="E70" s="395"/>
      <c r="F70" s="395"/>
      <c r="G70" s="243"/>
      <c r="H70" s="42"/>
    </row>
    <row r="71" spans="1:9">
      <c r="A71" s="248"/>
      <c r="C71" s="246"/>
      <c r="D71" s="395"/>
      <c r="E71" s="246"/>
      <c r="F71" s="395"/>
      <c r="G71" s="243"/>
      <c r="H71" s="396"/>
    </row>
    <row r="72" spans="1:9">
      <c r="A72" s="249"/>
      <c r="C72" s="243"/>
      <c r="D72" s="395"/>
      <c r="E72" s="243"/>
      <c r="F72" s="395"/>
      <c r="G72" s="243"/>
      <c r="H72" s="42"/>
    </row>
    <row r="73" spans="1:9">
      <c r="A73" s="248"/>
      <c r="C73" s="243"/>
      <c r="D73" s="395"/>
      <c r="E73" s="243"/>
      <c r="F73" s="395"/>
      <c r="G73" s="246"/>
      <c r="H73" s="396"/>
    </row>
    <row r="74" spans="1:9">
      <c r="A74" s="248"/>
      <c r="C74" s="243"/>
      <c r="D74" s="395"/>
      <c r="E74" s="243"/>
      <c r="F74" s="395"/>
      <c r="G74" s="246"/>
      <c r="H74" s="396"/>
    </row>
    <row r="75" spans="1:9">
      <c r="A75" s="245"/>
      <c r="C75" s="243"/>
      <c r="D75" s="395"/>
      <c r="E75" s="243"/>
      <c r="F75" s="395"/>
      <c r="G75" s="244"/>
      <c r="H75" s="42"/>
    </row>
    <row r="76" spans="1:9">
      <c r="A76" s="243"/>
      <c r="C76" s="247"/>
      <c r="D76" s="395"/>
      <c r="E76" s="243"/>
      <c r="F76" s="395"/>
      <c r="G76" s="243"/>
      <c r="H76" s="42"/>
    </row>
    <row r="77" spans="1:9">
      <c r="A77" s="243"/>
      <c r="C77" s="243"/>
      <c r="D77" s="395"/>
      <c r="E77" s="243"/>
      <c r="F77" s="395"/>
      <c r="G77" s="243"/>
      <c r="H77" s="42"/>
    </row>
    <row r="78" spans="1:9">
      <c r="B78" s="422"/>
      <c r="C78" s="243"/>
      <c r="D78" s="243"/>
      <c r="E78" s="243"/>
      <c r="F78" s="395"/>
      <c r="H78" s="129"/>
    </row>
    <row r="79" spans="1:9">
      <c r="B79" s="422"/>
      <c r="C79" s="243"/>
      <c r="D79" s="243"/>
      <c r="E79" s="243"/>
      <c r="F79" s="243"/>
      <c r="H79" s="129"/>
    </row>
    <row r="80" spans="1:9">
      <c r="F80" s="130"/>
      <c r="H80" s="129"/>
    </row>
    <row r="83" spans="8:8">
      <c r="H83" s="129"/>
    </row>
  </sheetData>
  <mergeCells count="2">
    <mergeCell ref="A68:H68"/>
    <mergeCell ref="A66:I66"/>
  </mergeCells>
  <pageMargins left="0.70866141732283472" right="0.70866141732283472" top="0.74803149606299213" bottom="0.74803149606299213" header="0.31496062992125984" footer="0.31496062992125984"/>
  <pageSetup paperSize="9" scale="76" fitToWidth="0" fitToHeight="0" orientation="portrait" r:id="rId1"/>
  <headerFooter alignWithMargins="0">
    <oddHeader>&amp;CHalf-Year Factbook 2022
&amp;R&amp;"-,Bold"&amp;K0000A0Risk, liquidity and capital management</oddHeader>
    <oddFooter>&amp;R&amp;"-,Bold"&amp;K0000A0Nordea</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A8DA"/>
  </sheetPr>
  <dimension ref="A1:G62"/>
  <sheetViews>
    <sheetView showGridLines="0" view="pageLayout" zoomScale="85" zoomScaleNormal="40" zoomScaleSheetLayoutView="80" zoomScalePageLayoutView="85" workbookViewId="0">
      <selection activeCell="A51" sqref="A51"/>
    </sheetView>
  </sheetViews>
  <sheetFormatPr defaultColWidth="9.1796875" defaultRowHeight="10"/>
  <cols>
    <col min="1" max="1" width="37.81640625" style="2" customWidth="1"/>
    <col min="2" max="7" width="12.1796875" style="2" customWidth="1"/>
    <col min="8" max="16384" width="9.1796875" style="2"/>
  </cols>
  <sheetData>
    <row r="1" spans="1:7" ht="19" customHeight="1">
      <c r="A1" s="970" t="s">
        <v>38</v>
      </c>
      <c r="B1" s="537"/>
      <c r="C1" s="537"/>
      <c r="D1" s="537"/>
      <c r="E1" s="537"/>
      <c r="F1" s="537"/>
      <c r="G1" s="537"/>
    </row>
    <row r="2" spans="1:7" ht="14.5" customHeight="1">
      <c r="A2" s="1424" t="s">
        <v>1398</v>
      </c>
      <c r="B2" s="1593" t="s">
        <v>39</v>
      </c>
      <c r="C2" s="1594"/>
      <c r="D2" s="1591" t="s">
        <v>1391</v>
      </c>
      <c r="E2" s="1592"/>
      <c r="F2" s="1595" t="s">
        <v>40</v>
      </c>
      <c r="G2" s="1596"/>
    </row>
    <row r="3" spans="1:7" ht="14.5" customHeight="1">
      <c r="A3" s="537"/>
      <c r="B3" s="538" t="s">
        <v>41</v>
      </c>
      <c r="C3" s="539" t="s">
        <v>42</v>
      </c>
      <c r="D3" s="539" t="s">
        <v>41</v>
      </c>
      <c r="E3" s="539" t="s">
        <v>42</v>
      </c>
      <c r="F3" s="539" t="s">
        <v>41</v>
      </c>
      <c r="G3" s="539" t="s">
        <v>42</v>
      </c>
    </row>
    <row r="4" spans="1:7" ht="14.5" customHeight="1">
      <c r="A4" s="320" t="s">
        <v>43</v>
      </c>
      <c r="B4" s="545" t="s">
        <v>44</v>
      </c>
      <c r="C4" s="140" t="s">
        <v>45</v>
      </c>
      <c r="D4" s="140" t="s">
        <v>46</v>
      </c>
      <c r="E4" s="140" t="s">
        <v>47</v>
      </c>
      <c r="F4" s="140" t="s">
        <v>48</v>
      </c>
      <c r="G4" s="140" t="s">
        <v>47</v>
      </c>
    </row>
    <row r="5" spans="1:7" ht="14.5" customHeight="1">
      <c r="A5" s="94" t="s">
        <v>49</v>
      </c>
      <c r="B5" s="95"/>
      <c r="C5" s="140" t="s">
        <v>45</v>
      </c>
      <c r="D5" s="140"/>
      <c r="E5" s="140" t="s">
        <v>47</v>
      </c>
      <c r="F5" s="140"/>
      <c r="G5" s="140" t="s">
        <v>50</v>
      </c>
    </row>
    <row r="6" spans="1:7" ht="14.5" customHeight="1">
      <c r="A6" s="94" t="s">
        <v>51</v>
      </c>
      <c r="B6" s="95"/>
      <c r="C6" s="140" t="s">
        <v>52</v>
      </c>
      <c r="D6" s="95"/>
      <c r="E6" s="140" t="s">
        <v>53</v>
      </c>
      <c r="F6" s="95"/>
      <c r="G6" s="140" t="s">
        <v>47</v>
      </c>
    </row>
    <row r="7" spans="1:7" ht="14.5" customHeight="1">
      <c r="A7" s="123" t="s">
        <v>54</v>
      </c>
      <c r="B7" s="95"/>
      <c r="C7" s="140" t="s">
        <v>55</v>
      </c>
      <c r="D7" s="95"/>
      <c r="E7" s="140" t="s">
        <v>56</v>
      </c>
      <c r="F7" s="95"/>
      <c r="G7" s="140" t="s">
        <v>53</v>
      </c>
    </row>
    <row r="8" spans="1:7" ht="14.5" customHeight="1">
      <c r="A8" s="123" t="s">
        <v>57</v>
      </c>
      <c r="B8" s="95"/>
      <c r="C8" s="140"/>
      <c r="D8" s="95"/>
      <c r="E8" s="140" t="s">
        <v>58</v>
      </c>
      <c r="F8" s="140"/>
      <c r="G8" s="140" t="s">
        <v>59</v>
      </c>
    </row>
    <row r="9" spans="1:7" ht="14.5" customHeight="1">
      <c r="A9" s="320" t="s">
        <v>60</v>
      </c>
      <c r="B9" s="140"/>
      <c r="C9" s="140" t="s">
        <v>61</v>
      </c>
      <c r="D9" s="140"/>
      <c r="E9" s="140"/>
      <c r="F9" s="140"/>
      <c r="G9" s="140"/>
    </row>
    <row r="10" spans="1:7" ht="14.5" customHeight="1">
      <c r="A10" s="320" t="s">
        <v>62</v>
      </c>
      <c r="B10" s="140"/>
      <c r="C10" s="140"/>
      <c r="D10" s="140"/>
      <c r="E10" s="140" t="s">
        <v>63</v>
      </c>
      <c r="F10" s="140"/>
      <c r="G10" s="140"/>
    </row>
    <row r="11" spans="1:7" ht="14.5" customHeight="1">
      <c r="A11" s="320" t="s">
        <v>64</v>
      </c>
      <c r="B11" s="140"/>
      <c r="C11" s="140" t="s">
        <v>61</v>
      </c>
      <c r="D11" s="140"/>
      <c r="E11" s="140"/>
      <c r="F11" s="140"/>
      <c r="G11" s="140"/>
    </row>
    <row r="12" spans="1:7" ht="14.5" customHeight="1">
      <c r="A12" s="320" t="s">
        <v>65</v>
      </c>
      <c r="B12" s="140"/>
      <c r="C12" s="140" t="s">
        <v>61</v>
      </c>
      <c r="D12" s="140"/>
      <c r="E12" s="140"/>
      <c r="F12" s="140"/>
      <c r="G12" s="140"/>
    </row>
    <row r="13" spans="1:7" ht="14.5" customHeight="1">
      <c r="A13" s="320" t="s">
        <v>66</v>
      </c>
      <c r="B13" s="95"/>
      <c r="C13" s="95"/>
      <c r="D13" s="96" t="s">
        <v>46</v>
      </c>
      <c r="E13" s="96" t="s">
        <v>47</v>
      </c>
      <c r="F13" s="95"/>
      <c r="G13" s="95"/>
    </row>
    <row r="14" spans="1:7" ht="14.5" customHeight="1">
      <c r="A14" s="973" t="s">
        <v>67</v>
      </c>
      <c r="B14" s="948"/>
      <c r="C14" s="948"/>
      <c r="D14" s="948"/>
      <c r="E14" s="974" t="s">
        <v>63</v>
      </c>
      <c r="F14" s="948"/>
      <c r="G14" s="948"/>
    </row>
    <row r="15" spans="1:7" ht="14.5" customHeight="1">
      <c r="A15" s="540" t="s">
        <v>68</v>
      </c>
      <c r="B15" s="95"/>
      <c r="C15" s="95"/>
      <c r="D15" s="438"/>
      <c r="E15" s="96"/>
      <c r="F15" s="96"/>
      <c r="G15" s="96"/>
    </row>
    <row r="16" spans="1:7" ht="14.5" customHeight="1">
      <c r="A16" s="540"/>
      <c r="B16" s="95"/>
      <c r="C16" s="95"/>
      <c r="D16" s="438"/>
      <c r="E16" s="96"/>
      <c r="F16" s="96"/>
      <c r="G16" s="96"/>
    </row>
    <row r="17" spans="1:7" ht="18.649999999999999" customHeight="1">
      <c r="A17" s="970" t="s">
        <v>1447</v>
      </c>
      <c r="B17" s="971"/>
      <c r="C17" s="971"/>
      <c r="D17" s="975"/>
      <c r="E17" s="4"/>
      <c r="F17" s="95"/>
      <c r="G17" s="95"/>
    </row>
    <row r="18" spans="1:7" ht="31.5" customHeight="1">
      <c r="A18" s="1425" t="s">
        <v>1545</v>
      </c>
      <c r="B18" s="541" t="s">
        <v>1546</v>
      </c>
      <c r="C18" s="541" t="s">
        <v>1547</v>
      </c>
      <c r="D18" s="976"/>
      <c r="E18" s="681"/>
      <c r="F18" s="95"/>
      <c r="G18" s="95"/>
    </row>
    <row r="19" spans="1:7" ht="13.5" customHeight="1">
      <c r="A19" s="542" t="s">
        <v>69</v>
      </c>
      <c r="B19" s="543">
        <v>198.2</v>
      </c>
      <c r="C19" s="544">
        <v>5.2</v>
      </c>
      <c r="D19" s="977"/>
      <c r="E19" s="3"/>
      <c r="F19" s="95"/>
      <c r="G19" s="95"/>
    </row>
    <row r="20" spans="1:7" ht="13.5" customHeight="1">
      <c r="A20" s="542" t="s">
        <v>70</v>
      </c>
      <c r="B20" s="543" t="s">
        <v>1527</v>
      </c>
      <c r="C20" s="544" t="s">
        <v>1528</v>
      </c>
      <c r="D20" s="977"/>
      <c r="E20" s="3"/>
      <c r="F20" s="95"/>
      <c r="G20" s="95"/>
    </row>
    <row r="21" spans="1:7" ht="13.5" customHeight="1">
      <c r="A21" s="542" t="s">
        <v>71</v>
      </c>
      <c r="B21" s="543">
        <v>158.19999999999999</v>
      </c>
      <c r="C21" s="544">
        <v>4.2</v>
      </c>
      <c r="D21" s="977"/>
      <c r="E21" s="3"/>
      <c r="F21" s="95"/>
      <c r="G21" s="95"/>
    </row>
    <row r="22" spans="1:7" ht="13.5" customHeight="1">
      <c r="A22" s="542" t="s">
        <v>72</v>
      </c>
      <c r="B22" s="543">
        <v>137.19999999999999</v>
      </c>
      <c r="C22" s="544">
        <v>3.5</v>
      </c>
      <c r="D22" s="977"/>
      <c r="E22" s="3"/>
      <c r="F22" s="95"/>
      <c r="G22" s="95"/>
    </row>
    <row r="23" spans="1:7" ht="13.5" customHeight="1">
      <c r="A23" s="542" t="s">
        <v>1529</v>
      </c>
      <c r="B23" s="543">
        <v>117.5</v>
      </c>
      <c r="C23" s="544">
        <v>3.1</v>
      </c>
      <c r="D23" s="977"/>
      <c r="E23" s="3"/>
      <c r="F23" s="95"/>
      <c r="G23" s="95"/>
    </row>
    <row r="24" spans="1:7" ht="13.5" customHeight="1">
      <c r="A24" s="542" t="s">
        <v>1530</v>
      </c>
      <c r="B24" s="543">
        <v>75.8</v>
      </c>
      <c r="C24" s="544">
        <v>2</v>
      </c>
      <c r="D24" s="977"/>
      <c r="E24" s="3"/>
      <c r="F24" s="95"/>
      <c r="G24" s="95"/>
    </row>
    <row r="25" spans="1:7" ht="13.5" customHeight="1">
      <c r="A25" s="542" t="s">
        <v>1531</v>
      </c>
      <c r="B25" s="543">
        <v>66.5</v>
      </c>
      <c r="C25" s="544">
        <v>1.8</v>
      </c>
      <c r="D25" s="977"/>
      <c r="E25" s="3"/>
      <c r="F25" s="95"/>
      <c r="G25" s="95"/>
    </row>
    <row r="26" spans="1:7" ht="13.5" customHeight="1">
      <c r="A26" s="542" t="s">
        <v>73</v>
      </c>
      <c r="B26" s="543">
        <v>65</v>
      </c>
      <c r="C26" s="544">
        <v>1.7</v>
      </c>
      <c r="D26" s="977"/>
      <c r="E26" s="3"/>
      <c r="F26" s="95"/>
      <c r="G26" s="95"/>
    </row>
    <row r="27" spans="1:7" ht="13.5" customHeight="1">
      <c r="A27" s="542" t="s">
        <v>1532</v>
      </c>
      <c r="B27" s="543">
        <v>48.5</v>
      </c>
      <c r="C27" s="544">
        <v>1.3</v>
      </c>
      <c r="D27" s="977"/>
      <c r="E27" s="3"/>
      <c r="F27" s="95"/>
      <c r="G27" s="95"/>
    </row>
    <row r="28" spans="1:7" ht="13.5" customHeight="1">
      <c r="A28" s="542" t="s">
        <v>1533</v>
      </c>
      <c r="B28" s="543">
        <v>47.3</v>
      </c>
      <c r="C28" s="544">
        <v>1.2</v>
      </c>
      <c r="D28" s="977"/>
      <c r="E28" s="3"/>
      <c r="F28" s="95"/>
      <c r="G28" s="95"/>
    </row>
    <row r="29" spans="1:7" ht="13.5" customHeight="1">
      <c r="A29" s="542" t="s">
        <v>74</v>
      </c>
      <c r="B29" s="543">
        <v>42.7</v>
      </c>
      <c r="C29" s="544">
        <v>1.1000000000000001</v>
      </c>
      <c r="D29" s="977"/>
      <c r="E29" s="3"/>
      <c r="F29" s="95"/>
      <c r="G29" s="95"/>
    </row>
    <row r="30" spans="1:7" ht="13.5" customHeight="1">
      <c r="A30" s="542" t="s">
        <v>1534</v>
      </c>
      <c r="B30" s="543">
        <v>40.200000000000003</v>
      </c>
      <c r="C30" s="544">
        <v>1.1000000000000001</v>
      </c>
      <c r="D30" s="977"/>
      <c r="E30" s="3"/>
      <c r="F30" s="95"/>
      <c r="G30" s="95"/>
    </row>
    <row r="31" spans="1:7" ht="13.5" customHeight="1">
      <c r="A31" s="542" t="s">
        <v>75</v>
      </c>
      <c r="B31" s="543">
        <v>35.5</v>
      </c>
      <c r="C31" s="544">
        <v>0.9</v>
      </c>
      <c r="D31" s="977"/>
      <c r="E31" s="3"/>
      <c r="F31" s="95"/>
      <c r="G31" s="95"/>
    </row>
    <row r="32" spans="1:7" ht="13.5" customHeight="1">
      <c r="A32" s="542" t="s">
        <v>1535</v>
      </c>
      <c r="B32" s="543">
        <v>32.299999999999997</v>
      </c>
      <c r="C32" s="544">
        <v>0.9</v>
      </c>
      <c r="D32" s="977"/>
      <c r="E32" s="3"/>
      <c r="F32" s="95"/>
      <c r="G32" s="95"/>
    </row>
    <row r="33" spans="1:7" ht="13.5" customHeight="1">
      <c r="A33" s="542" t="s">
        <v>76</v>
      </c>
      <c r="B33" s="543">
        <v>30.7</v>
      </c>
      <c r="C33" s="544">
        <v>0.8</v>
      </c>
      <c r="D33" s="977"/>
      <c r="E33" s="3"/>
      <c r="F33" s="95"/>
      <c r="G33" s="95"/>
    </row>
    <row r="34" spans="1:7" ht="13.5" customHeight="1">
      <c r="A34" s="542" t="s">
        <v>1396</v>
      </c>
      <c r="B34" s="543">
        <v>24.8</v>
      </c>
      <c r="C34" s="544">
        <v>0.7</v>
      </c>
      <c r="D34" s="977"/>
      <c r="E34" s="3"/>
      <c r="F34" s="95"/>
      <c r="G34" s="95"/>
    </row>
    <row r="35" spans="1:7" ht="13.5" customHeight="1">
      <c r="A35" s="542" t="s">
        <v>78</v>
      </c>
      <c r="B35" s="543">
        <v>24.3</v>
      </c>
      <c r="C35" s="544">
        <v>0.6</v>
      </c>
      <c r="D35" s="977"/>
      <c r="E35" s="3"/>
      <c r="F35" s="95"/>
      <c r="G35" s="95"/>
    </row>
    <row r="36" spans="1:7" ht="13.5" customHeight="1">
      <c r="A36" s="542" t="s">
        <v>1536</v>
      </c>
      <c r="B36" s="543">
        <v>21.8</v>
      </c>
      <c r="C36" s="544">
        <v>0.6</v>
      </c>
      <c r="D36" s="977"/>
      <c r="E36" s="3"/>
      <c r="F36" s="95"/>
      <c r="G36" s="1"/>
    </row>
    <row r="37" spans="1:7" ht="13.5" customHeight="1">
      <c r="A37" s="542" t="s">
        <v>79</v>
      </c>
      <c r="B37" s="543">
        <v>21.3</v>
      </c>
      <c r="C37" s="544">
        <v>0.6</v>
      </c>
      <c r="D37" s="977"/>
      <c r="E37" s="3"/>
      <c r="F37" s="95"/>
      <c r="G37" s="95"/>
    </row>
    <row r="38" spans="1:7" ht="13.5" customHeight="1">
      <c r="A38" s="542" t="s">
        <v>77</v>
      </c>
      <c r="B38" s="543">
        <v>20.8</v>
      </c>
      <c r="C38" s="544">
        <v>0.6</v>
      </c>
      <c r="D38" s="977"/>
      <c r="E38" s="3"/>
      <c r="F38" s="95"/>
      <c r="G38" s="95"/>
    </row>
    <row r="39" spans="1:7" ht="13.5" customHeight="1">
      <c r="A39" s="542" t="s">
        <v>1537</v>
      </c>
      <c r="B39" s="543">
        <v>20.5</v>
      </c>
      <c r="C39" s="543">
        <v>0.5</v>
      </c>
      <c r="D39" s="978"/>
      <c r="E39" s="3"/>
      <c r="F39" s="95"/>
      <c r="G39" s="95"/>
    </row>
    <row r="40" spans="1:7" ht="13.5" customHeight="1">
      <c r="A40" s="542" t="s">
        <v>1538</v>
      </c>
      <c r="B40" s="543">
        <v>20.100000000000001</v>
      </c>
      <c r="C40" s="1346">
        <v>0.5</v>
      </c>
      <c r="D40" s="979"/>
      <c r="E40" s="682"/>
      <c r="F40" s="682"/>
      <c r="G40" s="682"/>
    </row>
    <row r="41" spans="1:7" ht="13.5" customHeight="1">
      <c r="A41" s="542" t="s">
        <v>1539</v>
      </c>
      <c r="B41" s="543">
        <v>18.8</v>
      </c>
      <c r="C41" s="1346">
        <v>0.5</v>
      </c>
      <c r="D41" s="95"/>
      <c r="E41" s="95"/>
      <c r="F41" s="95"/>
      <c r="G41" s="95"/>
    </row>
    <row r="42" spans="1:7" ht="13.5" customHeight="1">
      <c r="A42" s="542" t="s">
        <v>1540</v>
      </c>
      <c r="B42" s="543">
        <v>18</v>
      </c>
      <c r="C42" s="1346">
        <v>0.5</v>
      </c>
      <c r="D42" s="95"/>
      <c r="E42" s="95"/>
      <c r="F42" s="95"/>
      <c r="G42" s="95"/>
    </row>
    <row r="43" spans="1:7" ht="13.5" customHeight="1">
      <c r="A43" s="542" t="s">
        <v>1541</v>
      </c>
      <c r="B43" s="543">
        <v>16.899999999999999</v>
      </c>
      <c r="C43" s="1346">
        <v>0.4</v>
      </c>
      <c r="D43" s="95"/>
      <c r="E43" s="95"/>
      <c r="F43" s="95"/>
      <c r="G43" s="95"/>
    </row>
    <row r="44" spans="1:7" ht="13.5" customHeight="1">
      <c r="A44" s="542" t="s">
        <v>1542</v>
      </c>
      <c r="B44" s="1490" t="s">
        <v>1556</v>
      </c>
      <c r="C44" s="1346">
        <v>61.1</v>
      </c>
      <c r="D44" s="95"/>
      <c r="E44" s="95"/>
      <c r="F44" s="95"/>
      <c r="G44" s="95"/>
    </row>
    <row r="45" spans="1:7" ht="13.5" customHeight="1">
      <c r="A45" s="972" t="s">
        <v>1543</v>
      </c>
      <c r="B45" s="1491" t="s">
        <v>1557</v>
      </c>
      <c r="C45" s="1492" t="s">
        <v>1558</v>
      </c>
      <c r="D45" s="95"/>
      <c r="E45" s="95"/>
      <c r="F45" s="95"/>
      <c r="G45" s="95"/>
    </row>
    <row r="46" spans="1:7" ht="10.5" customHeight="1">
      <c r="A46" s="1347" t="s">
        <v>1548</v>
      </c>
      <c r="B46" s="95"/>
      <c r="C46" s="95"/>
      <c r="D46" s="95"/>
      <c r="E46" s="95"/>
      <c r="F46" s="95"/>
      <c r="G46" s="95"/>
    </row>
    <row r="47" spans="1:7" ht="10.5" customHeight="1">
      <c r="A47" s="1597" t="s">
        <v>1544</v>
      </c>
      <c r="B47" s="1598"/>
      <c r="C47" s="1598"/>
    </row>
    <row r="48" spans="1:7" ht="10.5" customHeight="1">
      <c r="A48" s="1598"/>
      <c r="B48" s="1598"/>
      <c r="C48" s="1598"/>
    </row>
    <row r="49" spans="1:1" ht="10.5" customHeight="1">
      <c r="A49" s="1578" t="s">
        <v>1574</v>
      </c>
    </row>
    <row r="50" spans="1:1" ht="10.5" customHeight="1"/>
    <row r="51" spans="1:1" ht="10.5" customHeight="1"/>
    <row r="52" spans="1:1" ht="10.5" customHeight="1"/>
    <row r="53" spans="1:1" ht="10.5" customHeight="1"/>
    <row r="54" spans="1:1" ht="10.5" customHeight="1"/>
    <row r="55" spans="1:1" ht="20.149999999999999" customHeight="1"/>
    <row r="56" spans="1:1" ht="20.149999999999999" customHeight="1"/>
    <row r="57" spans="1:1" ht="20.149999999999999" customHeight="1"/>
    <row r="58" spans="1:1" ht="20.149999999999999" customHeight="1"/>
    <row r="59" spans="1:1" ht="20.149999999999999" customHeight="1"/>
    <row r="60" spans="1:1" ht="20.149999999999999" customHeight="1"/>
    <row r="61" spans="1:1" ht="20.149999999999999" customHeight="1"/>
    <row r="62" spans="1:1" ht="20.149999999999999" customHeight="1"/>
  </sheetData>
  <mergeCells count="4">
    <mergeCell ref="D2:E2"/>
    <mergeCell ref="B2:C2"/>
    <mergeCell ref="F2:G2"/>
    <mergeCell ref="A47:C48"/>
  </mergeCells>
  <hyperlinks>
    <hyperlink ref="A47" r:id="rId1" tooltip="Share data" display="https://www.nordea.com/en/investors/share-data" xr:uid="{6DE8FD4C-89C4-471F-BBCA-B3EB5A5CE240}"/>
  </hyperlinks>
  <printOptions horizontalCentered="1"/>
  <pageMargins left="0.70866141732283472" right="0.70866141732283472" top="0.74803149606299213" bottom="0.74803149606299213" header="0.31496062992125984" footer="0.31496062992125984"/>
  <pageSetup paperSize="9" scale="76" orientation="portrait" r:id="rId2"/>
  <headerFooter alignWithMargins="0">
    <oddHeader>&amp;CHalf-Year Factbook 2022&amp;R&amp;"-,Bold"&amp;K0000A0Nordea overview</oddHeader>
    <oddFooter>&amp;R&amp;"-,Bold"&amp;K0000A0Nordea</oddFooter>
  </headerFooter>
  <customProperties>
    <customPr name="_pios_id" r:id="rId3"/>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57336-CA87-44CB-8E43-22472F2482C2}">
  <sheetPr codeName="Sheet26"/>
  <dimension ref="A1:AJ84"/>
  <sheetViews>
    <sheetView view="pageLayout" topLeftCell="B1" zoomScale="85" zoomScaleNormal="100" zoomScalePageLayoutView="85" workbookViewId="0">
      <selection activeCell="B61" sqref="B61"/>
    </sheetView>
  </sheetViews>
  <sheetFormatPr defaultColWidth="9.1796875" defaultRowHeight="14.5"/>
  <cols>
    <col min="1" max="1" width="26.1796875" style="133" hidden="1" customWidth="1"/>
    <col min="2" max="2" width="31.7265625" style="128" customWidth="1"/>
    <col min="3" max="3" width="11.453125" style="395" customWidth="1"/>
    <col min="4" max="4" width="9.81640625" style="128" customWidth="1"/>
    <col min="5" max="5" width="11.1796875" style="128" customWidth="1"/>
    <col min="6" max="6" width="9.81640625" style="128" customWidth="1"/>
    <col min="7" max="7" width="11" style="128" customWidth="1"/>
    <col min="8" max="9" width="9.81640625" style="128" customWidth="1"/>
    <col min="10" max="10" width="9.81640625" style="127" customWidth="1"/>
  </cols>
  <sheetData>
    <row r="1" spans="1:36" ht="16.5" customHeight="1">
      <c r="A1" s="496"/>
      <c r="B1" s="1659" t="s">
        <v>774</v>
      </c>
      <c r="C1" s="1660"/>
      <c r="D1" s="1660"/>
      <c r="E1" s="1660"/>
      <c r="F1" s="1660"/>
      <c r="G1" s="1660"/>
      <c r="H1" s="1660"/>
      <c r="I1" s="1660"/>
      <c r="J1" s="1660"/>
    </row>
    <row r="2" spans="1:36" ht="2.15" customHeight="1">
      <c r="A2" s="495"/>
      <c r="B2" s="1661"/>
      <c r="C2" s="1661"/>
      <c r="D2" s="1661"/>
      <c r="E2" s="1661"/>
      <c r="F2" s="1661"/>
      <c r="G2" s="1661"/>
      <c r="H2" s="1661"/>
      <c r="I2" s="1661"/>
      <c r="J2" s="1661"/>
    </row>
    <row r="3" spans="1:36" s="352" customFormat="1" ht="49" customHeight="1">
      <c r="A3" s="494"/>
      <c r="B3" s="904"/>
      <c r="C3" s="1666" t="s">
        <v>761</v>
      </c>
      <c r="D3" s="1668" t="s">
        <v>1386</v>
      </c>
      <c r="E3" s="1666" t="s">
        <v>775</v>
      </c>
      <c r="F3" s="1664" t="s">
        <v>756</v>
      </c>
      <c r="G3" s="1664" t="s">
        <v>1384</v>
      </c>
      <c r="H3" s="902"/>
      <c r="I3" s="1670" t="s">
        <v>1383</v>
      </c>
      <c r="J3" s="1664" t="s">
        <v>1385</v>
      </c>
    </row>
    <row r="4" spans="1:36" s="352" customFormat="1" ht="18.75" customHeight="1">
      <c r="A4" s="493"/>
      <c r="B4" s="628" t="s">
        <v>83</v>
      </c>
      <c r="C4" s="1667"/>
      <c r="D4" s="1669"/>
      <c r="E4" s="1667"/>
      <c r="F4" s="1665"/>
      <c r="G4" s="1671"/>
      <c r="H4" s="903" t="s">
        <v>763</v>
      </c>
      <c r="I4" s="1669"/>
      <c r="J4" s="1671"/>
    </row>
    <row r="5" spans="1:36" ht="15" customHeight="1">
      <c r="A5" s="492"/>
      <c r="B5" s="249" t="s">
        <v>776</v>
      </c>
      <c r="C5" s="243">
        <v>-9</v>
      </c>
      <c r="D5" s="243">
        <v>-8.0178173719376389</v>
      </c>
      <c r="E5" s="243">
        <v>-9</v>
      </c>
      <c r="F5" s="243">
        <v>445</v>
      </c>
      <c r="G5" s="243">
        <v>98.849349149229198</v>
      </c>
      <c r="H5" s="243">
        <v>118</v>
      </c>
      <c r="I5" s="243">
        <v>31.884057971014489</v>
      </c>
      <c r="J5" s="243">
        <v>44900</v>
      </c>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row>
    <row r="6" spans="1:36" ht="12" customHeight="1">
      <c r="A6" s="491"/>
      <c r="B6" s="249" t="s">
        <v>777</v>
      </c>
      <c r="C6" s="243">
        <v>2</v>
      </c>
      <c r="D6" s="243">
        <v>1.7817371937639199</v>
      </c>
      <c r="E6" s="243">
        <v>2</v>
      </c>
      <c r="F6" s="243"/>
      <c r="G6" s="243"/>
      <c r="H6" s="130">
        <v>44</v>
      </c>
      <c r="I6" s="243"/>
      <c r="J6" s="243"/>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row>
    <row r="7" spans="1:36" ht="12" customHeight="1">
      <c r="A7" s="485"/>
      <c r="B7" s="249" t="s">
        <v>778</v>
      </c>
      <c r="C7" s="243">
        <v>-11</v>
      </c>
      <c r="D7" s="243">
        <v>-9.799554565701559</v>
      </c>
      <c r="E7" s="243">
        <v>-11</v>
      </c>
      <c r="F7" s="243"/>
      <c r="G7" s="243"/>
      <c r="H7" s="243">
        <v>74</v>
      </c>
      <c r="I7" s="243"/>
      <c r="J7" s="243"/>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row>
    <row r="8" spans="1:36" ht="12" customHeight="1">
      <c r="A8" s="485"/>
      <c r="B8" s="249" t="s">
        <v>779</v>
      </c>
      <c r="C8" s="243">
        <v>14</v>
      </c>
      <c r="D8" s="243">
        <v>15.176151761517616</v>
      </c>
      <c r="E8" s="243">
        <v>14</v>
      </c>
      <c r="F8" s="243">
        <v>491</v>
      </c>
      <c r="G8" s="243">
        <v>132.66684679816265</v>
      </c>
      <c r="H8" s="243">
        <v>110</v>
      </c>
      <c r="I8" s="243">
        <v>13.645621181262729</v>
      </c>
      <c r="J8" s="243">
        <v>36900</v>
      </c>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row>
    <row r="9" spans="1:36" ht="12" customHeight="1">
      <c r="A9" s="485"/>
      <c r="B9" s="249" t="s">
        <v>777</v>
      </c>
      <c r="C9" s="243">
        <v>1</v>
      </c>
      <c r="D9" s="243">
        <v>1.084010840108401</v>
      </c>
      <c r="E9" s="243">
        <v>1</v>
      </c>
      <c r="F9" s="243"/>
      <c r="G9" s="243"/>
      <c r="H9" s="130">
        <v>67</v>
      </c>
      <c r="I9" s="243"/>
      <c r="J9" s="243"/>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row>
    <row r="10" spans="1:36" ht="12" customHeight="1">
      <c r="A10" s="485"/>
      <c r="B10" s="249" t="s">
        <v>778</v>
      </c>
      <c r="C10" s="243">
        <v>13</v>
      </c>
      <c r="D10" s="243">
        <v>14.092140921409214</v>
      </c>
      <c r="E10" s="243">
        <v>13</v>
      </c>
      <c r="F10" s="243"/>
      <c r="G10" s="243"/>
      <c r="H10" s="243">
        <v>43</v>
      </c>
      <c r="I10" s="243"/>
      <c r="J10" s="243"/>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row>
    <row r="11" spans="1:36" ht="12" customHeight="1">
      <c r="A11" s="485"/>
      <c r="B11" s="249" t="s">
        <v>780</v>
      </c>
      <c r="C11" s="243">
        <v>1</v>
      </c>
      <c r="D11" s="243">
        <v>1.0075566750629723</v>
      </c>
      <c r="E11" s="243">
        <v>1</v>
      </c>
      <c r="F11" s="243">
        <v>98</v>
      </c>
      <c r="G11" s="243">
        <v>24.66091245376079</v>
      </c>
      <c r="H11" s="243">
        <v>39</v>
      </c>
      <c r="I11" s="243">
        <v>32.835820895522389</v>
      </c>
      <c r="J11" s="243">
        <v>39700</v>
      </c>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row>
    <row r="12" spans="1:36" ht="12" customHeight="1">
      <c r="A12" s="485"/>
      <c r="B12" s="249" t="s">
        <v>777</v>
      </c>
      <c r="C12" s="243">
        <v>0</v>
      </c>
      <c r="D12" s="243">
        <v>0</v>
      </c>
      <c r="E12" s="243">
        <v>0</v>
      </c>
      <c r="F12" s="243"/>
      <c r="G12" s="243"/>
      <c r="H12" s="130">
        <v>22</v>
      </c>
      <c r="I12" s="243"/>
      <c r="J12" s="243"/>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row>
    <row r="13" spans="1:36" ht="12" customHeight="1">
      <c r="A13" s="485"/>
      <c r="B13" s="249" t="s">
        <v>778</v>
      </c>
      <c r="C13" s="243">
        <v>1</v>
      </c>
      <c r="D13" s="243">
        <v>1.0075566750629723</v>
      </c>
      <c r="E13" s="243">
        <v>1</v>
      </c>
      <c r="F13" s="243"/>
      <c r="G13" s="243"/>
      <c r="H13" s="243">
        <v>17</v>
      </c>
      <c r="I13" s="243"/>
      <c r="J13" s="243"/>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row>
    <row r="14" spans="1:36" ht="12" customHeight="1">
      <c r="A14" s="485"/>
      <c r="B14" s="249" t="s">
        <v>781</v>
      </c>
      <c r="C14" s="243">
        <v>6</v>
      </c>
      <c r="D14" s="243">
        <v>4.5627376425855513</v>
      </c>
      <c r="E14" s="243">
        <v>6</v>
      </c>
      <c r="F14" s="243">
        <v>73</v>
      </c>
      <c r="G14" s="243">
        <v>13.865937280376849</v>
      </c>
      <c r="H14" s="243">
        <v>47</v>
      </c>
      <c r="I14" s="243">
        <v>28.767123287671232</v>
      </c>
      <c r="J14" s="243">
        <v>52600</v>
      </c>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row>
    <row r="15" spans="1:36" ht="12" customHeight="1">
      <c r="A15" s="485"/>
      <c r="B15" s="249" t="s">
        <v>777</v>
      </c>
      <c r="C15" s="243">
        <v>2</v>
      </c>
      <c r="D15" s="243">
        <v>1.5209125475285172</v>
      </c>
      <c r="E15" s="243">
        <v>2</v>
      </c>
      <c r="F15" s="243"/>
      <c r="G15" s="243"/>
      <c r="H15" s="130">
        <v>21</v>
      </c>
      <c r="I15" s="243"/>
      <c r="J15" s="243"/>
      <c r="K15" s="352"/>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row>
    <row r="16" spans="1:36" ht="12" customHeight="1">
      <c r="A16" s="485"/>
      <c r="B16" s="249" t="s">
        <v>778</v>
      </c>
      <c r="C16" s="243">
        <v>4</v>
      </c>
      <c r="D16" s="243">
        <v>3.0418250950570345</v>
      </c>
      <c r="E16" s="243">
        <v>4</v>
      </c>
      <c r="F16" s="243"/>
      <c r="G16" s="243"/>
      <c r="H16" s="243">
        <v>26</v>
      </c>
      <c r="I16" s="243"/>
      <c r="J16" s="243"/>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row>
    <row r="17" spans="1:36" ht="12" customHeight="1">
      <c r="A17" s="485"/>
      <c r="B17" s="249" t="s">
        <v>782</v>
      </c>
      <c r="C17" s="243">
        <v>1</v>
      </c>
      <c r="D17" s="243"/>
      <c r="E17" s="243">
        <v>1</v>
      </c>
      <c r="F17" s="243">
        <v>0</v>
      </c>
      <c r="G17" s="243"/>
      <c r="H17" s="243">
        <v>23</v>
      </c>
      <c r="I17" s="243"/>
      <c r="J17" s="243">
        <v>-100</v>
      </c>
      <c r="K17" s="352"/>
      <c r="L17" s="352"/>
      <c r="M17" s="352"/>
      <c r="N17" s="352"/>
      <c r="O17" s="352"/>
      <c r="P17" s="352"/>
      <c r="Q17" s="352"/>
      <c r="R17" s="352"/>
      <c r="S17" s="352"/>
      <c r="T17" s="352"/>
      <c r="U17" s="352"/>
      <c r="V17" s="352"/>
      <c r="W17" s="352"/>
      <c r="X17" s="352"/>
      <c r="Y17" s="352"/>
      <c r="Z17" s="352"/>
      <c r="AA17" s="352"/>
      <c r="AB17" s="352"/>
      <c r="AC17" s="352"/>
      <c r="AD17" s="352"/>
      <c r="AE17" s="352"/>
      <c r="AF17" s="352"/>
      <c r="AG17" s="352"/>
      <c r="AH17" s="352"/>
      <c r="AI17" s="352"/>
      <c r="AJ17" s="352"/>
    </row>
    <row r="18" spans="1:36" ht="12" customHeight="1">
      <c r="A18" s="490"/>
      <c r="B18" s="1267" t="s">
        <v>783</v>
      </c>
      <c r="C18" s="1268">
        <v>13</v>
      </c>
      <c r="D18" s="1268">
        <v>2.9885057471264367</v>
      </c>
      <c r="E18" s="1268">
        <v>13</v>
      </c>
      <c r="F18" s="1268">
        <v>1107</v>
      </c>
      <c r="G18" s="1268">
        <v>63.497708461198712</v>
      </c>
      <c r="H18" s="1268">
        <v>337</v>
      </c>
      <c r="I18" s="1268">
        <v>20.375</v>
      </c>
      <c r="J18" s="1268">
        <v>174000</v>
      </c>
      <c r="K18" s="352"/>
      <c r="L18" s="352"/>
      <c r="M18" s="352"/>
      <c r="N18" s="352"/>
      <c r="O18" s="352"/>
      <c r="P18" s="352"/>
      <c r="Q18" s="352"/>
      <c r="R18" s="352"/>
      <c r="S18" s="352"/>
      <c r="T18" s="352"/>
      <c r="U18" s="352"/>
      <c r="V18" s="352"/>
      <c r="W18" s="352"/>
      <c r="X18" s="352"/>
      <c r="Y18" s="352"/>
      <c r="Z18" s="352"/>
      <c r="AA18" s="352"/>
      <c r="AB18" s="352"/>
      <c r="AC18" s="352"/>
      <c r="AD18" s="352"/>
      <c r="AE18" s="352"/>
      <c r="AF18" s="352"/>
      <c r="AG18" s="352"/>
      <c r="AH18" s="352"/>
      <c r="AI18" s="352"/>
      <c r="AJ18" s="352"/>
    </row>
    <row r="19" spans="1:36" ht="13.5" customHeight="1">
      <c r="A19" s="485"/>
      <c r="B19" s="622" t="s">
        <v>777</v>
      </c>
      <c r="C19" s="623">
        <v>3</v>
      </c>
      <c r="D19" s="623">
        <v>0.68965517241379315</v>
      </c>
      <c r="E19" s="623">
        <v>3</v>
      </c>
      <c r="F19" s="623"/>
      <c r="G19" s="623"/>
      <c r="H19" s="623">
        <v>163</v>
      </c>
      <c r="I19" s="623"/>
      <c r="J19" s="623"/>
      <c r="K19" s="352"/>
      <c r="L19" s="352"/>
      <c r="M19" s="352"/>
      <c r="N19" s="352"/>
      <c r="O19" s="352"/>
      <c r="P19" s="352"/>
      <c r="Q19" s="352"/>
      <c r="R19" s="352"/>
      <c r="S19" s="352"/>
      <c r="T19" s="352"/>
      <c r="U19" s="352"/>
      <c r="V19" s="352"/>
      <c r="W19" s="352"/>
      <c r="X19" s="352"/>
      <c r="Y19" s="352"/>
      <c r="Z19" s="352"/>
      <c r="AA19" s="352"/>
      <c r="AB19" s="352"/>
      <c r="AC19" s="352"/>
      <c r="AD19" s="352"/>
      <c r="AE19" s="352"/>
      <c r="AF19" s="352"/>
      <c r="AG19" s="352"/>
      <c r="AH19" s="352"/>
      <c r="AI19" s="352"/>
      <c r="AJ19" s="352"/>
    </row>
    <row r="20" spans="1:36" ht="12" customHeight="1">
      <c r="A20" s="491"/>
      <c r="B20" s="622" t="s">
        <v>778</v>
      </c>
      <c r="C20" s="623">
        <v>10</v>
      </c>
      <c r="D20" s="623">
        <v>2.2988505747126435</v>
      </c>
      <c r="E20" s="623">
        <v>10</v>
      </c>
      <c r="F20" s="623"/>
      <c r="G20" s="623"/>
      <c r="H20" s="623">
        <v>174.03200000000001</v>
      </c>
      <c r="I20" s="623"/>
      <c r="J20" s="623"/>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row>
    <row r="21" spans="1:36" ht="12" customHeight="1">
      <c r="A21" s="485"/>
      <c r="B21" s="251"/>
      <c r="C21" s="246"/>
      <c r="D21" s="246"/>
      <c r="E21" s="246"/>
      <c r="F21" s="246"/>
      <c r="G21" s="246"/>
      <c r="H21" s="246"/>
      <c r="I21" s="246"/>
      <c r="J21" s="246"/>
      <c r="K21" s="352"/>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row>
    <row r="22" spans="1:36" ht="12" customHeight="1">
      <c r="B22" s="249" t="s">
        <v>784</v>
      </c>
      <c r="C22" s="243">
        <v>-7</v>
      </c>
      <c r="D22" s="243">
        <v>-10.894941634241246</v>
      </c>
      <c r="E22" s="243">
        <v>-7</v>
      </c>
      <c r="F22" s="243">
        <v>571</v>
      </c>
      <c r="G22" s="243">
        <v>220.23373317391136</v>
      </c>
      <c r="H22" s="243">
        <v>227</v>
      </c>
      <c r="I22" s="243">
        <v>56.756756756756758</v>
      </c>
      <c r="J22" s="243">
        <v>25700</v>
      </c>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2"/>
    </row>
    <row r="23" spans="1:36" ht="12" customHeight="1">
      <c r="B23" s="249" t="s">
        <v>777</v>
      </c>
      <c r="C23" s="243">
        <v>-7</v>
      </c>
      <c r="D23" s="243">
        <v>-10.894941634241246</v>
      </c>
      <c r="E23" s="243">
        <v>-7</v>
      </c>
      <c r="F23" s="243"/>
      <c r="G23" s="243"/>
      <c r="H23" s="243">
        <v>147</v>
      </c>
      <c r="I23" s="243"/>
      <c r="J23" s="243"/>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row>
    <row r="24" spans="1:36" ht="12" customHeight="1">
      <c r="B24" s="249" t="s">
        <v>778</v>
      </c>
      <c r="C24" s="243">
        <v>0</v>
      </c>
      <c r="D24" s="243">
        <v>0</v>
      </c>
      <c r="E24" s="243">
        <v>0</v>
      </c>
      <c r="F24" s="243"/>
      <c r="G24" s="243"/>
      <c r="H24" s="243">
        <v>80</v>
      </c>
      <c r="I24" s="243"/>
      <c r="J24" s="243"/>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row>
    <row r="25" spans="1:36" ht="12" customHeight="1">
      <c r="B25" s="249" t="s">
        <v>785</v>
      </c>
      <c r="C25" s="243">
        <v>15</v>
      </c>
      <c r="D25" s="243">
        <v>29.411764705882351</v>
      </c>
      <c r="E25" s="243">
        <v>16</v>
      </c>
      <c r="F25" s="243">
        <v>439</v>
      </c>
      <c r="G25" s="243">
        <v>212.51875877426536</v>
      </c>
      <c r="H25" s="243">
        <v>257</v>
      </c>
      <c r="I25" s="243">
        <v>43.052391799544424</v>
      </c>
      <c r="J25" s="243">
        <v>20400</v>
      </c>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row>
    <row r="26" spans="1:36" ht="12" customHeight="1">
      <c r="B26" s="249" t="s">
        <v>777</v>
      </c>
      <c r="C26" s="243">
        <v>8</v>
      </c>
      <c r="D26" s="243">
        <v>15.686274509803921</v>
      </c>
      <c r="E26" s="243">
        <v>9</v>
      </c>
      <c r="F26" s="243"/>
      <c r="G26" s="243"/>
      <c r="H26" s="130">
        <v>189</v>
      </c>
      <c r="I26" s="243"/>
      <c r="J26" s="243"/>
      <c r="K26" s="352"/>
      <c r="L26" s="352"/>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row>
    <row r="27" spans="1:36" ht="12" customHeight="1">
      <c r="B27" s="249" t="s">
        <v>778</v>
      </c>
      <c r="C27" s="243">
        <v>7</v>
      </c>
      <c r="D27" s="243">
        <v>13.725490196078432</v>
      </c>
      <c r="E27" s="243">
        <v>7</v>
      </c>
      <c r="F27" s="243"/>
      <c r="G27" s="243"/>
      <c r="H27" s="243">
        <v>68</v>
      </c>
      <c r="I27" s="243"/>
      <c r="J27" s="243"/>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row>
    <row r="28" spans="1:36" ht="12" customHeight="1">
      <c r="B28" s="249" t="s">
        <v>786</v>
      </c>
      <c r="C28" s="243">
        <v>-2</v>
      </c>
      <c r="D28" s="243">
        <v>-3.1872509960159365</v>
      </c>
      <c r="E28" s="243">
        <v>-2</v>
      </c>
      <c r="F28" s="243">
        <v>262</v>
      </c>
      <c r="G28" s="243">
        <v>103.82405389340201</v>
      </c>
      <c r="H28" s="243">
        <v>135</v>
      </c>
      <c r="I28" s="243">
        <v>29.389312977099237</v>
      </c>
      <c r="J28" s="243">
        <v>25100</v>
      </c>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row>
    <row r="29" spans="1:36" ht="12" customHeight="1">
      <c r="B29" s="249" t="s">
        <v>777</v>
      </c>
      <c r="C29" s="243">
        <v>-8</v>
      </c>
      <c r="D29" s="243">
        <v>-12.749003984063746</v>
      </c>
      <c r="E29" s="243">
        <v>-8</v>
      </c>
      <c r="F29" s="243"/>
      <c r="G29" s="243"/>
      <c r="H29" s="130">
        <v>77</v>
      </c>
      <c r="I29" s="243"/>
      <c r="J29" s="243"/>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row>
    <row r="30" spans="1:36" ht="12" customHeight="1">
      <c r="B30" s="249" t="s">
        <v>778</v>
      </c>
      <c r="C30" s="243">
        <v>6</v>
      </c>
      <c r="D30" s="243">
        <v>9.5617529880478092</v>
      </c>
      <c r="E30" s="243">
        <v>6</v>
      </c>
      <c r="F30" s="243"/>
      <c r="G30" s="243"/>
      <c r="H30" s="243">
        <v>58</v>
      </c>
      <c r="I30" s="243"/>
      <c r="J30" s="243"/>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row>
    <row r="31" spans="1:36" ht="12" customHeight="1">
      <c r="A31" s="489"/>
      <c r="B31" s="249" t="s">
        <v>787</v>
      </c>
      <c r="C31" s="243">
        <v>9</v>
      </c>
      <c r="D31" s="243">
        <v>12.587412587412587</v>
      </c>
      <c r="E31" s="243">
        <v>9</v>
      </c>
      <c r="F31" s="243">
        <v>170</v>
      </c>
      <c r="G31" s="243">
        <v>59.194261638636441</v>
      </c>
      <c r="H31" s="243">
        <v>119</v>
      </c>
      <c r="I31" s="243">
        <v>54.117647058823529</v>
      </c>
      <c r="J31" s="243">
        <v>28600</v>
      </c>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row>
    <row r="32" spans="1:36" ht="12" customHeight="1">
      <c r="B32" s="249" t="s">
        <v>777</v>
      </c>
      <c r="C32" s="243">
        <v>9</v>
      </c>
      <c r="D32" s="243">
        <v>12.587412587412587</v>
      </c>
      <c r="E32" s="243">
        <v>9</v>
      </c>
      <c r="F32" s="243"/>
      <c r="G32" s="243"/>
      <c r="H32" s="130">
        <v>92</v>
      </c>
      <c r="I32" s="243"/>
      <c r="J32" s="243"/>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row>
    <row r="33" spans="1:36" ht="12" customHeight="1">
      <c r="A33" s="489"/>
      <c r="B33" s="249" t="s">
        <v>778</v>
      </c>
      <c r="C33" s="243">
        <v>0</v>
      </c>
      <c r="D33" s="243">
        <v>0</v>
      </c>
      <c r="E33" s="243">
        <v>0</v>
      </c>
      <c r="F33" s="243"/>
      <c r="G33" s="243"/>
      <c r="H33" s="243">
        <v>27</v>
      </c>
      <c r="I33" s="243"/>
      <c r="J33" s="243"/>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row>
    <row r="34" spans="1:36" ht="12" customHeight="1">
      <c r="B34" s="249" t="s">
        <v>788</v>
      </c>
      <c r="C34" s="243">
        <v>-4</v>
      </c>
      <c r="D34" s="243"/>
      <c r="E34" s="243">
        <v>-4</v>
      </c>
      <c r="F34" s="243">
        <v>2</v>
      </c>
      <c r="G34" s="243"/>
      <c r="H34" s="243">
        <v>262</v>
      </c>
      <c r="I34" s="243"/>
      <c r="J34" s="243">
        <v>100</v>
      </c>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row>
    <row r="35" spans="1:36" ht="12" customHeight="1">
      <c r="A35" s="490"/>
      <c r="B35" s="1267" t="s">
        <v>789</v>
      </c>
      <c r="C35" s="1268">
        <v>11</v>
      </c>
      <c r="D35" s="1268">
        <v>4.4044044044044037</v>
      </c>
      <c r="E35" s="1268">
        <v>12</v>
      </c>
      <c r="F35" s="1268">
        <v>1444</v>
      </c>
      <c r="G35" s="1268">
        <v>143.11199207135778</v>
      </c>
      <c r="H35" s="1268">
        <v>1000</v>
      </c>
      <c r="I35" s="1268">
        <v>56.145004420866485</v>
      </c>
      <c r="J35" s="1268">
        <v>99900</v>
      </c>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row>
    <row r="36" spans="1:36" ht="13.5" customHeight="1">
      <c r="A36" s="485"/>
      <c r="B36" s="622" t="s">
        <v>777</v>
      </c>
      <c r="C36" s="623">
        <v>-13</v>
      </c>
      <c r="D36" s="623">
        <v>-5.2052052052052042</v>
      </c>
      <c r="E36" s="623">
        <v>-12</v>
      </c>
      <c r="F36" s="623"/>
      <c r="G36" s="623"/>
      <c r="H36" s="623">
        <v>635</v>
      </c>
      <c r="I36" s="623"/>
      <c r="J36" s="623"/>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row>
    <row r="37" spans="1:36" ht="12" customHeight="1">
      <c r="A37" s="485"/>
      <c r="B37" s="622" t="s">
        <v>778</v>
      </c>
      <c r="C37" s="623">
        <v>24</v>
      </c>
      <c r="D37" s="623">
        <v>9.6096096096096097</v>
      </c>
      <c r="E37" s="623">
        <v>24</v>
      </c>
      <c r="F37" s="623"/>
      <c r="G37" s="623"/>
      <c r="H37" s="623">
        <v>365</v>
      </c>
      <c r="I37" s="623"/>
      <c r="J37" s="623"/>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row>
    <row r="38" spans="1:36" ht="12" customHeight="1">
      <c r="B38" s="127"/>
      <c r="C38" s="388"/>
      <c r="H38" s="130"/>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row>
    <row r="39" spans="1:36" ht="12" customHeight="1">
      <c r="B39" s="249" t="s">
        <v>790</v>
      </c>
      <c r="C39" s="243">
        <v>0</v>
      </c>
      <c r="D39" s="243">
        <v>0</v>
      </c>
      <c r="E39" s="243">
        <v>0</v>
      </c>
      <c r="F39" s="243">
        <v>251</v>
      </c>
      <c r="G39" s="243">
        <v>232.32136245834877</v>
      </c>
      <c r="H39" s="243">
        <v>104</v>
      </c>
      <c r="I39" s="243">
        <v>31.474103585657371</v>
      </c>
      <c r="J39" s="243">
        <v>10700</v>
      </c>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row>
    <row r="40" spans="1:36" ht="12" customHeight="1">
      <c r="B40" s="249" t="s">
        <v>777</v>
      </c>
      <c r="C40" s="243">
        <v>1.6342680251000275E-6</v>
      </c>
      <c r="D40" s="243">
        <v>6.1094131779440277E-6</v>
      </c>
      <c r="E40" s="243">
        <v>1.6342680251000275E-6</v>
      </c>
      <c r="F40" s="243"/>
      <c r="G40" s="243"/>
      <c r="H40" s="243">
        <v>79</v>
      </c>
      <c r="I40" s="243"/>
      <c r="J40" s="243"/>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row>
    <row r="41" spans="1:36" ht="12" customHeight="1">
      <c r="B41" s="249" t="s">
        <v>778</v>
      </c>
      <c r="C41" s="243">
        <v>0</v>
      </c>
      <c r="D41" s="243">
        <v>0</v>
      </c>
      <c r="E41" s="243">
        <v>0</v>
      </c>
      <c r="F41" s="243"/>
      <c r="G41" s="243"/>
      <c r="H41" s="243">
        <v>25</v>
      </c>
      <c r="I41" s="243"/>
      <c r="J41" s="243"/>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row>
    <row r="42" spans="1:36" ht="12" customHeight="1">
      <c r="B42" s="249" t="s">
        <v>791</v>
      </c>
      <c r="C42" s="243">
        <v>-6</v>
      </c>
      <c r="D42" s="243">
        <v>-30.379746835443036</v>
      </c>
      <c r="E42" s="243">
        <v>-1</v>
      </c>
      <c r="F42" s="243">
        <v>73</v>
      </c>
      <c r="G42" s="243">
        <v>91.570496738585035</v>
      </c>
      <c r="H42" s="243">
        <v>72</v>
      </c>
      <c r="I42" s="243">
        <v>79.452054794520549</v>
      </c>
      <c r="J42" s="243">
        <v>7900</v>
      </c>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row>
    <row r="43" spans="1:36" ht="12" customHeight="1">
      <c r="B43" s="249" t="s">
        <v>777</v>
      </c>
      <c r="C43" s="243">
        <v>-8</v>
      </c>
      <c r="D43" s="243">
        <v>-40.506329113924053</v>
      </c>
      <c r="E43" s="243">
        <v>-3</v>
      </c>
      <c r="F43" s="243"/>
      <c r="G43" s="243"/>
      <c r="H43" s="243">
        <v>58</v>
      </c>
      <c r="I43" s="243"/>
      <c r="J43" s="243"/>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row>
    <row r="44" spans="1:36" ht="12" customHeight="1">
      <c r="B44" s="249" t="s">
        <v>778</v>
      </c>
      <c r="C44" s="243">
        <v>2</v>
      </c>
      <c r="D44" s="243">
        <v>10.126582278481013</v>
      </c>
      <c r="E44" s="243">
        <v>2</v>
      </c>
      <c r="F44" s="243"/>
      <c r="G44" s="243"/>
      <c r="H44" s="243">
        <v>14</v>
      </c>
      <c r="I44" s="243"/>
      <c r="J44" s="243"/>
      <c r="K44" s="352"/>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c r="AJ44" s="352"/>
    </row>
    <row r="45" spans="1:36" ht="12" customHeight="1">
      <c r="B45" s="249" t="s">
        <v>792</v>
      </c>
      <c r="C45" s="243">
        <v>-18</v>
      </c>
      <c r="D45" s="243">
        <v>-58.064516129032263</v>
      </c>
      <c r="E45" s="243">
        <v>-9</v>
      </c>
      <c r="F45" s="243">
        <v>708</v>
      </c>
      <c r="G45" s="243">
        <v>559.37483383683661</v>
      </c>
      <c r="H45" s="243">
        <v>256.98700000000002</v>
      </c>
      <c r="I45" s="243">
        <v>32.514450867052027</v>
      </c>
      <c r="J45" s="243">
        <v>12400</v>
      </c>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c r="AJ45" s="352"/>
    </row>
    <row r="46" spans="1:36" ht="12" customHeight="1">
      <c r="B46" s="249" t="s">
        <v>777</v>
      </c>
      <c r="C46" s="243">
        <v>-22</v>
      </c>
      <c r="D46" s="243">
        <v>-70.967741935483872</v>
      </c>
      <c r="E46" s="243">
        <v>-13</v>
      </c>
      <c r="F46" s="243"/>
      <c r="G46" s="243"/>
      <c r="H46" s="243">
        <v>225</v>
      </c>
      <c r="I46" s="243"/>
      <c r="J46" s="243"/>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row>
    <row r="47" spans="1:36" ht="12" customHeight="1">
      <c r="B47" s="249" t="s">
        <v>778</v>
      </c>
      <c r="C47" s="243">
        <v>4</v>
      </c>
      <c r="D47" s="243">
        <v>12.903225806451612</v>
      </c>
      <c r="E47" s="243">
        <v>4</v>
      </c>
      <c r="F47" s="243"/>
      <c r="G47" s="243"/>
      <c r="H47" s="243">
        <v>31.987000000000023</v>
      </c>
      <c r="I47" s="243"/>
      <c r="J47" s="243"/>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row>
    <row r="48" spans="1:36" ht="12" customHeight="1">
      <c r="B48" s="249" t="s">
        <v>793</v>
      </c>
      <c r="C48" s="243">
        <v>-4</v>
      </c>
      <c r="D48" s="243">
        <v>-9.2485549132947966</v>
      </c>
      <c r="E48" s="243">
        <v>1</v>
      </c>
      <c r="F48" s="243">
        <v>75</v>
      </c>
      <c r="G48" s="243">
        <v>43.262574988463314</v>
      </c>
      <c r="H48" s="243">
        <v>36</v>
      </c>
      <c r="I48" s="243">
        <v>28.378378378378379</v>
      </c>
      <c r="J48" s="243">
        <v>17300</v>
      </c>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row>
    <row r="49" spans="1:36" ht="12" customHeight="1">
      <c r="B49" s="249" t="s">
        <v>777</v>
      </c>
      <c r="C49" s="243">
        <v>0</v>
      </c>
      <c r="D49" s="243">
        <v>0</v>
      </c>
      <c r="E49" s="243">
        <v>5</v>
      </c>
      <c r="F49" s="243"/>
      <c r="G49" s="243"/>
      <c r="H49" s="243">
        <v>21</v>
      </c>
      <c r="I49" s="243"/>
      <c r="J49" s="243"/>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row>
    <row r="50" spans="1:36" ht="12" customHeight="1">
      <c r="B50" s="249" t="s">
        <v>778</v>
      </c>
      <c r="C50" s="243">
        <v>-4</v>
      </c>
      <c r="D50" s="243">
        <v>-9.2485549132947966</v>
      </c>
      <c r="E50" s="243">
        <v>-4</v>
      </c>
      <c r="F50" s="243"/>
      <c r="G50" s="243"/>
      <c r="H50" s="243">
        <v>15</v>
      </c>
      <c r="I50" s="243"/>
      <c r="J50" s="243"/>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row>
    <row r="51" spans="1:36" ht="12" customHeight="1">
      <c r="B51" s="249" t="s">
        <v>794</v>
      </c>
      <c r="C51" s="243">
        <v>-1</v>
      </c>
      <c r="D51" s="243">
        <v>-1.9704433497536946</v>
      </c>
      <c r="E51" s="243">
        <v>31</v>
      </c>
      <c r="F51" s="243">
        <v>105</v>
      </c>
      <c r="G51" s="243">
        <v>51.724137931034484</v>
      </c>
      <c r="H51" s="243">
        <v>35.012999999999977</v>
      </c>
      <c r="I51" s="243"/>
      <c r="J51" s="243">
        <v>20300</v>
      </c>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row>
    <row r="52" spans="1:36" ht="12" customHeight="1">
      <c r="A52" s="485"/>
      <c r="B52" s="1267" t="s">
        <v>795</v>
      </c>
      <c r="C52" s="1268">
        <v>-29</v>
      </c>
      <c r="D52" s="1268">
        <v>-16.909620991253643</v>
      </c>
      <c r="E52" s="1268">
        <v>22</v>
      </c>
      <c r="F52" s="1268">
        <v>1212</v>
      </c>
      <c r="G52" s="1268">
        <v>175.38782125492011</v>
      </c>
      <c r="H52" s="1268">
        <v>504</v>
      </c>
      <c r="I52" s="1268">
        <v>34.979079497907946</v>
      </c>
      <c r="J52" s="1268">
        <v>68600</v>
      </c>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row>
    <row r="53" spans="1:36" ht="15" customHeight="1">
      <c r="B53" s="622" t="s">
        <v>777</v>
      </c>
      <c r="C53" s="623">
        <v>-31</v>
      </c>
      <c r="D53" s="623">
        <v>-18.075801749271136</v>
      </c>
      <c r="E53" s="623">
        <v>20</v>
      </c>
      <c r="F53" s="623"/>
      <c r="G53" s="623"/>
      <c r="H53" s="623">
        <v>418</v>
      </c>
      <c r="I53" s="623"/>
      <c r="J53" s="623"/>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row>
    <row r="54" spans="1:36" ht="12" customHeight="1">
      <c r="B54" s="622" t="s">
        <v>778</v>
      </c>
      <c r="C54" s="623">
        <v>2</v>
      </c>
      <c r="D54" s="623">
        <v>1.1661807580174928</v>
      </c>
      <c r="E54" s="623">
        <v>2</v>
      </c>
      <c r="F54" s="623"/>
      <c r="G54" s="623"/>
      <c r="H54" s="623">
        <v>85.998000000000005</v>
      </c>
      <c r="I54" s="623"/>
      <c r="J54" s="623"/>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row>
    <row r="55" spans="1:36" ht="12" customHeight="1">
      <c r="B55" s="243"/>
      <c r="C55" s="243"/>
      <c r="D55" s="243"/>
      <c r="E55" s="243"/>
      <c r="F55" s="243"/>
      <c r="G55" s="243"/>
      <c r="H55" s="243"/>
      <c r="I55" s="243"/>
      <c r="J55" s="243"/>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row>
    <row r="56" spans="1:36" ht="12" customHeight="1">
      <c r="A56" s="482"/>
      <c r="B56" s="1267" t="s">
        <v>796</v>
      </c>
      <c r="C56" s="1268">
        <v>1</v>
      </c>
      <c r="D56" s="1268">
        <v>3.4188034188034186</v>
      </c>
      <c r="E56" s="1268">
        <v>1</v>
      </c>
      <c r="F56" s="1268">
        <v>17</v>
      </c>
      <c r="G56" s="1268">
        <v>14.512549086563087</v>
      </c>
      <c r="H56" s="1268">
        <v>14</v>
      </c>
      <c r="I56" s="1268"/>
      <c r="J56" s="1268">
        <v>11700</v>
      </c>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352"/>
      <c r="AJ56" s="352"/>
    </row>
    <row r="57" spans="1:36" ht="12" customHeight="1">
      <c r="A57" s="488"/>
      <c r="B57" s="250"/>
      <c r="C57" s="243"/>
      <c r="D57" s="243"/>
      <c r="E57" s="243"/>
      <c r="F57" s="243"/>
      <c r="G57" s="243"/>
      <c r="H57" s="243"/>
      <c r="I57" s="243"/>
      <c r="J57" s="243"/>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row>
    <row r="58" spans="1:36" ht="12" customHeight="1">
      <c r="A58" s="482"/>
      <c r="B58" s="1267" t="s">
        <v>794</v>
      </c>
      <c r="C58" s="1268">
        <v>-8</v>
      </c>
      <c r="D58" s="1268">
        <v>139.13043478260869</v>
      </c>
      <c r="E58" s="1268">
        <v>16</v>
      </c>
      <c r="F58" s="1268">
        <v>1</v>
      </c>
      <c r="G58" s="1268">
        <v>-4.4923629829290208</v>
      </c>
      <c r="H58" s="1268">
        <v>74</v>
      </c>
      <c r="I58" s="1268"/>
      <c r="J58" s="1268">
        <v>-2300</v>
      </c>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row>
    <row r="59" spans="1:36" ht="12" customHeight="1">
      <c r="A59" s="487"/>
      <c r="B59" s="318"/>
      <c r="C59" s="243"/>
      <c r="D59" s="243"/>
      <c r="E59" s="243"/>
      <c r="F59" s="243"/>
      <c r="G59" s="243"/>
      <c r="H59" s="243"/>
      <c r="I59" s="243"/>
      <c r="J59" s="243"/>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c r="AH59" s="352"/>
      <c r="AI59" s="352"/>
      <c r="AJ59" s="352"/>
    </row>
    <row r="60" spans="1:36" ht="12" customHeight="1">
      <c r="A60" s="481"/>
      <c r="B60" s="1267" t="s">
        <v>290</v>
      </c>
      <c r="C60" s="1268">
        <v>-12</v>
      </c>
      <c r="D60" s="1268">
        <v>-1.3640238704177323</v>
      </c>
      <c r="E60" s="1268">
        <v>64</v>
      </c>
      <c r="F60" s="1268">
        <v>3781</v>
      </c>
      <c r="G60" s="1268">
        <v>106.85922618206483</v>
      </c>
      <c r="H60" s="1268">
        <v>1930</v>
      </c>
      <c r="I60" s="1268">
        <v>41.030534351145036</v>
      </c>
      <c r="J60" s="1268">
        <v>351900</v>
      </c>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row>
    <row r="61" spans="1:36" ht="13.5" customHeight="1">
      <c r="A61" s="486"/>
      <c r="B61" s="622" t="s">
        <v>777</v>
      </c>
      <c r="C61" s="623">
        <v>-38.352000000000004</v>
      </c>
      <c r="D61" s="623">
        <v>-4.3594202898550725</v>
      </c>
      <c r="E61" s="623">
        <v>36</v>
      </c>
      <c r="F61" s="623"/>
      <c r="G61" s="623"/>
      <c r="H61" s="623">
        <v>1290</v>
      </c>
      <c r="I61" s="623"/>
      <c r="J61" s="621"/>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row>
    <row r="62" spans="1:36" ht="12" customHeight="1">
      <c r="A62" s="485"/>
      <c r="B62" s="622" t="s">
        <v>778</v>
      </c>
      <c r="C62" s="623">
        <v>25.956</v>
      </c>
      <c r="D62" s="623">
        <v>2.9503836317135548</v>
      </c>
      <c r="E62" s="623">
        <v>28</v>
      </c>
      <c r="F62" s="623"/>
      <c r="G62" s="623"/>
      <c r="H62" s="623">
        <v>640</v>
      </c>
      <c r="I62" s="623"/>
      <c r="J62" s="621"/>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row>
    <row r="63" spans="1:36" ht="12.75" customHeight="1">
      <c r="A63" s="484"/>
      <c r="B63" s="905" t="s">
        <v>797</v>
      </c>
      <c r="C63" s="129">
        <v>-7.931</v>
      </c>
      <c r="D63" s="130"/>
      <c r="E63" s="130">
        <v>-7.931</v>
      </c>
      <c r="F63" s="354"/>
      <c r="G63" s="242"/>
      <c r="H63" s="129"/>
      <c r="I63" s="129"/>
      <c r="J63" s="388"/>
      <c r="K63" s="352"/>
      <c r="L63" s="352"/>
      <c r="M63" s="352"/>
      <c r="N63" s="352"/>
      <c r="O63" s="352"/>
      <c r="P63" s="352"/>
      <c r="Q63" s="352"/>
      <c r="R63" s="352"/>
      <c r="S63" s="352"/>
    </row>
    <row r="64" spans="1:36" ht="12" customHeight="1">
      <c r="A64" s="484"/>
      <c r="B64" s="1269" t="s">
        <v>798</v>
      </c>
      <c r="C64" s="1269">
        <v>-4.069</v>
      </c>
      <c r="D64" s="1268">
        <v>-0.58845544167708386</v>
      </c>
      <c r="E64" s="1268">
        <v>71.930999999999997</v>
      </c>
      <c r="F64" s="1269"/>
      <c r="G64" s="1269"/>
      <c r="H64" s="1270"/>
      <c r="I64" s="1270"/>
      <c r="J64" s="1270"/>
      <c r="K64" s="352"/>
      <c r="L64" s="352"/>
      <c r="M64" s="352"/>
      <c r="N64" s="352"/>
      <c r="O64" s="352"/>
      <c r="P64" s="352"/>
      <c r="Q64" s="352"/>
      <c r="R64" s="352"/>
      <c r="S64" s="352"/>
    </row>
    <row r="65" spans="1:19" ht="15.75" customHeight="1">
      <c r="A65" s="484"/>
      <c r="B65" s="622" t="s">
        <v>777</v>
      </c>
      <c r="C65" s="625">
        <v>-37.352000000000004</v>
      </c>
      <c r="D65" s="623">
        <v>-5.401815595360639</v>
      </c>
      <c r="E65" s="623">
        <v>37</v>
      </c>
      <c r="F65" s="624"/>
      <c r="G65" s="624"/>
      <c r="H65" s="625"/>
      <c r="I65" s="625"/>
      <c r="J65" s="625"/>
      <c r="K65" s="352"/>
      <c r="L65" s="352"/>
      <c r="M65" s="352"/>
      <c r="N65" s="352"/>
      <c r="O65" s="352"/>
      <c r="P65" s="352"/>
      <c r="Q65" s="352"/>
      <c r="R65" s="352"/>
      <c r="S65" s="352"/>
    </row>
    <row r="66" spans="1:19" ht="14.5" customHeight="1">
      <c r="A66" s="484"/>
      <c r="B66" s="622" t="s">
        <v>778</v>
      </c>
      <c r="C66" s="625">
        <v>32.956000000000003</v>
      </c>
      <c r="D66" s="626">
        <v>4.7660696819636224</v>
      </c>
      <c r="E66" s="626">
        <v>35</v>
      </c>
      <c r="F66" s="624"/>
      <c r="G66" s="624"/>
      <c r="H66" s="625"/>
      <c r="I66" s="625"/>
      <c r="J66" s="627"/>
      <c r="K66" s="352"/>
      <c r="L66" s="352"/>
      <c r="M66" s="352"/>
      <c r="N66" s="352"/>
      <c r="O66" s="352"/>
      <c r="P66" s="352"/>
      <c r="Q66" s="352"/>
      <c r="R66" s="352"/>
      <c r="S66" s="352"/>
    </row>
    <row r="67" spans="1:19" ht="17.149999999999999" customHeight="1">
      <c r="B67" s="1663" t="s">
        <v>768</v>
      </c>
      <c r="C67" s="1607"/>
      <c r="D67" s="1607"/>
      <c r="E67" s="1607"/>
      <c r="F67" s="1607"/>
      <c r="G67" s="1607"/>
      <c r="H67" s="1607"/>
      <c r="I67" s="1607"/>
      <c r="J67" s="1607"/>
      <c r="K67" s="352"/>
      <c r="L67" s="352"/>
      <c r="M67" s="352"/>
      <c r="N67" s="352"/>
      <c r="O67" s="352"/>
      <c r="P67" s="352"/>
      <c r="Q67" s="352"/>
      <c r="R67" s="352"/>
      <c r="S67" s="352"/>
    </row>
    <row r="68" spans="1:19" ht="14.5" customHeight="1">
      <c r="A68" s="483"/>
      <c r="B68" s="855" t="s">
        <v>769</v>
      </c>
      <c r="C68" s="423"/>
      <c r="F68" s="130"/>
      <c r="G68" s="130"/>
      <c r="H68" s="130"/>
      <c r="J68" s="319"/>
      <c r="K68" s="352"/>
      <c r="L68" s="352"/>
      <c r="M68" s="352"/>
      <c r="N68" s="352"/>
      <c r="O68" s="352"/>
      <c r="P68" s="352"/>
      <c r="Q68" s="352"/>
      <c r="R68" s="352"/>
      <c r="S68" s="352"/>
    </row>
    <row r="69" spans="1:19" ht="25.5" customHeight="1">
      <c r="B69" s="1662" t="s">
        <v>770</v>
      </c>
      <c r="C69" s="1607"/>
      <c r="D69" s="1607"/>
      <c r="E69" s="1607"/>
      <c r="F69" s="1607"/>
      <c r="G69" s="1607"/>
      <c r="H69" s="1607"/>
      <c r="I69" s="1607"/>
      <c r="J69" s="129"/>
      <c r="K69" s="352"/>
      <c r="L69" s="352"/>
      <c r="M69" s="352"/>
      <c r="N69" s="352"/>
      <c r="O69" s="352"/>
      <c r="P69" s="352"/>
      <c r="Q69" s="352"/>
      <c r="R69" s="352"/>
      <c r="S69" s="352"/>
    </row>
    <row r="70" spans="1:19">
      <c r="A70" s="481"/>
      <c r="I70" s="246"/>
      <c r="J70" s="246"/>
      <c r="K70" s="352"/>
      <c r="L70" s="352"/>
      <c r="M70" s="352"/>
      <c r="N70" s="352"/>
      <c r="O70" s="352"/>
      <c r="P70" s="352"/>
      <c r="Q70" s="352"/>
      <c r="R70" s="352"/>
      <c r="S70" s="352"/>
    </row>
    <row r="71" spans="1:19">
      <c r="A71" s="482"/>
      <c r="B71" s="243"/>
      <c r="D71" s="395"/>
      <c r="E71" s="395"/>
      <c r="F71" s="395"/>
      <c r="G71" s="395"/>
      <c r="H71" s="395"/>
      <c r="I71" s="243"/>
      <c r="J71" s="42"/>
      <c r="K71" s="352"/>
      <c r="L71" s="352"/>
      <c r="M71" s="352"/>
      <c r="N71" s="352"/>
      <c r="O71" s="352"/>
      <c r="P71" s="352"/>
      <c r="Q71" s="352"/>
      <c r="R71" s="352"/>
      <c r="S71" s="352"/>
    </row>
    <row r="72" spans="1:19">
      <c r="A72" s="481"/>
      <c r="B72" s="248"/>
      <c r="D72" s="246"/>
      <c r="E72" s="246"/>
      <c r="F72" s="395"/>
      <c r="G72" s="246"/>
      <c r="H72" s="395"/>
      <c r="I72" s="243"/>
      <c r="J72" s="396"/>
      <c r="K72" s="352"/>
      <c r="L72" s="352"/>
      <c r="M72" s="352"/>
      <c r="N72" s="352"/>
      <c r="O72" s="352"/>
      <c r="P72" s="352"/>
      <c r="Q72" s="352"/>
      <c r="R72" s="352"/>
      <c r="S72" s="352"/>
    </row>
    <row r="73" spans="1:19">
      <c r="A73" s="482"/>
      <c r="B73" s="249"/>
      <c r="D73" s="243"/>
      <c r="E73" s="243"/>
      <c r="F73" s="395"/>
      <c r="G73" s="243"/>
      <c r="H73" s="395"/>
      <c r="I73" s="243"/>
      <c r="J73" s="42"/>
      <c r="K73" s="352"/>
      <c r="L73" s="352"/>
      <c r="M73" s="352"/>
      <c r="N73" s="352"/>
      <c r="O73" s="352"/>
      <c r="P73" s="352"/>
      <c r="Q73" s="352"/>
      <c r="R73" s="352"/>
      <c r="S73" s="352"/>
    </row>
    <row r="74" spans="1:19">
      <c r="A74" s="481"/>
      <c r="B74" s="248"/>
      <c r="D74" s="243"/>
      <c r="E74" s="243"/>
      <c r="F74" s="395"/>
      <c r="G74" s="243"/>
      <c r="H74" s="395"/>
      <c r="I74" s="246"/>
      <c r="J74" s="396"/>
      <c r="K74" s="352"/>
      <c r="L74" s="352"/>
      <c r="M74" s="352"/>
      <c r="N74" s="352"/>
      <c r="O74" s="352"/>
      <c r="P74" s="352"/>
      <c r="Q74" s="352"/>
      <c r="R74" s="352"/>
      <c r="S74" s="352"/>
    </row>
    <row r="75" spans="1:19">
      <c r="A75" s="481"/>
      <c r="B75" s="248"/>
      <c r="D75" s="243"/>
      <c r="E75" s="243"/>
      <c r="F75" s="395"/>
      <c r="G75" s="243"/>
      <c r="H75" s="395"/>
      <c r="I75" s="246"/>
      <c r="J75" s="396"/>
      <c r="K75" s="352"/>
      <c r="L75" s="352"/>
      <c r="M75" s="352"/>
      <c r="N75" s="352"/>
      <c r="O75" s="352"/>
      <c r="P75" s="352"/>
      <c r="Q75" s="352"/>
      <c r="R75" s="352"/>
      <c r="S75" s="352"/>
    </row>
    <row r="76" spans="1:19">
      <c r="B76" s="245"/>
      <c r="D76" s="243"/>
      <c r="E76" s="243"/>
      <c r="F76" s="395"/>
      <c r="G76" s="243"/>
      <c r="H76" s="395"/>
      <c r="I76" s="244"/>
      <c r="J76" s="42"/>
      <c r="K76" s="352"/>
      <c r="L76" s="352"/>
      <c r="M76" s="352"/>
      <c r="N76" s="352"/>
      <c r="O76" s="352"/>
      <c r="P76" s="352"/>
      <c r="Q76" s="352"/>
      <c r="R76" s="352"/>
      <c r="S76" s="352"/>
    </row>
    <row r="77" spans="1:19">
      <c r="B77" s="243"/>
      <c r="D77" s="247"/>
      <c r="E77" s="247"/>
      <c r="F77" s="395"/>
      <c r="G77" s="243"/>
      <c r="H77" s="395"/>
      <c r="I77" s="243"/>
      <c r="J77" s="42"/>
    </row>
    <row r="78" spans="1:19">
      <c r="B78" s="243"/>
      <c r="D78" s="243"/>
      <c r="E78" s="243"/>
      <c r="F78" s="395"/>
      <c r="G78" s="243"/>
      <c r="H78" s="395"/>
      <c r="I78" s="243"/>
      <c r="J78" s="42"/>
    </row>
    <row r="79" spans="1:19">
      <c r="C79" s="422"/>
      <c r="D79" s="243"/>
      <c r="E79" s="243"/>
      <c r="F79" s="243"/>
      <c r="G79" s="243"/>
      <c r="H79" s="395"/>
      <c r="J79" s="129"/>
    </row>
    <row r="80" spans="1:19">
      <c r="C80" s="422"/>
      <c r="D80" s="243"/>
      <c r="E80" s="243"/>
      <c r="F80" s="243"/>
      <c r="G80" s="243"/>
      <c r="H80" s="243"/>
      <c r="J80" s="129"/>
    </row>
    <row r="81" spans="8:10">
      <c r="H81" s="130"/>
      <c r="J81" s="129"/>
    </row>
    <row r="84" spans="8:10">
      <c r="J84" s="129"/>
    </row>
  </sheetData>
  <mergeCells count="10">
    <mergeCell ref="B1:J2"/>
    <mergeCell ref="B69:I69"/>
    <mergeCell ref="B67:J67"/>
    <mergeCell ref="F3:F4"/>
    <mergeCell ref="C3:C4"/>
    <mergeCell ref="E3:E4"/>
    <mergeCell ref="D3:D4"/>
    <mergeCell ref="I3:I4"/>
    <mergeCell ref="G3:G4"/>
    <mergeCell ref="J3:J4"/>
  </mergeCells>
  <pageMargins left="0.70866141732283472" right="0.70866141732283472" top="0.74803149606299213" bottom="0.74803149606299213" header="0.31496062992125984" footer="0.31496062992125984"/>
  <pageSetup paperSize="9" scale="76" fitToWidth="0" fitToHeight="0" orientation="portrait" r:id="rId1"/>
  <headerFooter alignWithMargins="0">
    <oddHeader>&amp;CHalf-Year Factbook 2022
&amp;R&amp;"-,Bold"&amp;K0000A0Risk, liquidity and capital management</oddHeader>
    <oddFooter>&amp;R&amp;"-,Bold"&amp;K0000A0Nordea</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6D49-AC05-4540-A50D-750F540FDD01}">
  <sheetPr codeName="Sheet30"/>
  <dimension ref="A1:Y56"/>
  <sheetViews>
    <sheetView view="pageLayout" topLeftCell="A12" zoomScale="85" zoomScaleNormal="100" zoomScalePageLayoutView="85" workbookViewId="0">
      <selection activeCell="G21" sqref="G21"/>
    </sheetView>
  </sheetViews>
  <sheetFormatPr defaultColWidth="8.81640625" defaultRowHeight="14.5"/>
  <cols>
    <col min="1" max="1" width="30.54296875" style="128" customWidth="1"/>
    <col min="2" max="4" width="5.7265625" style="128" customWidth="1"/>
    <col min="5" max="13" width="4.81640625" style="128" customWidth="1"/>
    <col min="14" max="20" width="4.81640625" style="131" customWidth="1"/>
  </cols>
  <sheetData>
    <row r="1" spans="1:25" ht="18" customHeight="1">
      <c r="A1" s="1290" t="s">
        <v>799</v>
      </c>
      <c r="B1" s="1298"/>
      <c r="C1" s="1298"/>
      <c r="D1" s="1298"/>
      <c r="E1" s="1298"/>
      <c r="F1" s="1298"/>
      <c r="G1" s="1298"/>
      <c r="H1" s="1298"/>
      <c r="I1" s="1298"/>
      <c r="J1" s="1298"/>
      <c r="K1" s="1298"/>
      <c r="L1" s="1298"/>
      <c r="M1" s="1298"/>
      <c r="N1" s="1298"/>
      <c r="O1" s="1299"/>
      <c r="P1" s="1298"/>
      <c r="Q1" s="1298"/>
      <c r="R1" s="1298"/>
      <c r="S1" s="1298"/>
      <c r="T1" s="1298"/>
    </row>
    <row r="2" spans="1:25">
      <c r="A2" s="1297"/>
      <c r="B2" s="1283" t="s">
        <v>1397</v>
      </c>
      <c r="C2" s="1283" t="s">
        <v>208</v>
      </c>
      <c r="D2" s="1283" t="s">
        <v>209</v>
      </c>
      <c r="E2" s="1283" t="s">
        <v>210</v>
      </c>
      <c r="F2" s="630" t="s">
        <v>211</v>
      </c>
      <c r="G2" s="630" t="s">
        <v>212</v>
      </c>
      <c r="H2" s="630" t="s">
        <v>213</v>
      </c>
      <c r="I2" s="630" t="s">
        <v>214</v>
      </c>
      <c r="J2" s="630" t="s">
        <v>215</v>
      </c>
      <c r="K2" s="630" t="s">
        <v>216</v>
      </c>
      <c r="L2" s="630" t="s">
        <v>217</v>
      </c>
      <c r="M2" s="630" t="s">
        <v>218</v>
      </c>
      <c r="N2" s="630" t="s">
        <v>219</v>
      </c>
      <c r="O2" s="630" t="s">
        <v>220</v>
      </c>
      <c r="P2" s="630" t="s">
        <v>221</v>
      </c>
      <c r="Q2" s="630" t="s">
        <v>800</v>
      </c>
      <c r="R2" s="630" t="s">
        <v>801</v>
      </c>
      <c r="S2" s="630" t="s">
        <v>802</v>
      </c>
      <c r="T2" s="630" t="s">
        <v>803</v>
      </c>
    </row>
    <row r="3" spans="1:25">
      <c r="A3" s="895" t="s">
        <v>692</v>
      </c>
      <c r="B3" s="1283"/>
      <c r="C3" s="1283"/>
      <c r="D3" s="1283"/>
      <c r="E3" s="1283"/>
      <c r="F3" s="630"/>
      <c r="G3" s="630"/>
      <c r="H3" s="630"/>
      <c r="I3" s="630"/>
      <c r="J3" s="630"/>
      <c r="K3" s="630"/>
      <c r="L3" s="630"/>
      <c r="M3" s="630"/>
      <c r="N3" s="630"/>
      <c r="O3" s="630"/>
      <c r="P3" s="630"/>
      <c r="Q3" s="630"/>
      <c r="R3" s="630"/>
      <c r="S3" s="630"/>
      <c r="T3" s="630"/>
    </row>
    <row r="4" spans="1:25" ht="22.5" customHeight="1">
      <c r="A4" s="424" t="s">
        <v>804</v>
      </c>
      <c r="B4" s="1281">
        <v>1.5876759854981701</v>
      </c>
      <c r="C4" s="1282">
        <v>1.6499718715202361</v>
      </c>
      <c r="D4" s="252">
        <v>1.6162419324474864</v>
      </c>
      <c r="E4" s="252">
        <v>1.616819682969054</v>
      </c>
      <c r="F4" s="252">
        <v>1.6919128104076979</v>
      </c>
      <c r="G4" s="252">
        <v>1.7930523815601211</v>
      </c>
      <c r="H4" s="252">
        <v>1.772600364368303</v>
      </c>
      <c r="I4" s="252">
        <v>1.9937847161539373</v>
      </c>
      <c r="J4" s="252">
        <v>2.1109852451996258</v>
      </c>
      <c r="K4" s="252">
        <v>2.1852568854239522</v>
      </c>
      <c r="L4" s="252">
        <v>2.0891978454804083</v>
      </c>
      <c r="M4" s="252">
        <v>2.021813146764381</v>
      </c>
      <c r="N4" s="252">
        <v>1.9881982695858629</v>
      </c>
      <c r="O4" s="252">
        <v>2.095552657120431</v>
      </c>
      <c r="P4" s="252">
        <v>2.001412532774355</v>
      </c>
      <c r="Q4" s="252">
        <v>2.1676775571459594</v>
      </c>
      <c r="R4" s="252">
        <v>2.3483202032863133</v>
      </c>
      <c r="S4" s="252">
        <v>2.3090846086718817</v>
      </c>
      <c r="T4" s="252">
        <v>2.4682982895991641</v>
      </c>
      <c r="U4" s="498"/>
      <c r="V4" s="498"/>
      <c r="W4" s="498"/>
      <c r="X4" s="498"/>
      <c r="Y4" s="498"/>
    </row>
    <row r="5" spans="1:25">
      <c r="A5" s="499" t="s">
        <v>805</v>
      </c>
      <c r="B5" s="1281">
        <v>0.98103852738707076</v>
      </c>
      <c r="C5" s="1282">
        <v>0.95276359166883617</v>
      </c>
      <c r="D5" s="252">
        <v>0.89777919555969088</v>
      </c>
      <c r="E5" s="252">
        <v>0.74982480305237509</v>
      </c>
      <c r="F5" s="252">
        <v>0.69843162326391173</v>
      </c>
      <c r="G5" s="252">
        <v>0.74149399834447582</v>
      </c>
      <c r="H5" s="252">
        <v>0.74601956044745732</v>
      </c>
      <c r="I5" s="252">
        <v>0.81437829289936214</v>
      </c>
      <c r="J5" s="252">
        <v>0.92110746065435267</v>
      </c>
      <c r="K5" s="252">
        <v>0.90327014740382483</v>
      </c>
      <c r="L5" s="252">
        <v>0.9920910753582376</v>
      </c>
      <c r="M5" s="252">
        <v>1.0748635806350444</v>
      </c>
      <c r="N5" s="252">
        <v>1.0685218729131745</v>
      </c>
      <c r="O5" s="252">
        <v>1.1122885964548621</v>
      </c>
      <c r="P5" s="252">
        <v>1.1170173440974689</v>
      </c>
      <c r="Q5" s="252">
        <v>1.1623139859798239</v>
      </c>
      <c r="R5" s="252">
        <v>1.112910410443974</v>
      </c>
      <c r="S5" s="252">
        <v>1.1402989350198394</v>
      </c>
      <c r="T5" s="252">
        <v>1.2479127124640661</v>
      </c>
      <c r="U5" s="498"/>
      <c r="V5" s="498"/>
      <c r="W5" s="498"/>
      <c r="X5" s="498"/>
      <c r="Y5" s="498"/>
    </row>
    <row r="6" spans="1:25">
      <c r="A6" s="1284" t="s">
        <v>806</v>
      </c>
      <c r="B6" s="1282">
        <v>1.0810771785701474</v>
      </c>
      <c r="C6" s="1282">
        <v>1.121214848982403</v>
      </c>
      <c r="D6" s="866">
        <v>1.0768883514049203</v>
      </c>
      <c r="E6" s="866">
        <v>1.0583123598378832</v>
      </c>
      <c r="F6" s="866">
        <v>1.0690124209336234</v>
      </c>
      <c r="G6" s="866">
        <v>1.1100061618914996</v>
      </c>
      <c r="H6" s="866">
        <v>1.1658243390232585</v>
      </c>
      <c r="I6" s="866">
        <v>1.2195123593332002</v>
      </c>
      <c r="J6" s="866">
        <v>1.2436505990780684</v>
      </c>
      <c r="K6" s="866">
        <v>1.3279687115422811</v>
      </c>
      <c r="L6" s="866">
        <v>1.4222768270800756</v>
      </c>
      <c r="M6" s="866">
        <v>1.4714400725559555</v>
      </c>
      <c r="N6" s="866">
        <v>1.3666020776365515</v>
      </c>
      <c r="O6" s="866">
        <v>1.3602585111377223</v>
      </c>
      <c r="P6" s="866">
        <v>1.4049549487578081</v>
      </c>
      <c r="Q6" s="866">
        <v>1.3273398460829433</v>
      </c>
      <c r="R6" s="866">
        <v>1.3632916758835698</v>
      </c>
      <c r="S6" s="866">
        <v>1.4062556234417176</v>
      </c>
      <c r="T6" s="866">
        <v>1.4906458156451752</v>
      </c>
      <c r="U6" s="498"/>
      <c r="V6" s="498"/>
      <c r="W6" s="498"/>
      <c r="X6" s="498"/>
      <c r="Y6" s="498"/>
    </row>
    <row r="7" spans="1:25">
      <c r="A7" s="1284" t="s">
        <v>807</v>
      </c>
      <c r="B7" s="1282">
        <v>0.41204366608922144</v>
      </c>
      <c r="C7" s="1282">
        <v>0.28193669907915497</v>
      </c>
      <c r="D7" s="866">
        <v>0.29262486854794578</v>
      </c>
      <c r="E7" s="866">
        <v>0.22613485737393141</v>
      </c>
      <c r="F7" s="866">
        <v>0.23263621151681596</v>
      </c>
      <c r="G7" s="866">
        <v>0.22586231647381491</v>
      </c>
      <c r="H7" s="866">
        <v>0.23759508125620138</v>
      </c>
      <c r="I7" s="866">
        <v>0.21076560706127304</v>
      </c>
      <c r="J7" s="866">
        <v>0.23975137967428076</v>
      </c>
      <c r="K7" s="866">
        <v>0.30072529920633584</v>
      </c>
      <c r="L7" s="866">
        <v>0.25708642675735538</v>
      </c>
      <c r="M7" s="866">
        <v>0.27908777298393367</v>
      </c>
      <c r="N7" s="866">
        <v>0.23103504250003004</v>
      </c>
      <c r="O7" s="866">
        <v>0.29125606227923073</v>
      </c>
      <c r="P7" s="866">
        <v>0.23276986537908684</v>
      </c>
      <c r="Q7" s="866">
        <v>0.22700675067772758</v>
      </c>
      <c r="R7" s="866">
        <v>9.6392197373878302E-2</v>
      </c>
      <c r="S7" s="866">
        <v>0.11529938627984558</v>
      </c>
      <c r="T7" s="866">
        <v>0.12682629142010127</v>
      </c>
      <c r="U7" s="498"/>
      <c r="V7" s="498"/>
      <c r="W7" s="498"/>
      <c r="X7" s="498"/>
      <c r="Y7" s="498"/>
    </row>
    <row r="8" spans="1:25">
      <c r="A8" s="1284" t="s">
        <v>808</v>
      </c>
      <c r="B8" s="1282">
        <v>0.10653892808223275</v>
      </c>
      <c r="C8" s="1282">
        <v>7.2698587149653843E-3</v>
      </c>
      <c r="D8" s="866">
        <v>2.8980598946948835E-2</v>
      </c>
      <c r="E8" s="866">
        <v>6.0774701112153315E-2</v>
      </c>
      <c r="F8" s="866">
        <v>2.0823180513622898E-2</v>
      </c>
      <c r="G8" s="866">
        <v>2.1721116328491087E-2</v>
      </c>
      <c r="H8" s="866">
        <v>2.0887590084188185E-2</v>
      </c>
      <c r="I8" s="866">
        <v>2.3692303388050336E-2</v>
      </c>
      <c r="J8" s="866">
        <v>2.3399588581116116E-2</v>
      </c>
      <c r="K8" s="866">
        <v>8.6763112092497402E-2</v>
      </c>
      <c r="L8" s="866">
        <v>0.10187479054471202</v>
      </c>
      <c r="M8" s="866">
        <v>0.1158821568840003</v>
      </c>
      <c r="N8" s="866">
        <v>0.12294512401839947</v>
      </c>
      <c r="O8" s="866">
        <v>0.12659443868611631</v>
      </c>
      <c r="P8" s="866">
        <v>0.13061831976976668</v>
      </c>
      <c r="Q8" s="866">
        <v>0.13313118799627444</v>
      </c>
      <c r="R8" s="866">
        <v>0.12789716716076074</v>
      </c>
      <c r="S8" s="866">
        <v>0.12381932330772127</v>
      </c>
      <c r="T8" s="866">
        <v>0.12775760285637822</v>
      </c>
      <c r="U8" s="498"/>
      <c r="V8" s="498"/>
      <c r="W8" s="498"/>
      <c r="X8" s="498"/>
      <c r="Y8" s="498"/>
    </row>
    <row r="9" spans="1:25">
      <c r="A9" s="1284" t="s">
        <v>809</v>
      </c>
      <c r="B9" s="1282">
        <v>0.28876549087949543</v>
      </c>
      <c r="C9" s="1282">
        <v>0.26925819660267636</v>
      </c>
      <c r="D9" s="866">
        <v>0.30677179411149014</v>
      </c>
      <c r="E9" s="866">
        <v>0.31280142066004551</v>
      </c>
      <c r="F9" s="866">
        <v>0.31364332270440781</v>
      </c>
      <c r="G9" s="866">
        <v>0.40401718561042932</v>
      </c>
      <c r="H9" s="866">
        <v>0.33532027971275907</v>
      </c>
      <c r="I9" s="866">
        <v>0.36489217132160129</v>
      </c>
      <c r="J9" s="866">
        <v>0.42258795247636799</v>
      </c>
      <c r="K9" s="866">
        <v>0.50472775739254017</v>
      </c>
      <c r="L9" s="866">
        <v>0.40360487879910806</v>
      </c>
      <c r="M9" s="866">
        <v>0.53660726870061037</v>
      </c>
      <c r="N9" s="866">
        <v>0.68381568437103435</v>
      </c>
      <c r="O9" s="866">
        <v>0.58530997308811605</v>
      </c>
      <c r="P9" s="866">
        <v>0.57695636417819141</v>
      </c>
      <c r="Q9" s="866">
        <v>0.62662609323741114</v>
      </c>
      <c r="R9" s="866">
        <v>0.59483956910675373</v>
      </c>
      <c r="S9" s="866">
        <v>0.52956148116168023</v>
      </c>
      <c r="T9" s="866">
        <v>0.59258456339858301</v>
      </c>
      <c r="U9" s="498"/>
      <c r="V9" s="498"/>
      <c r="W9" s="498"/>
      <c r="X9" s="498"/>
      <c r="Y9" s="498"/>
    </row>
    <row r="10" spans="1:25">
      <c r="A10" s="1284" t="s">
        <v>810</v>
      </c>
      <c r="B10" s="1282">
        <v>4.588227707342632E-2</v>
      </c>
      <c r="C10" s="1282">
        <v>7.1437087072557026E-2</v>
      </c>
      <c r="D10" s="866">
        <v>4.7710308435377033E-2</v>
      </c>
      <c r="E10" s="866">
        <v>9.8486905052812143E-2</v>
      </c>
      <c r="F10" s="866">
        <v>9.8882241553142444E-2</v>
      </c>
      <c r="G10" s="866">
        <v>9.2883451532335584E-2</v>
      </c>
      <c r="H10" s="866">
        <v>0.12209687067688889</v>
      </c>
      <c r="I10" s="866">
        <v>6.4650706470801775E-2</v>
      </c>
      <c r="J10" s="866">
        <v>3.3196888541679709E-2</v>
      </c>
      <c r="K10" s="866">
        <v>4.0342181087761844E-2</v>
      </c>
      <c r="L10" s="866">
        <v>2.5738360320757443E-2</v>
      </c>
      <c r="M10" s="866">
        <v>3.3739579354054125E-2</v>
      </c>
      <c r="N10" s="866">
        <v>3.0065762163185471E-2</v>
      </c>
      <c r="O10" s="866">
        <v>3.3180596744692405E-2</v>
      </c>
      <c r="P10" s="866">
        <v>6.1889840283414772E-2</v>
      </c>
      <c r="Q10" s="866">
        <v>9.8178075830208711E-2</v>
      </c>
      <c r="R10" s="866">
        <v>9.6143429349615908E-2</v>
      </c>
      <c r="S10" s="866">
        <v>9.5166536749609926E-2</v>
      </c>
      <c r="T10" s="866">
        <v>0.10378821194710991</v>
      </c>
      <c r="U10" s="498"/>
      <c r="V10" s="498"/>
      <c r="W10" s="498"/>
      <c r="X10" s="498"/>
      <c r="Y10" s="498"/>
    </row>
    <row r="11" spans="1:25">
      <c r="A11" s="1284" t="s">
        <v>811</v>
      </c>
      <c r="B11" s="1282">
        <v>0.27067855205340752</v>
      </c>
      <c r="C11" s="1282">
        <v>0.35369798333025237</v>
      </c>
      <c r="D11" s="866">
        <v>0.66263619714290756</v>
      </c>
      <c r="E11" s="866">
        <v>0.64752107029797623</v>
      </c>
      <c r="F11" s="866">
        <v>0.67281215014347051</v>
      </c>
      <c r="G11" s="866">
        <v>0.6904136802937767</v>
      </c>
      <c r="H11" s="866">
        <v>0.61607393316637893</v>
      </c>
      <c r="I11" s="866">
        <v>0.71150948153188698</v>
      </c>
      <c r="J11" s="866">
        <v>0.71172891193442578</v>
      </c>
      <c r="K11" s="866">
        <v>0.86139152093570159</v>
      </c>
      <c r="L11" s="866">
        <v>0.82934820254049524</v>
      </c>
      <c r="M11" s="866">
        <v>0.85837398337736315</v>
      </c>
      <c r="N11" s="866">
        <v>0.87393695795469717</v>
      </c>
      <c r="O11" s="866">
        <v>0.82253227308947463</v>
      </c>
      <c r="P11" s="866">
        <v>0.66292759310566596</v>
      </c>
      <c r="Q11" s="866">
        <v>0.68447016276262329</v>
      </c>
      <c r="R11" s="866">
        <v>0.79263906285527619</v>
      </c>
      <c r="S11" s="866">
        <v>0.77553090883012599</v>
      </c>
      <c r="T11" s="866">
        <v>0.81171304055033955</v>
      </c>
      <c r="U11" s="498"/>
      <c r="V11" s="498"/>
      <c r="W11" s="498"/>
      <c r="X11" s="498"/>
      <c r="Y11" s="498"/>
    </row>
    <row r="12" spans="1:25">
      <c r="A12" s="1284" t="s">
        <v>812</v>
      </c>
      <c r="B12" s="1282">
        <v>0.4397806958793935</v>
      </c>
      <c r="C12" s="1282">
        <v>0.43162914688913967</v>
      </c>
      <c r="D12" s="866">
        <v>0.46216968939231107</v>
      </c>
      <c r="E12" s="866">
        <v>0.58240977094157309</v>
      </c>
      <c r="F12" s="866">
        <v>0.47641877925783277</v>
      </c>
      <c r="G12" s="866">
        <v>0.55874786186331371</v>
      </c>
      <c r="H12" s="866">
        <v>0.53508212335323468</v>
      </c>
      <c r="I12" s="866">
        <v>0.55707557963811372</v>
      </c>
      <c r="J12" s="866">
        <v>0.62553576128428967</v>
      </c>
      <c r="K12" s="866">
        <v>0.53185587757307284</v>
      </c>
      <c r="L12" s="866">
        <v>0.59522955579007952</v>
      </c>
      <c r="M12" s="866">
        <v>0.58621985968177914</v>
      </c>
      <c r="N12" s="866">
        <v>0.62749946884694829</v>
      </c>
      <c r="O12" s="866">
        <v>0.68788061781976129</v>
      </c>
      <c r="P12" s="866">
        <v>0.80926483319605469</v>
      </c>
      <c r="Q12" s="866">
        <v>0.71621326359735071</v>
      </c>
      <c r="R12" s="866">
        <v>0.78846555425573495</v>
      </c>
      <c r="S12" s="866">
        <v>0.72661763309990379</v>
      </c>
      <c r="T12" s="866">
        <v>0.77091281648806265</v>
      </c>
      <c r="U12" s="498"/>
      <c r="V12" s="498"/>
      <c r="W12" s="498"/>
      <c r="X12" s="498"/>
      <c r="Y12" s="498"/>
    </row>
    <row r="13" spans="1:25">
      <c r="A13" s="1284" t="s">
        <v>813</v>
      </c>
      <c r="B13" s="1282">
        <v>8.6831098992501535E-2</v>
      </c>
      <c r="C13" s="1282">
        <v>9.0408003457310482E-2</v>
      </c>
      <c r="D13" s="866">
        <v>8.5551502811632943E-2</v>
      </c>
      <c r="E13" s="866">
        <v>8.7260137527228179E-2</v>
      </c>
      <c r="F13" s="866">
        <v>8.8266847243055904E-2</v>
      </c>
      <c r="G13" s="866">
        <v>9.4855164313322152E-2</v>
      </c>
      <c r="H13" s="866">
        <v>0.11063299192966033</v>
      </c>
      <c r="I13" s="866">
        <v>0.12425264975493581</v>
      </c>
      <c r="J13" s="866">
        <v>0.13644939303572765</v>
      </c>
      <c r="K13" s="866">
        <v>0.1823311434104806</v>
      </c>
      <c r="L13" s="866">
        <v>0.17798194191957473</v>
      </c>
      <c r="M13" s="866">
        <v>0.20810741025945464</v>
      </c>
      <c r="N13" s="866">
        <v>0.17390052702629175</v>
      </c>
      <c r="O13" s="866">
        <v>0.21987308473640349</v>
      </c>
      <c r="P13" s="866">
        <v>0.23403077940019729</v>
      </c>
      <c r="Q13" s="866">
        <v>0.24608930709026614</v>
      </c>
      <c r="R13" s="866">
        <v>0.26885160245508033</v>
      </c>
      <c r="S13" s="866">
        <v>0.2549248073770039</v>
      </c>
      <c r="T13" s="866">
        <v>0.27805368757185034</v>
      </c>
      <c r="U13" s="498"/>
      <c r="V13" s="498"/>
      <c r="W13" s="498"/>
      <c r="X13" s="498"/>
      <c r="Y13" s="498"/>
    </row>
    <row r="14" spans="1:25">
      <c r="A14" s="1284" t="s">
        <v>814</v>
      </c>
      <c r="B14" s="1282">
        <v>0.14287172929828273</v>
      </c>
      <c r="C14" s="1282">
        <v>0.1348587968472818</v>
      </c>
      <c r="D14" s="866">
        <v>0.14670061049119998</v>
      </c>
      <c r="E14" s="866">
        <v>0.14667481441470237</v>
      </c>
      <c r="F14" s="866">
        <v>0.18571302212213556</v>
      </c>
      <c r="G14" s="866">
        <v>0.16337119236032316</v>
      </c>
      <c r="H14" s="866">
        <v>0.19568194219508264</v>
      </c>
      <c r="I14" s="866">
        <v>0.21216227579469563</v>
      </c>
      <c r="J14" s="866">
        <v>0.22834953981426975</v>
      </c>
      <c r="K14" s="866">
        <v>0.26291471260643051</v>
      </c>
      <c r="L14" s="866">
        <v>0.26339706115378486</v>
      </c>
      <c r="M14" s="866">
        <v>0.2996944665167886</v>
      </c>
      <c r="N14" s="866">
        <v>0.34059753285426869</v>
      </c>
      <c r="O14" s="866">
        <v>0.35826856447907346</v>
      </c>
      <c r="P14" s="866">
        <v>0.35156279011677827</v>
      </c>
      <c r="Q14" s="866">
        <v>0.24794162214038118</v>
      </c>
      <c r="R14" s="866">
        <v>0.24011844813152766</v>
      </c>
      <c r="S14" s="866">
        <v>0.21574727883278991</v>
      </c>
      <c r="T14" s="866">
        <v>0.26146130552317487</v>
      </c>
      <c r="U14" s="498"/>
      <c r="V14" s="498"/>
      <c r="W14" s="498"/>
      <c r="X14" s="498"/>
      <c r="Y14" s="498"/>
    </row>
    <row r="15" spans="1:25">
      <c r="A15" s="1284" t="s">
        <v>815</v>
      </c>
      <c r="B15" s="1282">
        <v>0.2536800979667016</v>
      </c>
      <c r="C15" s="1282">
        <v>0.25086540762188125</v>
      </c>
      <c r="D15" s="866">
        <v>0.24327031941851263</v>
      </c>
      <c r="E15" s="866">
        <v>0.24135503299301192</v>
      </c>
      <c r="F15" s="866">
        <v>0.23879801504665482</v>
      </c>
      <c r="G15" s="866">
        <v>0.2475237427306772</v>
      </c>
      <c r="H15" s="866">
        <v>0.2947486235315146</v>
      </c>
      <c r="I15" s="866">
        <v>0.31217385852084151</v>
      </c>
      <c r="J15" s="866">
        <v>0.33878426757431618</v>
      </c>
      <c r="K15" s="866">
        <v>0.39687567687897701</v>
      </c>
      <c r="L15" s="866">
        <v>0.31690310360390095</v>
      </c>
      <c r="M15" s="866">
        <v>0.32854938552358703</v>
      </c>
      <c r="N15" s="866">
        <v>0.2757019822939637</v>
      </c>
      <c r="O15" s="866">
        <v>0.17511532071034477</v>
      </c>
      <c r="P15" s="866">
        <v>0.18771113811162679</v>
      </c>
      <c r="Q15" s="866">
        <v>0.18184750999436036</v>
      </c>
      <c r="R15" s="866">
        <v>0.21180158662944099</v>
      </c>
      <c r="S15" s="866">
        <v>0.20333817247791558</v>
      </c>
      <c r="T15" s="866">
        <v>0.21517529425902282</v>
      </c>
      <c r="U15" s="498"/>
      <c r="V15" s="498"/>
      <c r="W15" s="498"/>
      <c r="X15" s="498"/>
      <c r="Y15" s="498"/>
    </row>
    <row r="16" spans="1:25">
      <c r="A16" s="1284" t="s">
        <v>816</v>
      </c>
      <c r="B16" s="1282">
        <v>0.18879357626570051</v>
      </c>
      <c r="C16" s="1282">
        <v>0.130457335964513</v>
      </c>
      <c r="D16" s="866">
        <v>0.11301753923384579</v>
      </c>
      <c r="E16" s="866">
        <v>0.12093269720353915</v>
      </c>
      <c r="F16" s="866">
        <v>0.11891318865420064</v>
      </c>
      <c r="G16" s="866">
        <v>0.12197295043619139</v>
      </c>
      <c r="H16" s="866">
        <v>0.1142843956743262</v>
      </c>
      <c r="I16" s="866">
        <v>0.16796771311192499</v>
      </c>
      <c r="J16" s="866">
        <v>0.19455721030538717</v>
      </c>
      <c r="K16" s="866">
        <v>0.19266274078672335</v>
      </c>
      <c r="L16" s="866">
        <v>0.20585504764351165</v>
      </c>
      <c r="M16" s="866">
        <v>0.23810545945501693</v>
      </c>
      <c r="N16" s="866">
        <v>0.29569303812009939</v>
      </c>
      <c r="O16" s="866">
        <v>0.30620945366301416</v>
      </c>
      <c r="P16" s="866">
        <v>0.27377926510151451</v>
      </c>
      <c r="Q16" s="866">
        <v>0.28051688847696971</v>
      </c>
      <c r="R16" s="866">
        <v>0.2816046394593153</v>
      </c>
      <c r="S16" s="866">
        <v>0.28656921961422416</v>
      </c>
      <c r="T16" s="866">
        <v>0.28742800074027164</v>
      </c>
      <c r="U16" s="498"/>
      <c r="V16" s="498"/>
      <c r="W16" s="498"/>
      <c r="X16" s="498"/>
      <c r="Y16" s="498"/>
    </row>
    <row r="17" spans="1:25">
      <c r="A17" s="1284" t="s">
        <v>80</v>
      </c>
      <c r="B17" s="1282">
        <v>0.37651785350913469</v>
      </c>
      <c r="C17" s="1282">
        <v>0.4650593341977507</v>
      </c>
      <c r="D17" s="866">
        <v>0.38675107133250114</v>
      </c>
      <c r="E17" s="866">
        <v>0.42073890456959279</v>
      </c>
      <c r="F17" s="866">
        <v>0.41172120811722285</v>
      </c>
      <c r="G17" s="866">
        <v>0.3155543940113078</v>
      </c>
      <c r="H17" s="866">
        <v>0.41553728765205977</v>
      </c>
      <c r="I17" s="866">
        <v>0.41549606600581679</v>
      </c>
      <c r="J17" s="866">
        <v>0.49474155619784277</v>
      </c>
      <c r="K17" s="866">
        <v>0.51250760348354285</v>
      </c>
      <c r="L17" s="866">
        <v>0.49683286490567757</v>
      </c>
      <c r="M17" s="866">
        <v>0.57535287376864486</v>
      </c>
      <c r="N17" s="866">
        <v>0.46061094132521768</v>
      </c>
      <c r="O17" s="866">
        <v>0.43525198294247064</v>
      </c>
      <c r="P17" s="866">
        <v>0.53319274893836066</v>
      </c>
      <c r="Q17" s="866">
        <v>0.49413941937214956</v>
      </c>
      <c r="R17" s="866">
        <v>0.56744512961103233</v>
      </c>
      <c r="S17" s="866">
        <v>0.54283516501068652</v>
      </c>
      <c r="T17" s="866">
        <v>0.44843738746508299</v>
      </c>
      <c r="U17" s="498"/>
      <c r="V17" s="498"/>
      <c r="W17" s="498"/>
      <c r="X17" s="498"/>
      <c r="Y17" s="498"/>
    </row>
    <row r="18" spans="1:25">
      <c r="A18" s="1220" t="s">
        <v>290</v>
      </c>
      <c r="B18" s="1289">
        <v>6.262175657544887</v>
      </c>
      <c r="C18" s="1289">
        <v>6.2108281619489585</v>
      </c>
      <c r="D18" s="1289">
        <v>6.3670939792767696</v>
      </c>
      <c r="E18" s="1289">
        <v>6.37004715800588</v>
      </c>
      <c r="F18" s="1289">
        <v>6.3179850214777957</v>
      </c>
      <c r="G18" s="1289">
        <v>6.5814755977500781</v>
      </c>
      <c r="H18" s="1289">
        <v>6.6823853830713125</v>
      </c>
      <c r="I18" s="1289">
        <v>7.1923137809864413</v>
      </c>
      <c r="J18" s="1289">
        <v>7.7248257543517491</v>
      </c>
      <c r="K18" s="1289">
        <v>8.2895933698241215</v>
      </c>
      <c r="L18" s="1289">
        <v>8.177417981897678</v>
      </c>
      <c r="M18" s="1289">
        <v>8.6278370164606137</v>
      </c>
      <c r="N18" s="1289">
        <v>8.539124281609725</v>
      </c>
      <c r="O18" s="1289">
        <v>8.6095721329517136</v>
      </c>
      <c r="P18" s="1289">
        <v>8.5780883632102913</v>
      </c>
      <c r="Q18" s="1289">
        <v>8.5934916703844486</v>
      </c>
      <c r="R18" s="1289">
        <v>8.8907206760022728</v>
      </c>
      <c r="S18" s="1289">
        <v>8.725049079874946</v>
      </c>
      <c r="T18" s="1289">
        <v>9.2309950199283826</v>
      </c>
      <c r="U18" s="498"/>
      <c r="V18" s="498"/>
      <c r="W18" s="498"/>
      <c r="X18" s="498"/>
      <c r="Y18" s="498"/>
    </row>
    <row r="19" spans="1:25">
      <c r="A19" s="1285"/>
      <c r="B19" s="1286"/>
      <c r="C19" s="1286"/>
      <c r="D19" s="1286"/>
      <c r="E19" s="1286"/>
      <c r="F19" s="1286"/>
      <c r="G19" s="1286"/>
      <c r="H19" s="1286"/>
      <c r="I19" s="1286"/>
      <c r="J19" s="1286"/>
      <c r="K19" s="1286"/>
      <c r="L19" s="1286"/>
      <c r="M19" s="1286"/>
      <c r="N19" s="1287"/>
      <c r="O19" s="1287"/>
      <c r="P19" s="1287"/>
      <c r="Q19" s="1287"/>
      <c r="R19" s="1288"/>
      <c r="S19" s="1232"/>
      <c r="T19" s="1232"/>
    </row>
    <row r="20" spans="1:25" ht="15.5">
      <c r="A20" s="1290" t="s">
        <v>817</v>
      </c>
      <c r="B20" s="618"/>
      <c r="C20" s="618"/>
      <c r="D20" s="618"/>
    </row>
    <row r="21" spans="1:25" ht="15.5">
      <c r="A21" s="1291"/>
      <c r="B21" s="1295" t="s">
        <v>1397</v>
      </c>
      <c r="C21" s="1295" t="s">
        <v>208</v>
      </c>
      <c r="D21" s="1295" t="s">
        <v>209</v>
      </c>
    </row>
    <row r="22" spans="1:25" ht="16" customHeight="1">
      <c r="A22" s="629" t="s">
        <v>83</v>
      </c>
      <c r="B22" s="1296"/>
      <c r="C22" s="1296"/>
      <c r="D22" s="1296"/>
      <c r="E22" s="862"/>
      <c r="F22" s="862"/>
      <c r="G22" s="862"/>
      <c r="H22" s="862"/>
      <c r="I22" s="862"/>
      <c r="J22" s="863"/>
      <c r="K22" s="755"/>
      <c r="L22" s="755"/>
      <c r="M22" s="755"/>
      <c r="N22" s="755"/>
      <c r="O22" s="755"/>
      <c r="P22" s="755"/>
      <c r="Q22" s="755"/>
      <c r="R22" s="755"/>
      <c r="S22" s="755"/>
      <c r="T22" s="755"/>
    </row>
    <row r="23" spans="1:25" ht="17.149999999999999" customHeight="1">
      <c r="A23" s="857" t="s">
        <v>818</v>
      </c>
      <c r="B23" s="860">
        <v>520</v>
      </c>
      <c r="C23" s="860">
        <v>537</v>
      </c>
      <c r="D23" s="860">
        <v>722</v>
      </c>
      <c r="E23" s="864"/>
      <c r="F23" s="864"/>
      <c r="G23" s="864"/>
      <c r="H23" s="865"/>
      <c r="I23" s="864"/>
      <c r="J23" s="866"/>
      <c r="K23" s="252"/>
      <c r="L23" s="252"/>
      <c r="M23" s="252"/>
      <c r="N23" s="252"/>
      <c r="O23" s="252"/>
      <c r="P23" s="252"/>
      <c r="Q23" s="252"/>
      <c r="R23" s="252"/>
      <c r="S23" s="252"/>
      <c r="T23" s="252"/>
    </row>
    <row r="24" spans="1:25" ht="17.149999999999999" customHeight="1">
      <c r="A24" s="857" t="s">
        <v>819</v>
      </c>
      <c r="B24" s="860">
        <v>5842</v>
      </c>
      <c r="C24" s="860">
        <v>5779</v>
      </c>
      <c r="D24" s="860">
        <v>5867</v>
      </c>
      <c r="E24" s="864"/>
      <c r="F24" s="864"/>
      <c r="G24" s="864"/>
      <c r="H24" s="865"/>
      <c r="I24" s="864"/>
      <c r="J24" s="866"/>
      <c r="K24" s="252"/>
      <c r="L24" s="252"/>
      <c r="M24" s="252"/>
      <c r="N24" s="252"/>
      <c r="O24" s="252"/>
      <c r="P24" s="252"/>
      <c r="Q24" s="252"/>
      <c r="R24" s="252"/>
      <c r="S24" s="252"/>
      <c r="T24" s="252"/>
    </row>
    <row r="25" spans="1:25" ht="17.149999999999999" customHeight="1">
      <c r="A25" s="857" t="s">
        <v>820</v>
      </c>
      <c r="B25" s="860">
        <v>2599</v>
      </c>
      <c r="C25" s="860">
        <v>2663</v>
      </c>
      <c r="D25" s="860">
        <v>2572</v>
      </c>
      <c r="E25" s="860"/>
      <c r="F25" s="860"/>
      <c r="G25" s="860"/>
      <c r="H25" s="861"/>
      <c r="I25" s="860"/>
      <c r="J25" s="252"/>
      <c r="K25" s="252"/>
      <c r="L25" s="252"/>
      <c r="M25" s="252"/>
      <c r="N25" s="252"/>
      <c r="O25" s="252"/>
      <c r="P25" s="252"/>
      <c r="Q25" s="252"/>
      <c r="R25" s="252"/>
      <c r="S25" s="252"/>
      <c r="T25" s="252"/>
    </row>
    <row r="26" spans="1:25" ht="17.149999999999999" customHeight="1">
      <c r="A26" s="857" t="s">
        <v>821</v>
      </c>
      <c r="B26" s="860">
        <v>2596</v>
      </c>
      <c r="C26" s="860">
        <v>2670</v>
      </c>
      <c r="D26" s="860">
        <v>2514</v>
      </c>
      <c r="E26" s="860"/>
      <c r="F26" s="860"/>
      <c r="G26" s="860"/>
      <c r="H26" s="861"/>
      <c r="I26" s="860"/>
      <c r="J26" s="252"/>
      <c r="K26" s="252"/>
      <c r="L26" s="252"/>
      <c r="M26" s="252"/>
      <c r="N26" s="252"/>
      <c r="O26" s="252"/>
      <c r="P26" s="252"/>
      <c r="Q26" s="252"/>
      <c r="R26" s="252"/>
      <c r="S26" s="252"/>
      <c r="T26" s="252"/>
    </row>
    <row r="27" spans="1:25" ht="17.149999999999999" customHeight="1">
      <c r="A27" s="857" t="s">
        <v>822</v>
      </c>
      <c r="B27" s="860">
        <v>3441</v>
      </c>
      <c r="C27" s="860">
        <v>3518</v>
      </c>
      <c r="D27" s="860">
        <v>3582</v>
      </c>
      <c r="E27" s="860"/>
      <c r="F27" s="860"/>
      <c r="G27" s="860"/>
      <c r="H27" s="861"/>
      <c r="I27" s="860"/>
      <c r="J27" s="252"/>
      <c r="K27" s="252"/>
      <c r="L27" s="252"/>
      <c r="M27" s="252"/>
      <c r="N27" s="252"/>
      <c r="O27" s="252"/>
      <c r="P27" s="252"/>
      <c r="Q27" s="252"/>
      <c r="R27" s="252"/>
      <c r="S27" s="252"/>
      <c r="T27" s="252"/>
    </row>
    <row r="28" spans="1:25" ht="17.149999999999999" customHeight="1">
      <c r="A28" s="857" t="s">
        <v>823</v>
      </c>
      <c r="B28" s="860">
        <v>206</v>
      </c>
      <c r="C28" s="860">
        <v>251</v>
      </c>
      <c r="D28" s="860">
        <v>251</v>
      </c>
      <c r="E28" s="860"/>
      <c r="F28" s="860"/>
      <c r="G28" s="860"/>
      <c r="H28" s="861"/>
      <c r="I28" s="860"/>
      <c r="J28" s="252"/>
      <c r="K28" s="252"/>
      <c r="L28" s="252"/>
      <c r="M28" s="252"/>
      <c r="N28" s="252"/>
      <c r="O28" s="252"/>
      <c r="P28" s="252"/>
      <c r="Q28" s="252"/>
      <c r="R28" s="252"/>
      <c r="S28" s="252"/>
      <c r="T28" s="252"/>
    </row>
    <row r="29" spans="1:25" ht="17.149999999999999" customHeight="1">
      <c r="A29" s="857" t="s">
        <v>824</v>
      </c>
      <c r="B29" s="860">
        <v>3006</v>
      </c>
      <c r="C29" s="860">
        <v>2881</v>
      </c>
      <c r="D29" s="860">
        <v>2939</v>
      </c>
      <c r="E29" s="860"/>
      <c r="F29" s="860"/>
      <c r="G29" s="860"/>
      <c r="H29" s="861"/>
      <c r="I29" s="860"/>
      <c r="J29" s="252"/>
      <c r="K29" s="252"/>
      <c r="L29" s="252"/>
      <c r="M29" s="252"/>
      <c r="N29" s="252"/>
      <c r="O29" s="252"/>
      <c r="P29" s="252"/>
      <c r="Q29" s="252"/>
      <c r="R29" s="252"/>
      <c r="S29" s="252"/>
      <c r="T29" s="252"/>
    </row>
    <row r="30" spans="1:25" ht="17.149999999999999" customHeight="1">
      <c r="A30" s="857" t="s">
        <v>825</v>
      </c>
      <c r="B30" s="860">
        <v>4521</v>
      </c>
      <c r="C30" s="860">
        <v>4751</v>
      </c>
      <c r="D30" s="860">
        <v>4649</v>
      </c>
      <c r="E30" s="860"/>
      <c r="F30" s="860"/>
      <c r="G30" s="860"/>
      <c r="H30" s="861"/>
      <c r="I30" s="860"/>
      <c r="J30" s="252"/>
      <c r="K30" s="252"/>
      <c r="L30" s="252"/>
      <c r="M30" s="252"/>
      <c r="N30" s="252"/>
      <c r="O30" s="252"/>
      <c r="P30" s="252"/>
      <c r="Q30" s="252"/>
      <c r="R30" s="252"/>
      <c r="S30" s="252"/>
      <c r="T30" s="252"/>
    </row>
    <row r="31" spans="1:25" ht="17.149999999999999" customHeight="1">
      <c r="A31" s="857" t="s">
        <v>826</v>
      </c>
      <c r="B31" s="860">
        <v>2279</v>
      </c>
      <c r="C31" s="860">
        <v>2009</v>
      </c>
      <c r="D31" s="860">
        <v>1904</v>
      </c>
      <c r="E31" s="860"/>
      <c r="F31" s="860"/>
      <c r="G31" s="860"/>
      <c r="H31" s="861"/>
      <c r="I31" s="860"/>
      <c r="J31" s="252"/>
      <c r="K31" s="252"/>
      <c r="L31" s="252"/>
      <c r="M31" s="252"/>
      <c r="N31" s="252"/>
      <c r="O31" s="252"/>
      <c r="P31" s="252"/>
      <c r="Q31" s="252"/>
      <c r="R31" s="252"/>
      <c r="S31" s="252"/>
      <c r="T31" s="252"/>
    </row>
    <row r="32" spans="1:25" ht="17.149999999999999" customHeight="1">
      <c r="A32" s="857" t="s">
        <v>827</v>
      </c>
      <c r="B32" s="860">
        <v>427</v>
      </c>
      <c r="C32" s="860">
        <v>395</v>
      </c>
      <c r="D32" s="860">
        <v>360</v>
      </c>
      <c r="E32" s="860"/>
      <c r="F32" s="860"/>
      <c r="G32" s="860"/>
      <c r="H32" s="861"/>
      <c r="I32" s="860"/>
      <c r="J32" s="252"/>
      <c r="K32" s="252"/>
      <c r="L32" s="252"/>
      <c r="M32" s="252"/>
      <c r="N32" s="252"/>
      <c r="O32" s="252"/>
      <c r="P32" s="252"/>
      <c r="Q32" s="252"/>
      <c r="R32" s="252"/>
      <c r="S32" s="252"/>
      <c r="T32" s="252"/>
    </row>
    <row r="33" spans="1:20" ht="17.149999999999999" customHeight="1">
      <c r="A33" s="857" t="s">
        <v>828</v>
      </c>
      <c r="B33" s="860">
        <v>4245</v>
      </c>
      <c r="C33" s="860">
        <v>4211</v>
      </c>
      <c r="D33" s="860">
        <v>3681</v>
      </c>
      <c r="E33" s="860"/>
      <c r="F33" s="860"/>
      <c r="G33" s="860"/>
      <c r="H33" s="861"/>
      <c r="I33" s="860"/>
      <c r="J33" s="252"/>
      <c r="K33" s="252"/>
      <c r="L33" s="252"/>
      <c r="M33" s="252"/>
      <c r="N33" s="252"/>
      <c r="O33" s="252"/>
      <c r="P33" s="252"/>
      <c r="Q33" s="252"/>
      <c r="R33" s="252"/>
      <c r="S33" s="252"/>
      <c r="T33" s="252"/>
    </row>
    <row r="34" spans="1:20" ht="17.149999999999999" customHeight="1">
      <c r="A34" s="857" t="s">
        <v>829</v>
      </c>
      <c r="B34" s="860">
        <v>2588</v>
      </c>
      <c r="C34" s="860">
        <v>2678</v>
      </c>
      <c r="D34" s="860">
        <v>3373</v>
      </c>
      <c r="E34" s="860"/>
      <c r="F34" s="860"/>
      <c r="G34" s="860"/>
      <c r="H34" s="861"/>
      <c r="I34" s="860"/>
      <c r="J34" s="252"/>
      <c r="K34" s="252"/>
      <c r="L34" s="252"/>
      <c r="M34" s="252"/>
      <c r="N34" s="252"/>
      <c r="O34" s="252"/>
      <c r="P34" s="252"/>
      <c r="Q34" s="252"/>
      <c r="R34" s="252"/>
      <c r="S34" s="252"/>
      <c r="T34" s="252"/>
    </row>
    <row r="35" spans="1:20" ht="17.149999999999999" customHeight="1">
      <c r="A35" s="1292" t="s">
        <v>830</v>
      </c>
      <c r="B35" s="864">
        <v>44012</v>
      </c>
      <c r="C35" s="864">
        <v>45264</v>
      </c>
      <c r="D35" s="864">
        <v>44786</v>
      </c>
      <c r="E35" s="864"/>
      <c r="F35" s="860"/>
      <c r="G35" s="860"/>
      <c r="H35" s="861"/>
      <c r="I35" s="860"/>
      <c r="J35" s="252"/>
      <c r="K35" s="252"/>
      <c r="L35" s="252"/>
      <c r="M35" s="252"/>
      <c r="N35" s="252"/>
      <c r="O35" s="252"/>
      <c r="P35" s="252"/>
      <c r="Q35" s="252"/>
      <c r="R35" s="252"/>
      <c r="S35" s="252"/>
      <c r="T35" s="252"/>
    </row>
    <row r="36" spans="1:20" ht="17.149999999999999" customHeight="1">
      <c r="A36" s="1292" t="s">
        <v>831</v>
      </c>
      <c r="B36" s="864">
        <v>2149</v>
      </c>
      <c r="C36" s="864">
        <v>1865</v>
      </c>
      <c r="D36" s="864">
        <v>2058</v>
      </c>
      <c r="E36" s="864"/>
      <c r="F36" s="864"/>
      <c r="G36" s="864"/>
      <c r="H36" s="865"/>
      <c r="I36" s="864"/>
      <c r="J36" s="866"/>
      <c r="K36" s="866"/>
      <c r="L36" s="252"/>
      <c r="M36" s="252"/>
      <c r="N36" s="252"/>
      <c r="O36" s="252"/>
      <c r="P36" s="252"/>
      <c r="Q36" s="252"/>
      <c r="R36" s="252"/>
      <c r="S36" s="252"/>
      <c r="T36" s="252"/>
    </row>
    <row r="37" spans="1:20" ht="17.149999999999999" customHeight="1">
      <c r="A37" s="1292" t="s">
        <v>832</v>
      </c>
      <c r="B37" s="864">
        <v>9741</v>
      </c>
      <c r="C37" s="864">
        <v>9646</v>
      </c>
      <c r="D37" s="864">
        <v>9342</v>
      </c>
      <c r="E37" s="864"/>
      <c r="F37" s="864"/>
      <c r="G37" s="864"/>
      <c r="H37" s="865"/>
      <c r="I37" s="864"/>
      <c r="J37" s="866"/>
      <c r="K37" s="866"/>
      <c r="L37" s="252"/>
      <c r="M37" s="252"/>
      <c r="N37" s="252"/>
      <c r="O37" s="252"/>
      <c r="P37" s="252"/>
      <c r="Q37" s="252"/>
      <c r="R37" s="252"/>
      <c r="S37" s="252"/>
      <c r="T37" s="252"/>
    </row>
    <row r="38" spans="1:20">
      <c r="A38" s="940" t="s">
        <v>290</v>
      </c>
      <c r="B38" s="941">
        <v>88172</v>
      </c>
      <c r="C38" s="941">
        <v>89118</v>
      </c>
      <c r="D38" s="941">
        <v>88600</v>
      </c>
      <c r="E38" s="867"/>
      <c r="F38" s="867"/>
      <c r="G38" s="867"/>
      <c r="H38" s="868"/>
      <c r="I38" s="867"/>
      <c r="J38" s="869"/>
      <c r="K38" s="869"/>
    </row>
    <row r="39" spans="1:20">
      <c r="A39" s="1293" t="s">
        <v>833</v>
      </c>
      <c r="B39" s="1294">
        <v>44160</v>
      </c>
      <c r="C39" s="1294">
        <v>43854</v>
      </c>
      <c r="D39" s="1294">
        <v>43814</v>
      </c>
      <c r="E39" s="867"/>
      <c r="F39" s="867"/>
      <c r="G39" s="867"/>
      <c r="H39" s="868"/>
      <c r="I39" s="867"/>
      <c r="J39" s="869"/>
      <c r="K39" s="869"/>
    </row>
    <row r="40" spans="1:20" ht="15.65" customHeight="1">
      <c r="A40" s="865"/>
      <c r="B40" s="864"/>
      <c r="C40" s="866"/>
      <c r="D40" s="866"/>
      <c r="E40" s="866"/>
      <c r="F40" s="913"/>
      <c r="G40" s="913"/>
      <c r="H40" s="913"/>
      <c r="I40" s="913"/>
      <c r="J40" s="913"/>
      <c r="K40" s="913"/>
      <c r="L40" s="913"/>
      <c r="M40" s="913"/>
      <c r="N40" s="913"/>
      <c r="O40" s="913"/>
      <c r="P40" s="913"/>
      <c r="Q40" s="913"/>
      <c r="R40" s="913"/>
      <c r="S40" s="913"/>
      <c r="T40" s="913"/>
    </row>
    <row r="41" spans="1:20">
      <c r="A41" s="865"/>
      <c r="B41" s="864"/>
      <c r="C41" s="866"/>
      <c r="D41" s="252"/>
      <c r="E41" s="252"/>
    </row>
    <row r="42" spans="1:20">
      <c r="A42" s="861"/>
      <c r="B42" s="860"/>
      <c r="C42" s="252"/>
      <c r="D42" s="252"/>
      <c r="E42" s="252"/>
    </row>
    <row r="43" spans="1:20" ht="13" customHeight="1">
      <c r="A43" s="865"/>
      <c r="B43" s="864"/>
      <c r="C43" s="866"/>
      <c r="D43" s="916"/>
      <c r="E43" s="916"/>
      <c r="F43" s="916"/>
      <c r="G43" s="916"/>
      <c r="H43" s="916"/>
      <c r="I43" s="916"/>
      <c r="J43" s="916"/>
      <c r="K43" s="916"/>
      <c r="L43" s="916"/>
      <c r="M43" s="916"/>
    </row>
    <row r="44" spans="1:20" ht="13" customHeight="1"/>
    <row r="45" spans="1:20" ht="13" customHeight="1"/>
    <row r="46" spans="1:20" ht="13" customHeight="1"/>
    <row r="47" spans="1:20" ht="13" customHeight="1"/>
    <row r="48" spans="1:20" ht="13" customHeight="1"/>
    <row r="49" ht="13" customHeight="1"/>
    <row r="50" ht="13" customHeight="1"/>
    <row r="51" ht="13" customHeight="1"/>
    <row r="52" ht="13" customHeight="1"/>
    <row r="53" ht="13" customHeight="1"/>
    <row r="54" ht="13" customHeight="1"/>
    <row r="55" ht="13" customHeight="1"/>
    <row r="56" ht="13" customHeight="1"/>
  </sheetData>
  <pageMargins left="0.70866141732283472" right="0.70866141732283472" top="0.74803149606299213" bottom="0.74803149606299213" header="0.31496062992125984" footer="0.31496062992125984"/>
  <pageSetup paperSize="9" scale="70" fitToWidth="0" fitToHeight="0" orientation="portrait" r:id="rId1"/>
  <headerFooter alignWithMargins="0">
    <oddHeader>&amp;CHalf-Year Factbook 2022&amp;R&amp;"-,Bold"&amp;K0000A0Risk, liquidity and capital management</oddHeader>
    <oddFooter>&amp;R&amp;"-,Bold"&amp;K0000A0Nordea</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37786-D60B-4716-8517-33D0205A416A}">
  <sheetPr codeName="Sheet31"/>
  <dimension ref="A1:AC127"/>
  <sheetViews>
    <sheetView view="pageLayout" topLeftCell="A98" zoomScale="85" zoomScaleNormal="100" zoomScaleSheetLayoutView="55" zoomScalePageLayoutView="85" workbookViewId="0">
      <selection activeCell="F44" sqref="F44:F46"/>
    </sheetView>
  </sheetViews>
  <sheetFormatPr defaultColWidth="8.81640625" defaultRowHeight="14.5"/>
  <cols>
    <col min="1" max="1" width="41.7265625" style="128" customWidth="1"/>
    <col min="2" max="8" width="10.453125" style="128" customWidth="1"/>
    <col min="9" max="9" width="9.453125" style="128" customWidth="1"/>
    <col min="10" max="10" width="13.54296875" style="398" customWidth="1"/>
    <col min="11" max="11" width="4.54296875" style="398" customWidth="1"/>
    <col min="12" max="12" width="8.81640625" style="397"/>
  </cols>
  <sheetData>
    <row r="1" spans="1:25" ht="18.649999999999999" customHeight="1">
      <c r="A1" s="1241" t="s">
        <v>1523</v>
      </c>
      <c r="B1" s="1242"/>
      <c r="C1" s="1242"/>
      <c r="D1" s="1242"/>
      <c r="E1" s="1242"/>
      <c r="F1" s="618"/>
      <c r="G1" s="618"/>
      <c r="H1" s="618"/>
    </row>
    <row r="2" spans="1:25" ht="14.15" customHeight="1">
      <c r="A2" s="1674" t="s">
        <v>1524</v>
      </c>
      <c r="B2" s="1675"/>
      <c r="C2" s="1675"/>
      <c r="D2" s="1675"/>
      <c r="E2" s="1675"/>
      <c r="F2" s="1675"/>
      <c r="G2" s="1675"/>
      <c r="H2" s="618"/>
    </row>
    <row r="3" spans="1:25" ht="35.25" customHeight="1">
      <c r="A3" s="620" t="s">
        <v>83</v>
      </c>
      <c r="B3" s="616" t="s">
        <v>290</v>
      </c>
      <c r="C3" s="616" t="s">
        <v>630</v>
      </c>
      <c r="D3" s="616" t="s">
        <v>701</v>
      </c>
      <c r="E3" s="616" t="s">
        <v>702</v>
      </c>
      <c r="F3" s="616" t="s">
        <v>703</v>
      </c>
      <c r="G3" s="616" t="s">
        <v>704</v>
      </c>
      <c r="H3" s="617" t="s">
        <v>705</v>
      </c>
      <c r="I3" s="404"/>
    </row>
    <row r="4" spans="1:25" ht="15" customHeight="1">
      <c r="A4" s="611" t="s">
        <v>706</v>
      </c>
      <c r="B4" s="748">
        <v>60</v>
      </c>
      <c r="C4" s="748">
        <v>48</v>
      </c>
      <c r="D4" s="748">
        <v>4</v>
      </c>
      <c r="E4" s="748">
        <v>8</v>
      </c>
      <c r="F4" s="748">
        <v>0</v>
      </c>
      <c r="G4" s="748">
        <v>0</v>
      </c>
      <c r="H4" s="748">
        <v>0</v>
      </c>
      <c r="I4" s="390"/>
      <c r="K4" s="406"/>
      <c r="L4" s="122"/>
      <c r="M4" s="42"/>
      <c r="N4" s="42"/>
      <c r="O4" s="42"/>
      <c r="P4" s="42"/>
      <c r="Q4" s="42"/>
      <c r="R4" s="42"/>
      <c r="S4" s="42"/>
      <c r="T4" s="42"/>
      <c r="U4" s="42"/>
      <c r="V4" s="42"/>
      <c r="W4" s="42"/>
      <c r="X4" s="42"/>
      <c r="Y4" s="42"/>
    </row>
    <row r="5" spans="1:25" ht="15" customHeight="1">
      <c r="A5" s="611" t="s">
        <v>707</v>
      </c>
      <c r="B5" s="748">
        <v>267</v>
      </c>
      <c r="C5" s="748">
        <v>242</v>
      </c>
      <c r="D5" s="748">
        <v>21</v>
      </c>
      <c r="E5" s="748">
        <v>2</v>
      </c>
      <c r="F5" s="748">
        <v>1</v>
      </c>
      <c r="G5" s="748">
        <v>0</v>
      </c>
      <c r="H5" s="748">
        <v>1</v>
      </c>
      <c r="I5" s="390"/>
      <c r="K5" s="406"/>
      <c r="L5" s="122"/>
      <c r="M5" s="42"/>
      <c r="N5" s="42"/>
      <c r="O5" s="42"/>
      <c r="P5" s="42"/>
      <c r="Q5" s="42"/>
      <c r="R5" s="42"/>
      <c r="S5" s="42"/>
      <c r="T5" s="42"/>
      <c r="U5" s="42"/>
      <c r="V5" s="42"/>
      <c r="W5" s="42"/>
      <c r="X5" s="42"/>
      <c r="Y5" s="42"/>
    </row>
    <row r="6" spans="1:25" ht="15" customHeight="1">
      <c r="A6" s="353" t="s">
        <v>708</v>
      </c>
      <c r="B6" s="497">
        <v>64</v>
      </c>
      <c r="C6" s="497">
        <v>57</v>
      </c>
      <c r="D6" s="497">
        <v>4</v>
      </c>
      <c r="E6" s="497">
        <v>1</v>
      </c>
      <c r="F6" s="497">
        <v>1</v>
      </c>
      <c r="G6" s="497">
        <v>0</v>
      </c>
      <c r="H6" s="497">
        <v>1</v>
      </c>
      <c r="I6" s="390"/>
      <c r="K6" s="406"/>
      <c r="L6" s="122"/>
      <c r="M6" s="42"/>
      <c r="N6" s="42"/>
      <c r="O6" s="42"/>
      <c r="P6" s="42"/>
      <c r="Q6" s="42"/>
      <c r="R6" s="42"/>
      <c r="S6" s="42"/>
      <c r="T6" s="42"/>
      <c r="U6" s="42"/>
      <c r="V6" s="42"/>
      <c r="W6" s="42"/>
      <c r="X6" s="42"/>
      <c r="Y6" s="42"/>
    </row>
    <row r="7" spans="1:25" ht="15" customHeight="1">
      <c r="A7" s="353" t="s">
        <v>709</v>
      </c>
      <c r="B7" s="497">
        <v>203</v>
      </c>
      <c r="C7" s="497">
        <v>185</v>
      </c>
      <c r="D7" s="497">
        <v>17</v>
      </c>
      <c r="E7" s="497">
        <v>1</v>
      </c>
      <c r="F7" s="497">
        <v>0</v>
      </c>
      <c r="G7" s="497">
        <v>0</v>
      </c>
      <c r="H7" s="497">
        <v>0</v>
      </c>
      <c r="I7" s="390"/>
      <c r="K7" s="406"/>
      <c r="L7" s="122"/>
      <c r="M7" s="42"/>
      <c r="N7" s="42"/>
      <c r="O7" s="42"/>
      <c r="P7" s="42"/>
      <c r="Q7" s="42"/>
      <c r="R7" s="42"/>
      <c r="S7" s="42"/>
      <c r="T7" s="42"/>
      <c r="U7" s="42"/>
      <c r="V7" s="42"/>
      <c r="W7" s="42"/>
      <c r="X7" s="42"/>
      <c r="Y7" s="42"/>
    </row>
    <row r="8" spans="1:25" ht="15" customHeight="1">
      <c r="A8" s="134" t="s">
        <v>710</v>
      </c>
      <c r="B8" s="497">
        <v>0</v>
      </c>
      <c r="C8" s="497">
        <v>0</v>
      </c>
      <c r="D8" s="497">
        <v>0</v>
      </c>
      <c r="E8" s="497">
        <v>0</v>
      </c>
      <c r="F8" s="497">
        <v>0</v>
      </c>
      <c r="G8" s="497">
        <v>0</v>
      </c>
      <c r="H8" s="497">
        <v>0</v>
      </c>
      <c r="I8" s="390"/>
      <c r="K8" s="406"/>
      <c r="L8" s="122"/>
      <c r="M8" s="42"/>
      <c r="N8" s="42"/>
      <c r="O8" s="42"/>
      <c r="P8" s="42"/>
      <c r="Q8" s="42"/>
      <c r="R8" s="42"/>
      <c r="S8" s="42"/>
      <c r="T8" s="42"/>
      <c r="U8" s="42"/>
      <c r="V8" s="42"/>
      <c r="W8" s="42"/>
      <c r="X8" s="42"/>
      <c r="Y8" s="42"/>
    </row>
    <row r="9" spans="1:25" ht="15" customHeight="1">
      <c r="A9" s="613" t="s">
        <v>711</v>
      </c>
      <c r="B9" s="748">
        <v>65</v>
      </c>
      <c r="C9" s="748">
        <v>14</v>
      </c>
      <c r="D9" s="748">
        <v>14</v>
      </c>
      <c r="E9" s="748">
        <v>37</v>
      </c>
      <c r="F9" s="748">
        <v>0</v>
      </c>
      <c r="G9" s="748">
        <v>0</v>
      </c>
      <c r="H9" s="748">
        <v>0</v>
      </c>
      <c r="I9" s="390"/>
      <c r="K9" s="406"/>
      <c r="L9" s="122"/>
      <c r="M9" s="42"/>
      <c r="N9" s="42"/>
      <c r="O9" s="42"/>
      <c r="P9" s="42"/>
      <c r="Q9" s="42"/>
      <c r="R9" s="42"/>
      <c r="S9" s="42"/>
      <c r="T9" s="42"/>
      <c r="U9" s="42"/>
      <c r="V9" s="42"/>
      <c r="W9" s="42"/>
      <c r="X9" s="42"/>
      <c r="Y9" s="42"/>
    </row>
    <row r="10" spans="1:25" ht="15" customHeight="1">
      <c r="A10" s="353" t="s">
        <v>712</v>
      </c>
      <c r="B10" s="497">
        <v>31</v>
      </c>
      <c r="C10" s="497">
        <v>14</v>
      </c>
      <c r="D10" s="497">
        <v>11</v>
      </c>
      <c r="E10" s="497">
        <v>6</v>
      </c>
      <c r="F10" s="497">
        <v>0</v>
      </c>
      <c r="G10" s="497">
        <v>0</v>
      </c>
      <c r="H10" s="497">
        <v>0</v>
      </c>
      <c r="I10" s="390"/>
      <c r="K10" s="406"/>
      <c r="L10" s="122"/>
      <c r="M10" s="42"/>
      <c r="N10" s="42"/>
      <c r="O10" s="42"/>
      <c r="P10" s="42"/>
      <c r="Q10" s="42"/>
      <c r="R10" s="42"/>
      <c r="S10" s="42"/>
      <c r="T10" s="42"/>
      <c r="U10" s="42"/>
      <c r="V10" s="42"/>
      <c r="W10" s="42"/>
      <c r="X10" s="42"/>
      <c r="Y10" s="42"/>
    </row>
    <row r="11" spans="1:25" ht="15" customHeight="1">
      <c r="A11" s="353" t="s">
        <v>713</v>
      </c>
      <c r="B11" s="497">
        <v>3</v>
      </c>
      <c r="C11" s="497">
        <v>0</v>
      </c>
      <c r="D11" s="497">
        <v>2</v>
      </c>
      <c r="E11" s="497">
        <v>1</v>
      </c>
      <c r="F11" s="497">
        <v>0</v>
      </c>
      <c r="G11" s="497">
        <v>0</v>
      </c>
      <c r="H11" s="497">
        <v>0</v>
      </c>
      <c r="I11" s="390"/>
      <c r="K11" s="406"/>
      <c r="L11" s="122"/>
      <c r="M11" s="42"/>
      <c r="N11" s="42"/>
      <c r="O11" s="42"/>
      <c r="P11" s="42"/>
      <c r="Q11" s="42"/>
      <c r="R11" s="42"/>
      <c r="S11" s="42"/>
      <c r="T11" s="42"/>
      <c r="U11" s="42"/>
      <c r="V11" s="42"/>
      <c r="W11" s="42"/>
      <c r="X11" s="42"/>
      <c r="Y11" s="42"/>
    </row>
    <row r="12" spans="1:25" ht="15" customHeight="1">
      <c r="A12" s="128" t="s">
        <v>714</v>
      </c>
      <c r="B12" s="497">
        <v>31</v>
      </c>
      <c r="C12" s="497">
        <v>0</v>
      </c>
      <c r="D12" s="497">
        <v>1</v>
      </c>
      <c r="E12" s="497">
        <v>30</v>
      </c>
      <c r="F12" s="497">
        <v>0</v>
      </c>
      <c r="G12" s="497">
        <v>0</v>
      </c>
      <c r="H12" s="497">
        <v>0</v>
      </c>
      <c r="I12" s="390"/>
      <c r="K12" s="406"/>
      <c r="L12" s="122"/>
      <c r="M12" s="42"/>
      <c r="N12" s="42"/>
      <c r="O12" s="42"/>
      <c r="P12" s="42"/>
      <c r="Q12" s="42"/>
      <c r="R12" s="42"/>
      <c r="S12" s="42"/>
      <c r="T12" s="42"/>
      <c r="U12" s="42"/>
      <c r="V12" s="42"/>
      <c r="W12" s="42"/>
      <c r="X12" s="42"/>
      <c r="Y12" s="42"/>
    </row>
    <row r="13" spans="1:25" ht="15" customHeight="1">
      <c r="A13" s="614" t="s">
        <v>715</v>
      </c>
      <c r="B13" s="748">
        <v>25</v>
      </c>
      <c r="C13" s="748">
        <v>4</v>
      </c>
      <c r="D13" s="748">
        <v>10</v>
      </c>
      <c r="E13" s="748">
        <v>8</v>
      </c>
      <c r="F13" s="748">
        <v>3</v>
      </c>
      <c r="G13" s="748">
        <v>0</v>
      </c>
      <c r="H13" s="748">
        <v>0</v>
      </c>
      <c r="I13" s="390"/>
      <c r="K13" s="406"/>
      <c r="L13" s="122"/>
      <c r="M13" s="42"/>
      <c r="N13" s="42"/>
      <c r="O13" s="42"/>
      <c r="P13" s="42"/>
      <c r="Q13" s="42"/>
      <c r="R13" s="42"/>
      <c r="S13" s="42"/>
      <c r="T13" s="42"/>
      <c r="U13" s="42"/>
      <c r="V13" s="42"/>
      <c r="W13" s="42"/>
      <c r="X13" s="42"/>
      <c r="Y13" s="42"/>
    </row>
    <row r="14" spans="1:25" ht="15" customHeight="1">
      <c r="A14" s="353" t="s">
        <v>716</v>
      </c>
      <c r="B14" s="497">
        <v>12</v>
      </c>
      <c r="C14" s="497">
        <v>1</v>
      </c>
      <c r="D14" s="497">
        <v>7</v>
      </c>
      <c r="E14" s="497">
        <v>1</v>
      </c>
      <c r="F14" s="497">
        <v>3</v>
      </c>
      <c r="G14" s="497">
        <v>0</v>
      </c>
      <c r="H14" s="497">
        <v>0</v>
      </c>
      <c r="I14" s="390"/>
      <c r="K14" s="406"/>
      <c r="L14" s="122"/>
      <c r="M14" s="42"/>
      <c r="N14" s="42"/>
      <c r="O14" s="42"/>
      <c r="P14" s="42"/>
      <c r="Q14" s="42"/>
      <c r="R14" s="42"/>
      <c r="S14" s="42"/>
      <c r="T14" s="42"/>
      <c r="U14" s="42"/>
      <c r="V14" s="42"/>
      <c r="W14" s="42"/>
      <c r="X14" s="42"/>
      <c r="Y14" s="42"/>
    </row>
    <row r="15" spans="1:25" ht="15" customHeight="1">
      <c r="A15" s="353" t="s">
        <v>717</v>
      </c>
      <c r="B15" s="497">
        <v>11</v>
      </c>
      <c r="C15" s="497">
        <v>2</v>
      </c>
      <c r="D15" s="497">
        <v>2</v>
      </c>
      <c r="E15" s="497">
        <v>7</v>
      </c>
      <c r="F15" s="497">
        <v>0</v>
      </c>
      <c r="G15" s="497">
        <v>0</v>
      </c>
      <c r="H15" s="497">
        <v>0</v>
      </c>
      <c r="I15" s="390"/>
      <c r="K15" s="406"/>
      <c r="L15" s="122"/>
      <c r="M15" s="42"/>
      <c r="N15" s="42"/>
      <c r="O15" s="42"/>
      <c r="P15" s="42"/>
      <c r="Q15" s="42"/>
      <c r="R15" s="42"/>
      <c r="S15" s="42"/>
      <c r="T15" s="42"/>
      <c r="U15" s="42"/>
      <c r="V15" s="42"/>
      <c r="W15" s="42"/>
      <c r="X15" s="42"/>
      <c r="Y15" s="42"/>
    </row>
    <row r="16" spans="1:25" ht="15" customHeight="1">
      <c r="A16" s="353" t="s">
        <v>718</v>
      </c>
      <c r="B16" s="497">
        <v>2</v>
      </c>
      <c r="C16" s="497">
        <v>1</v>
      </c>
      <c r="D16" s="497">
        <v>1</v>
      </c>
      <c r="E16" s="497">
        <v>0</v>
      </c>
      <c r="F16" s="497">
        <v>0</v>
      </c>
      <c r="G16" s="497">
        <v>0</v>
      </c>
      <c r="H16" s="497">
        <v>0</v>
      </c>
      <c r="I16" s="390"/>
      <c r="K16" s="406"/>
      <c r="L16" s="122"/>
      <c r="M16" s="42"/>
      <c r="N16" s="42"/>
      <c r="O16" s="42"/>
      <c r="P16" s="42"/>
      <c r="Q16" s="42"/>
      <c r="R16" s="42"/>
      <c r="S16" s="42"/>
      <c r="T16" s="42"/>
      <c r="U16" s="42"/>
      <c r="V16" s="42"/>
      <c r="W16" s="42"/>
      <c r="X16" s="42"/>
      <c r="Y16" s="42"/>
    </row>
    <row r="17" spans="1:25" ht="15" customHeight="1">
      <c r="A17" s="611" t="s">
        <v>719</v>
      </c>
      <c r="B17" s="748">
        <v>301</v>
      </c>
      <c r="C17" s="748">
        <v>134</v>
      </c>
      <c r="D17" s="748">
        <v>40</v>
      </c>
      <c r="E17" s="748">
        <v>17</v>
      </c>
      <c r="F17" s="748">
        <v>110</v>
      </c>
      <c r="G17" s="748">
        <v>0</v>
      </c>
      <c r="H17" s="748">
        <v>0</v>
      </c>
      <c r="I17" s="390"/>
      <c r="K17" s="406"/>
      <c r="L17" s="122"/>
      <c r="M17" s="42"/>
      <c r="N17" s="42"/>
      <c r="O17" s="42"/>
      <c r="P17" s="42"/>
      <c r="Q17" s="42"/>
      <c r="R17" s="42"/>
      <c r="S17" s="42"/>
      <c r="T17" s="42"/>
      <c r="U17" s="42"/>
      <c r="V17" s="42"/>
      <c r="W17" s="42"/>
      <c r="X17" s="42"/>
      <c r="Y17" s="42"/>
    </row>
    <row r="18" spans="1:25" ht="15" customHeight="1">
      <c r="A18" s="353" t="s">
        <v>720</v>
      </c>
      <c r="B18" s="497">
        <v>52</v>
      </c>
      <c r="C18" s="497">
        <v>0</v>
      </c>
      <c r="D18" s="497">
        <v>3</v>
      </c>
      <c r="E18" s="497">
        <v>0</v>
      </c>
      <c r="F18" s="497">
        <v>49</v>
      </c>
      <c r="G18" s="497">
        <v>0</v>
      </c>
      <c r="H18" s="497">
        <v>0</v>
      </c>
      <c r="I18" s="390"/>
      <c r="K18" s="406"/>
      <c r="L18" s="122"/>
      <c r="M18" s="42"/>
      <c r="N18" s="42"/>
      <c r="O18" s="42"/>
      <c r="P18" s="42"/>
      <c r="Q18" s="42"/>
      <c r="R18" s="42"/>
      <c r="S18" s="42"/>
      <c r="T18" s="42"/>
      <c r="U18" s="42"/>
      <c r="V18" s="42"/>
      <c r="W18" s="42"/>
      <c r="X18" s="42"/>
      <c r="Y18" s="42"/>
    </row>
    <row r="19" spans="1:25" ht="15" customHeight="1">
      <c r="A19" s="128" t="s">
        <v>721</v>
      </c>
      <c r="B19" s="497">
        <v>16</v>
      </c>
      <c r="C19" s="497">
        <v>3</v>
      </c>
      <c r="D19" s="497">
        <v>9</v>
      </c>
      <c r="E19" s="497">
        <v>1</v>
      </c>
      <c r="F19" s="497">
        <v>3</v>
      </c>
      <c r="G19" s="497">
        <v>0</v>
      </c>
      <c r="H19" s="497">
        <v>0</v>
      </c>
      <c r="I19" s="390"/>
      <c r="K19" s="406"/>
      <c r="L19" s="122"/>
      <c r="M19" s="42"/>
      <c r="N19" s="42"/>
      <c r="O19" s="42"/>
      <c r="P19" s="42"/>
      <c r="Q19" s="42"/>
      <c r="R19" s="42"/>
      <c r="S19" s="42"/>
      <c r="T19" s="42"/>
      <c r="U19" s="42"/>
      <c r="V19" s="42"/>
      <c r="W19" s="42"/>
      <c r="X19" s="42"/>
      <c r="Y19" s="42"/>
    </row>
    <row r="20" spans="1:25" ht="15" customHeight="1">
      <c r="A20" s="353" t="s">
        <v>722</v>
      </c>
      <c r="B20" s="497">
        <v>191</v>
      </c>
      <c r="C20" s="497">
        <v>128</v>
      </c>
      <c r="D20" s="497">
        <v>15</v>
      </c>
      <c r="E20" s="497">
        <v>7</v>
      </c>
      <c r="F20" s="497">
        <v>41</v>
      </c>
      <c r="G20" s="497">
        <v>0</v>
      </c>
      <c r="H20" s="497">
        <v>0</v>
      </c>
      <c r="I20" s="390"/>
      <c r="K20" s="406"/>
      <c r="L20" s="122"/>
      <c r="M20" s="42"/>
      <c r="N20" s="42"/>
      <c r="O20" s="42"/>
      <c r="P20" s="42"/>
      <c r="Q20" s="42"/>
      <c r="R20" s="42"/>
      <c r="S20" s="42"/>
      <c r="T20" s="42"/>
      <c r="U20" s="42"/>
      <c r="V20" s="42"/>
      <c r="W20" s="42"/>
      <c r="X20" s="42"/>
      <c r="Y20" s="42"/>
    </row>
    <row r="21" spans="1:25" ht="15" customHeight="1">
      <c r="A21" s="353" t="s">
        <v>723</v>
      </c>
      <c r="B21" s="497">
        <v>11</v>
      </c>
      <c r="C21" s="497">
        <v>0</v>
      </c>
      <c r="D21" s="497">
        <v>2</v>
      </c>
      <c r="E21" s="497">
        <v>5</v>
      </c>
      <c r="F21" s="497">
        <v>4</v>
      </c>
      <c r="G21" s="497">
        <v>0</v>
      </c>
      <c r="H21" s="497">
        <v>0</v>
      </c>
      <c r="I21" s="390"/>
      <c r="K21" s="406"/>
      <c r="L21" s="122"/>
      <c r="M21" s="42"/>
      <c r="N21" s="42"/>
      <c r="O21" s="42"/>
      <c r="P21" s="42"/>
      <c r="Q21" s="42"/>
      <c r="R21" s="42"/>
      <c r="S21" s="42"/>
      <c r="T21" s="42"/>
      <c r="U21" s="42"/>
      <c r="V21" s="42"/>
      <c r="W21" s="42"/>
      <c r="X21" s="42"/>
      <c r="Y21" s="42"/>
    </row>
    <row r="22" spans="1:25" ht="15" customHeight="1">
      <c r="A22" s="353" t="s">
        <v>724</v>
      </c>
      <c r="B22" s="497">
        <v>23</v>
      </c>
      <c r="C22" s="497">
        <v>3</v>
      </c>
      <c r="D22" s="497">
        <v>10</v>
      </c>
      <c r="E22" s="497">
        <v>4</v>
      </c>
      <c r="F22" s="497">
        <v>6</v>
      </c>
      <c r="G22" s="497">
        <v>0</v>
      </c>
      <c r="H22" s="497">
        <v>0</v>
      </c>
      <c r="I22" s="390"/>
      <c r="K22" s="406"/>
      <c r="L22" s="122"/>
      <c r="M22" s="42"/>
      <c r="N22" s="42"/>
      <c r="O22" s="42"/>
      <c r="P22" s="42"/>
      <c r="Q22" s="42"/>
      <c r="R22" s="42"/>
      <c r="S22" s="42"/>
      <c r="T22" s="42"/>
      <c r="U22" s="42"/>
      <c r="V22" s="42"/>
      <c r="W22" s="42"/>
      <c r="X22" s="42"/>
      <c r="Y22" s="42"/>
    </row>
    <row r="23" spans="1:25" ht="15" customHeight="1">
      <c r="A23" s="353" t="s">
        <v>725</v>
      </c>
      <c r="B23" s="497">
        <v>8</v>
      </c>
      <c r="C23" s="497">
        <v>0</v>
      </c>
      <c r="D23" s="497">
        <v>1</v>
      </c>
      <c r="E23" s="497">
        <v>0</v>
      </c>
      <c r="F23" s="497">
        <v>7</v>
      </c>
      <c r="G23" s="497">
        <v>0</v>
      </c>
      <c r="H23" s="497">
        <v>0</v>
      </c>
      <c r="I23" s="390"/>
      <c r="K23" s="406"/>
      <c r="L23" s="122"/>
      <c r="M23" s="42"/>
      <c r="N23" s="42"/>
      <c r="O23" s="42"/>
      <c r="P23" s="42"/>
      <c r="Q23" s="42"/>
      <c r="R23" s="42"/>
      <c r="S23" s="42"/>
      <c r="T23" s="42"/>
      <c r="U23" s="42"/>
      <c r="V23" s="42"/>
      <c r="W23" s="42"/>
      <c r="X23" s="42"/>
      <c r="Y23" s="42"/>
    </row>
    <row r="24" spans="1:25" ht="15" customHeight="1">
      <c r="A24" s="611" t="s">
        <v>726</v>
      </c>
      <c r="B24" s="748">
        <v>679</v>
      </c>
      <c r="C24" s="748">
        <v>168</v>
      </c>
      <c r="D24" s="748">
        <v>190</v>
      </c>
      <c r="E24" s="748">
        <v>126</v>
      </c>
      <c r="F24" s="748">
        <v>195</v>
      </c>
      <c r="G24" s="748">
        <v>0</v>
      </c>
      <c r="H24" s="748">
        <v>0</v>
      </c>
      <c r="I24" s="390"/>
      <c r="K24" s="406"/>
      <c r="L24" s="122"/>
      <c r="M24" s="42"/>
      <c r="N24" s="42"/>
      <c r="O24" s="42"/>
      <c r="P24" s="42"/>
      <c r="Q24" s="42"/>
      <c r="R24" s="42"/>
      <c r="S24" s="42"/>
      <c r="T24" s="42"/>
      <c r="U24" s="42"/>
      <c r="V24" s="42"/>
      <c r="W24" s="42"/>
      <c r="X24" s="42"/>
      <c r="Y24" s="42"/>
    </row>
    <row r="25" spans="1:25" ht="15" customHeight="1">
      <c r="A25" s="353" t="s">
        <v>727</v>
      </c>
      <c r="B25" s="497">
        <v>88</v>
      </c>
      <c r="C25" s="497">
        <v>17</v>
      </c>
      <c r="D25" s="497">
        <v>23</v>
      </c>
      <c r="E25" s="497">
        <v>0</v>
      </c>
      <c r="F25" s="497">
        <v>48</v>
      </c>
      <c r="G25" s="497">
        <v>0</v>
      </c>
      <c r="H25" s="497">
        <v>0</v>
      </c>
      <c r="I25" s="390"/>
      <c r="K25" s="406"/>
      <c r="L25" s="122"/>
      <c r="M25" s="42"/>
      <c r="N25" s="42"/>
      <c r="O25" s="42"/>
      <c r="P25" s="42"/>
      <c r="Q25" s="42"/>
      <c r="R25" s="42"/>
      <c r="S25" s="42"/>
      <c r="T25" s="42"/>
      <c r="U25" s="42"/>
      <c r="V25" s="42"/>
      <c r="W25" s="42"/>
      <c r="X25" s="42"/>
      <c r="Y25" s="42"/>
    </row>
    <row r="26" spans="1:25" ht="15" customHeight="1">
      <c r="A26" s="353" t="s">
        <v>728</v>
      </c>
      <c r="B26" s="497">
        <v>104</v>
      </c>
      <c r="C26" s="497">
        <v>63</v>
      </c>
      <c r="D26" s="497">
        <v>29</v>
      </c>
      <c r="E26" s="497">
        <v>7</v>
      </c>
      <c r="F26" s="497">
        <v>5</v>
      </c>
      <c r="G26" s="497">
        <v>0</v>
      </c>
      <c r="H26" s="497">
        <v>0</v>
      </c>
      <c r="I26" s="390"/>
      <c r="K26" s="406"/>
      <c r="L26" s="122"/>
      <c r="M26" s="42"/>
      <c r="N26" s="42"/>
      <c r="O26" s="42"/>
      <c r="P26" s="42"/>
      <c r="Q26" s="42"/>
      <c r="R26" s="42"/>
      <c r="S26" s="42"/>
      <c r="T26" s="42"/>
      <c r="U26" s="42"/>
      <c r="V26" s="42"/>
      <c r="W26" s="42"/>
      <c r="X26" s="42"/>
      <c r="Y26" s="42"/>
    </row>
    <row r="27" spans="1:25" ht="15" customHeight="1">
      <c r="A27" s="353" t="s">
        <v>729</v>
      </c>
      <c r="B27" s="497">
        <v>74</v>
      </c>
      <c r="C27" s="497">
        <v>16</v>
      </c>
      <c r="D27" s="497">
        <v>16</v>
      </c>
      <c r="E27" s="497">
        <v>33</v>
      </c>
      <c r="F27" s="497">
        <v>9</v>
      </c>
      <c r="G27" s="497">
        <v>0</v>
      </c>
      <c r="H27" s="497">
        <v>0</v>
      </c>
      <c r="I27" s="390"/>
      <c r="K27" s="406"/>
      <c r="L27" s="122"/>
      <c r="M27" s="42"/>
      <c r="N27" s="42"/>
      <c r="O27" s="42"/>
      <c r="P27" s="42"/>
      <c r="Q27" s="42"/>
      <c r="R27" s="42"/>
      <c r="S27" s="42"/>
      <c r="T27" s="42"/>
      <c r="U27" s="42"/>
      <c r="V27" s="42"/>
      <c r="W27" s="42"/>
      <c r="X27" s="42"/>
      <c r="Y27" s="42"/>
    </row>
    <row r="28" spans="1:25" ht="15" customHeight="1">
      <c r="A28" s="353" t="s">
        <v>730</v>
      </c>
      <c r="B28" s="497">
        <v>159</v>
      </c>
      <c r="C28" s="497">
        <v>39</v>
      </c>
      <c r="D28" s="497">
        <v>75</v>
      </c>
      <c r="E28" s="497">
        <v>31</v>
      </c>
      <c r="F28" s="497">
        <v>14</v>
      </c>
      <c r="G28" s="497">
        <v>0</v>
      </c>
      <c r="H28" s="497">
        <v>0</v>
      </c>
      <c r="I28" s="390"/>
      <c r="K28" s="406"/>
      <c r="L28" s="122"/>
      <c r="M28" s="42"/>
      <c r="N28" s="42"/>
      <c r="O28" s="42"/>
      <c r="P28" s="42"/>
      <c r="Q28" s="42"/>
      <c r="R28" s="42"/>
      <c r="S28" s="42"/>
      <c r="T28" s="42"/>
      <c r="U28" s="42"/>
      <c r="V28" s="42"/>
      <c r="W28" s="42"/>
      <c r="X28" s="42"/>
      <c r="Y28" s="42"/>
    </row>
    <row r="29" spans="1:25" ht="15" customHeight="1">
      <c r="A29" s="353" t="s">
        <v>731</v>
      </c>
      <c r="B29" s="497">
        <v>71</v>
      </c>
      <c r="C29" s="497">
        <v>25</v>
      </c>
      <c r="D29" s="497">
        <v>17</v>
      </c>
      <c r="E29" s="497">
        <v>2</v>
      </c>
      <c r="F29" s="497">
        <v>27</v>
      </c>
      <c r="G29" s="497">
        <v>0</v>
      </c>
      <c r="H29" s="497">
        <v>0</v>
      </c>
      <c r="I29" s="390"/>
      <c r="K29" s="406"/>
      <c r="L29" s="122"/>
      <c r="M29" s="42"/>
      <c r="N29" s="42"/>
      <c r="O29" s="42"/>
      <c r="P29" s="42"/>
      <c r="Q29" s="42"/>
      <c r="R29" s="42"/>
      <c r="S29" s="42"/>
      <c r="T29" s="42"/>
      <c r="U29" s="42"/>
      <c r="V29" s="42"/>
      <c r="W29" s="42"/>
      <c r="X29" s="42"/>
      <c r="Y29" s="42"/>
    </row>
    <row r="30" spans="1:25" ht="15" customHeight="1">
      <c r="A30" s="353" t="s">
        <v>732</v>
      </c>
      <c r="B30" s="497">
        <v>111</v>
      </c>
      <c r="C30" s="497">
        <v>6</v>
      </c>
      <c r="D30" s="497">
        <v>22</v>
      </c>
      <c r="E30" s="497">
        <v>51</v>
      </c>
      <c r="F30" s="497">
        <v>32</v>
      </c>
      <c r="G30" s="497">
        <v>0</v>
      </c>
      <c r="H30" s="497">
        <v>0</v>
      </c>
      <c r="I30" s="390"/>
      <c r="K30" s="406"/>
      <c r="L30" s="122"/>
      <c r="M30" s="42"/>
      <c r="N30" s="42"/>
      <c r="O30" s="42"/>
      <c r="P30" s="42"/>
      <c r="Q30" s="42"/>
      <c r="R30" s="42"/>
      <c r="S30" s="42"/>
      <c r="T30" s="42"/>
      <c r="U30" s="42"/>
      <c r="V30" s="42"/>
      <c r="W30" s="42"/>
      <c r="X30" s="42"/>
      <c r="Y30" s="42"/>
    </row>
    <row r="31" spans="1:25" ht="15" customHeight="1">
      <c r="A31" s="353" t="s">
        <v>733</v>
      </c>
      <c r="B31" s="497">
        <v>72</v>
      </c>
      <c r="C31" s="497">
        <v>2</v>
      </c>
      <c r="D31" s="497">
        <v>8</v>
      </c>
      <c r="E31" s="497">
        <v>2</v>
      </c>
      <c r="F31" s="497">
        <v>60</v>
      </c>
      <c r="G31" s="497">
        <v>0</v>
      </c>
      <c r="H31" s="497">
        <v>0</v>
      </c>
      <c r="I31" s="390"/>
      <c r="K31" s="406"/>
      <c r="L31" s="122"/>
      <c r="M31" s="42"/>
      <c r="N31" s="42"/>
      <c r="O31" s="42"/>
      <c r="P31" s="42"/>
      <c r="Q31" s="42"/>
      <c r="R31" s="42"/>
      <c r="S31" s="42"/>
      <c r="T31" s="42"/>
      <c r="U31" s="42"/>
      <c r="V31" s="42"/>
      <c r="W31" s="42"/>
      <c r="X31" s="42"/>
      <c r="Y31" s="42"/>
    </row>
    <row r="32" spans="1:25" ht="15" customHeight="1">
      <c r="A32" s="611" t="s">
        <v>734</v>
      </c>
      <c r="B32" s="748">
        <v>393</v>
      </c>
      <c r="C32" s="748">
        <v>0</v>
      </c>
      <c r="D32" s="748">
        <v>1</v>
      </c>
      <c r="E32" s="748">
        <v>392</v>
      </c>
      <c r="F32" s="748">
        <v>0</v>
      </c>
      <c r="G32" s="748">
        <v>0</v>
      </c>
      <c r="H32" s="748">
        <v>0</v>
      </c>
      <c r="I32" s="390"/>
      <c r="K32" s="406"/>
      <c r="L32" s="122"/>
      <c r="M32" s="42"/>
      <c r="N32" s="42"/>
      <c r="O32" s="42"/>
      <c r="P32" s="42"/>
      <c r="Q32" s="42"/>
      <c r="R32" s="42"/>
      <c r="S32" s="42"/>
      <c r="T32" s="42"/>
      <c r="U32" s="42"/>
      <c r="V32" s="42"/>
      <c r="W32" s="42"/>
      <c r="X32" s="42"/>
      <c r="Y32" s="42"/>
    </row>
    <row r="33" spans="1:25" ht="15" customHeight="1">
      <c r="A33" s="353" t="s">
        <v>735</v>
      </c>
      <c r="B33" s="497">
        <v>0</v>
      </c>
      <c r="C33" s="497">
        <v>0</v>
      </c>
      <c r="D33" s="497">
        <v>0</v>
      </c>
      <c r="E33" s="497">
        <v>0</v>
      </c>
      <c r="F33" s="497">
        <v>0</v>
      </c>
      <c r="G33" s="497">
        <v>0</v>
      </c>
      <c r="H33" s="497">
        <v>0</v>
      </c>
      <c r="I33" s="390"/>
      <c r="K33" s="406"/>
      <c r="L33" s="122"/>
      <c r="M33" s="42"/>
      <c r="N33" s="42"/>
      <c r="O33" s="42"/>
      <c r="P33" s="42"/>
      <c r="Q33" s="42"/>
      <c r="R33" s="42"/>
      <c r="S33" s="42"/>
      <c r="T33" s="42"/>
      <c r="U33" s="42"/>
      <c r="V33" s="42"/>
      <c r="W33" s="42"/>
      <c r="X33" s="42"/>
      <c r="Y33" s="42"/>
    </row>
    <row r="34" spans="1:25" ht="15" customHeight="1">
      <c r="A34" s="353" t="s">
        <v>736</v>
      </c>
      <c r="B34" s="497">
        <v>392</v>
      </c>
      <c r="C34" s="497">
        <v>0</v>
      </c>
      <c r="D34" s="497">
        <v>0</v>
      </c>
      <c r="E34" s="497">
        <v>392</v>
      </c>
      <c r="F34" s="497">
        <v>0</v>
      </c>
      <c r="G34" s="497">
        <v>0</v>
      </c>
      <c r="H34" s="497">
        <v>0</v>
      </c>
      <c r="I34" s="390"/>
      <c r="K34" s="406"/>
      <c r="L34" s="122"/>
      <c r="M34" s="42"/>
      <c r="N34" s="42"/>
      <c r="O34" s="42"/>
      <c r="P34" s="42"/>
      <c r="Q34" s="42"/>
      <c r="R34" s="42"/>
      <c r="S34" s="42"/>
      <c r="T34" s="42"/>
      <c r="U34" s="42"/>
      <c r="V34" s="42"/>
      <c r="W34" s="42"/>
      <c r="X34" s="42"/>
      <c r="Y34" s="42"/>
    </row>
    <row r="35" spans="1:25" ht="15" customHeight="1">
      <c r="A35" s="353" t="s">
        <v>737</v>
      </c>
      <c r="B35" s="497">
        <v>1</v>
      </c>
      <c r="C35" s="497">
        <v>0</v>
      </c>
      <c r="D35" s="497">
        <v>1</v>
      </c>
      <c r="E35" s="497">
        <v>0</v>
      </c>
      <c r="F35" s="497">
        <v>0</v>
      </c>
      <c r="G35" s="497">
        <v>0</v>
      </c>
      <c r="H35" s="497">
        <v>0</v>
      </c>
      <c r="I35" s="390"/>
      <c r="K35" s="406"/>
      <c r="L35" s="122"/>
      <c r="M35" s="42"/>
      <c r="N35" s="42"/>
      <c r="O35" s="42"/>
      <c r="P35" s="42"/>
      <c r="Q35" s="42"/>
      <c r="R35" s="42"/>
      <c r="S35" s="42"/>
      <c r="T35" s="42"/>
      <c r="U35" s="42"/>
      <c r="V35" s="42"/>
      <c r="W35" s="42"/>
      <c r="X35" s="42"/>
      <c r="Y35" s="42"/>
    </row>
    <row r="36" spans="1:25" ht="15" customHeight="1">
      <c r="A36" s="611" t="s">
        <v>738</v>
      </c>
      <c r="B36" s="748">
        <v>9</v>
      </c>
      <c r="C36" s="748">
        <v>1</v>
      </c>
      <c r="D36" s="748">
        <v>3</v>
      </c>
      <c r="E36" s="748">
        <v>3</v>
      </c>
      <c r="F36" s="748">
        <v>2</v>
      </c>
      <c r="G36" s="748">
        <v>0</v>
      </c>
      <c r="H36" s="748">
        <v>0</v>
      </c>
      <c r="I36" s="390"/>
      <c r="K36" s="406"/>
      <c r="L36" s="122"/>
      <c r="M36" s="42"/>
      <c r="N36" s="42"/>
      <c r="O36" s="42"/>
      <c r="P36" s="42"/>
      <c r="Q36" s="42"/>
      <c r="R36" s="42"/>
      <c r="S36" s="42"/>
      <c r="T36" s="42"/>
      <c r="U36" s="42"/>
      <c r="V36" s="42"/>
      <c r="W36" s="42"/>
      <c r="X36" s="42"/>
      <c r="Y36" s="42"/>
    </row>
    <row r="37" spans="1:25" ht="15" customHeight="1">
      <c r="A37" s="134" t="s">
        <v>739</v>
      </c>
      <c r="B37" s="497">
        <v>2</v>
      </c>
      <c r="C37" s="497">
        <v>0</v>
      </c>
      <c r="D37" s="497">
        <v>1</v>
      </c>
      <c r="E37" s="497">
        <v>0</v>
      </c>
      <c r="F37" s="497">
        <v>1</v>
      </c>
      <c r="G37" s="497">
        <v>0</v>
      </c>
      <c r="H37" s="497">
        <v>0</v>
      </c>
      <c r="I37" s="390"/>
      <c r="K37" s="406"/>
      <c r="L37" s="122"/>
      <c r="M37" s="42"/>
      <c r="N37" s="42"/>
      <c r="O37" s="42"/>
      <c r="P37" s="42"/>
      <c r="Q37" s="42"/>
      <c r="R37" s="42"/>
      <c r="S37" s="42"/>
      <c r="T37" s="42"/>
      <c r="U37" s="42"/>
      <c r="V37" s="42"/>
      <c r="W37" s="42"/>
      <c r="X37" s="42"/>
      <c r="Y37" s="42"/>
    </row>
    <row r="38" spans="1:25" ht="15" customHeight="1">
      <c r="A38" s="134" t="s">
        <v>740</v>
      </c>
      <c r="B38" s="497">
        <v>1</v>
      </c>
      <c r="C38" s="497">
        <v>0</v>
      </c>
      <c r="D38" s="497">
        <v>0</v>
      </c>
      <c r="E38" s="497">
        <v>0</v>
      </c>
      <c r="F38" s="497">
        <v>1</v>
      </c>
      <c r="G38" s="497">
        <v>0</v>
      </c>
      <c r="H38" s="497">
        <v>0</v>
      </c>
      <c r="I38" s="390"/>
      <c r="K38" s="406"/>
      <c r="L38" s="122"/>
      <c r="M38" s="42"/>
      <c r="N38" s="42"/>
      <c r="O38" s="42"/>
      <c r="P38" s="42"/>
      <c r="Q38" s="42"/>
      <c r="R38" s="42"/>
      <c r="S38" s="42"/>
      <c r="T38" s="42"/>
      <c r="U38" s="42"/>
      <c r="V38" s="42"/>
      <c r="W38" s="42"/>
      <c r="X38" s="42"/>
      <c r="Y38" s="42"/>
    </row>
    <row r="39" spans="1:25" ht="15" customHeight="1">
      <c r="A39" s="353" t="s">
        <v>741</v>
      </c>
      <c r="B39" s="497">
        <v>6</v>
      </c>
      <c r="C39" s="497">
        <v>1</v>
      </c>
      <c r="D39" s="497">
        <v>2</v>
      </c>
      <c r="E39" s="497">
        <v>3</v>
      </c>
      <c r="F39" s="497">
        <v>0</v>
      </c>
      <c r="G39" s="497">
        <v>0</v>
      </c>
      <c r="H39" s="497">
        <v>0</v>
      </c>
      <c r="I39" s="390"/>
      <c r="K39" s="406"/>
      <c r="L39" s="122"/>
      <c r="M39" s="42"/>
      <c r="N39" s="42"/>
      <c r="O39" s="42"/>
      <c r="P39" s="42"/>
      <c r="Q39" s="42"/>
      <c r="R39" s="42"/>
      <c r="S39" s="42"/>
      <c r="T39" s="42"/>
      <c r="U39" s="42"/>
      <c r="V39" s="42"/>
      <c r="W39" s="42"/>
      <c r="X39" s="42"/>
      <c r="Y39" s="42"/>
    </row>
    <row r="40" spans="1:25" ht="15" customHeight="1">
      <c r="A40" s="1300" t="s">
        <v>742</v>
      </c>
      <c r="B40" s="1233">
        <v>195</v>
      </c>
      <c r="C40" s="1233">
        <v>56</v>
      </c>
      <c r="D40" s="1233">
        <v>93</v>
      </c>
      <c r="E40" s="1233">
        <v>37</v>
      </c>
      <c r="F40" s="1233">
        <v>9</v>
      </c>
      <c r="G40" s="1233">
        <v>0</v>
      </c>
      <c r="H40" s="1233">
        <v>0</v>
      </c>
      <c r="I40" s="390"/>
      <c r="K40" s="406"/>
      <c r="L40" s="122"/>
      <c r="M40" s="42"/>
      <c r="N40" s="42"/>
      <c r="O40" s="42"/>
      <c r="P40" s="42"/>
      <c r="Q40" s="42"/>
      <c r="R40" s="42"/>
      <c r="S40" s="42"/>
      <c r="T40" s="42"/>
      <c r="U40" s="42"/>
      <c r="V40" s="42"/>
      <c r="W40" s="42"/>
      <c r="X40" s="42"/>
      <c r="Y40" s="42"/>
    </row>
    <row r="41" spans="1:25" ht="15" customHeight="1">
      <c r="A41" s="1300" t="s">
        <v>745</v>
      </c>
      <c r="B41" s="1233">
        <v>5</v>
      </c>
      <c r="C41" s="1233">
        <v>0</v>
      </c>
      <c r="D41" s="1233">
        <v>1</v>
      </c>
      <c r="E41" s="1233">
        <v>2</v>
      </c>
      <c r="F41" s="1233">
        <v>2</v>
      </c>
      <c r="G41" s="1233">
        <v>0</v>
      </c>
      <c r="H41" s="1233">
        <v>0</v>
      </c>
      <c r="I41" s="390"/>
      <c r="K41" s="406"/>
      <c r="L41" s="122"/>
      <c r="M41" s="42"/>
      <c r="N41" s="42"/>
      <c r="O41" s="42"/>
      <c r="P41" s="42"/>
      <c r="Q41" s="42"/>
      <c r="R41" s="42"/>
      <c r="S41" s="42"/>
      <c r="T41" s="42"/>
      <c r="U41" s="42"/>
      <c r="V41" s="42"/>
      <c r="W41" s="42"/>
      <c r="X41" s="42"/>
      <c r="Y41" s="42"/>
    </row>
    <row r="42" spans="1:25" ht="15" customHeight="1">
      <c r="A42" s="869"/>
      <c r="B42" s="869"/>
      <c r="C42" s="869"/>
      <c r="D42" s="869"/>
      <c r="E42" s="869"/>
      <c r="F42" s="869"/>
      <c r="G42" s="869"/>
      <c r="H42" s="869"/>
      <c r="I42" s="390"/>
      <c r="K42" s="406"/>
      <c r="L42" s="122"/>
      <c r="M42" s="42"/>
      <c r="N42" s="42"/>
      <c r="O42" s="42"/>
      <c r="P42" s="42"/>
      <c r="Q42" s="42"/>
      <c r="R42" s="42"/>
      <c r="S42" s="42"/>
      <c r="T42" s="42"/>
      <c r="U42" s="42"/>
      <c r="V42" s="42"/>
      <c r="W42" s="42"/>
      <c r="X42" s="42"/>
      <c r="Y42" s="42"/>
    </row>
    <row r="43" spans="1:25" ht="15" customHeight="1">
      <c r="A43" s="1423" t="s">
        <v>746</v>
      </c>
      <c r="B43" s="1419">
        <v>1999</v>
      </c>
      <c r="C43" s="1419">
        <v>667</v>
      </c>
      <c r="D43" s="1419">
        <v>377</v>
      </c>
      <c r="E43" s="1419">
        <v>632</v>
      </c>
      <c r="F43" s="1419">
        <v>322</v>
      </c>
      <c r="G43" s="1419">
        <v>0</v>
      </c>
      <c r="H43" s="1419">
        <v>1</v>
      </c>
      <c r="I43" s="390"/>
      <c r="K43" s="406"/>
      <c r="L43" s="122"/>
      <c r="M43" s="42"/>
      <c r="N43" s="42"/>
      <c r="O43" s="42"/>
      <c r="P43" s="42"/>
      <c r="Q43" s="42"/>
      <c r="R43" s="42"/>
      <c r="S43" s="42"/>
      <c r="T43" s="42"/>
      <c r="U43" s="42"/>
      <c r="V43" s="42"/>
      <c r="W43" s="42"/>
      <c r="X43" s="42"/>
      <c r="Y43" s="42"/>
    </row>
    <row r="44" spans="1:25" ht="15" customHeight="1">
      <c r="A44" s="1301" t="s">
        <v>747</v>
      </c>
      <c r="B44" s="880">
        <v>749</v>
      </c>
      <c r="C44" s="880">
        <v>315</v>
      </c>
      <c r="D44" s="880">
        <v>319</v>
      </c>
      <c r="E44" s="880">
        <v>70</v>
      </c>
      <c r="F44" s="880">
        <v>45</v>
      </c>
      <c r="G44" s="880">
        <v>0</v>
      </c>
      <c r="H44" s="880">
        <v>0</v>
      </c>
      <c r="I44" s="390"/>
      <c r="K44" s="406"/>
      <c r="L44" s="122"/>
      <c r="M44" s="42"/>
      <c r="N44" s="42"/>
      <c r="O44" s="42"/>
      <c r="P44" s="42"/>
      <c r="Q44" s="42"/>
      <c r="R44" s="42"/>
      <c r="S44" s="42"/>
      <c r="T44" s="42"/>
      <c r="U44" s="42"/>
      <c r="V44" s="42"/>
      <c r="W44" s="42"/>
      <c r="X44" s="42"/>
      <c r="Y44" s="42"/>
    </row>
    <row r="45" spans="1:25" ht="15" customHeight="1">
      <c r="A45" s="1301" t="s">
        <v>748</v>
      </c>
      <c r="B45" s="880">
        <v>284</v>
      </c>
      <c r="C45" s="880">
        <v>101</v>
      </c>
      <c r="D45" s="880">
        <v>148</v>
      </c>
      <c r="E45" s="880">
        <v>31</v>
      </c>
      <c r="F45" s="880">
        <v>4</v>
      </c>
      <c r="G45" s="880">
        <v>0</v>
      </c>
      <c r="H45" s="880">
        <v>0</v>
      </c>
      <c r="I45" s="390"/>
      <c r="K45" s="406"/>
      <c r="L45" s="122"/>
      <c r="M45" s="42"/>
      <c r="N45" s="42"/>
      <c r="O45" s="42"/>
      <c r="P45" s="42"/>
      <c r="Q45" s="42"/>
      <c r="R45" s="42"/>
      <c r="S45" s="42"/>
      <c r="T45" s="42"/>
      <c r="U45" s="42"/>
      <c r="V45" s="42"/>
      <c r="W45" s="42"/>
      <c r="X45" s="42"/>
      <c r="Y45" s="42"/>
    </row>
    <row r="46" spans="1:25" ht="15" customHeight="1">
      <c r="A46" s="1301" t="s">
        <v>765</v>
      </c>
      <c r="B46" s="880">
        <v>173</v>
      </c>
      <c r="C46" s="880">
        <v>32</v>
      </c>
      <c r="D46" s="880">
        <v>94</v>
      </c>
      <c r="E46" s="880">
        <v>22</v>
      </c>
      <c r="F46" s="880">
        <v>25</v>
      </c>
      <c r="G46" s="880">
        <v>0</v>
      </c>
      <c r="H46" s="880">
        <v>0</v>
      </c>
      <c r="I46" s="390"/>
      <c r="K46" s="406"/>
      <c r="L46" s="122"/>
      <c r="M46" s="42"/>
      <c r="N46" s="42"/>
      <c r="O46" s="42"/>
      <c r="P46" s="42"/>
      <c r="Q46" s="42"/>
      <c r="R46" s="42"/>
      <c r="S46" s="42"/>
      <c r="T46" s="42"/>
      <c r="U46" s="42"/>
      <c r="V46" s="42"/>
      <c r="W46" s="42"/>
      <c r="X46" s="42"/>
      <c r="Y46" s="42"/>
    </row>
    <row r="47" spans="1:25" ht="15" customHeight="1">
      <c r="A47" s="1423" t="s">
        <v>750</v>
      </c>
      <c r="B47" s="1419">
        <v>1206</v>
      </c>
      <c r="C47" s="1419">
        <v>448</v>
      </c>
      <c r="D47" s="1419">
        <v>561</v>
      </c>
      <c r="E47" s="1419">
        <v>123</v>
      </c>
      <c r="F47" s="1419">
        <v>74</v>
      </c>
      <c r="G47" s="1419">
        <v>0</v>
      </c>
      <c r="H47" s="1419">
        <v>0</v>
      </c>
      <c r="I47" s="390"/>
      <c r="K47" s="406"/>
      <c r="L47" s="122"/>
      <c r="M47" s="42"/>
      <c r="N47" s="42"/>
      <c r="O47" s="42"/>
      <c r="P47" s="42"/>
      <c r="Q47" s="42"/>
      <c r="R47" s="42"/>
      <c r="S47" s="42"/>
      <c r="T47" s="42"/>
      <c r="U47" s="42"/>
      <c r="V47" s="42"/>
      <c r="W47" s="42"/>
      <c r="X47" s="42"/>
      <c r="Y47" s="42"/>
    </row>
    <row r="48" spans="1:25" ht="15" customHeight="1">
      <c r="A48" s="906" t="s">
        <v>696</v>
      </c>
      <c r="B48" s="859">
        <v>34</v>
      </c>
      <c r="C48" s="859">
        <v>34</v>
      </c>
      <c r="D48" s="859">
        <v>0</v>
      </c>
      <c r="E48" s="859">
        <v>0</v>
      </c>
      <c r="F48" s="859">
        <v>0</v>
      </c>
      <c r="G48" s="859">
        <v>0</v>
      </c>
      <c r="H48" s="859">
        <v>0</v>
      </c>
      <c r="I48" s="390"/>
      <c r="K48" s="406"/>
      <c r="L48" s="122"/>
      <c r="M48" s="42"/>
      <c r="N48" s="42"/>
      <c r="O48" s="42"/>
      <c r="P48" s="42"/>
      <c r="Q48" s="42"/>
      <c r="R48" s="42"/>
      <c r="S48" s="42"/>
      <c r="T48" s="42"/>
      <c r="U48" s="42"/>
      <c r="V48" s="42"/>
      <c r="W48" s="42"/>
      <c r="X48" s="42"/>
      <c r="Y48" s="42"/>
    </row>
    <row r="49" spans="1:28" ht="15" customHeight="1">
      <c r="A49" s="906" t="s">
        <v>751</v>
      </c>
      <c r="B49" s="859">
        <v>0</v>
      </c>
      <c r="C49" s="859">
        <v>0</v>
      </c>
      <c r="D49" s="859">
        <v>0</v>
      </c>
      <c r="E49" s="859">
        <v>0</v>
      </c>
      <c r="F49" s="859">
        <v>0</v>
      </c>
      <c r="G49" s="859">
        <v>0</v>
      </c>
      <c r="H49" s="859">
        <v>0</v>
      </c>
      <c r="I49" s="390"/>
      <c r="K49" s="406"/>
      <c r="L49" s="122"/>
      <c r="M49" s="42"/>
      <c r="N49" s="42"/>
      <c r="O49" s="42"/>
      <c r="P49" s="42"/>
      <c r="Q49" s="42"/>
      <c r="R49" s="42"/>
      <c r="S49" s="42"/>
      <c r="T49" s="42"/>
      <c r="U49" s="42"/>
      <c r="V49" s="42"/>
      <c r="W49" s="42"/>
      <c r="X49" s="42"/>
      <c r="Y49" s="42"/>
    </row>
    <row r="50" spans="1:28" ht="15" customHeight="1">
      <c r="A50" s="906" t="s">
        <v>835</v>
      </c>
      <c r="B50" s="859">
        <v>3239</v>
      </c>
      <c r="C50" s="859">
        <v>1149</v>
      </c>
      <c r="D50" s="859">
        <v>938</v>
      </c>
      <c r="E50" s="859">
        <v>755</v>
      </c>
      <c r="F50" s="859">
        <v>396</v>
      </c>
      <c r="G50" s="859">
        <v>0</v>
      </c>
      <c r="H50" s="859">
        <v>1</v>
      </c>
      <c r="I50" s="390"/>
      <c r="K50" s="406"/>
      <c r="L50" s="122"/>
      <c r="M50" s="42"/>
      <c r="N50" s="42"/>
      <c r="O50" s="42"/>
      <c r="P50" s="42"/>
      <c r="Q50" s="42"/>
      <c r="R50" s="42"/>
      <c r="S50" s="42"/>
      <c r="T50" s="42"/>
      <c r="U50" s="42"/>
      <c r="V50" s="42"/>
      <c r="W50" s="42"/>
      <c r="X50" s="42"/>
      <c r="Y50" s="42"/>
    </row>
    <row r="51" spans="1:28" ht="15" customHeight="1">
      <c r="A51" s="906" t="s">
        <v>753</v>
      </c>
      <c r="B51" s="859">
        <v>567</v>
      </c>
      <c r="C51" s="859">
        <v>551</v>
      </c>
      <c r="D51" s="859">
        <v>0</v>
      </c>
      <c r="E51" s="859">
        <v>16</v>
      </c>
      <c r="F51" s="859">
        <v>0</v>
      </c>
      <c r="G51" s="859">
        <v>0</v>
      </c>
      <c r="H51" s="859">
        <v>0</v>
      </c>
      <c r="I51" s="390"/>
      <c r="K51" s="406"/>
      <c r="L51" s="122"/>
      <c r="M51" s="42"/>
      <c r="N51" s="42"/>
      <c r="O51" s="42"/>
      <c r="P51" s="42"/>
      <c r="Q51" s="42"/>
      <c r="R51" s="42"/>
      <c r="S51" s="42"/>
      <c r="T51" s="42"/>
      <c r="U51" s="42"/>
      <c r="V51" s="42"/>
      <c r="W51" s="42"/>
      <c r="X51" s="42"/>
      <c r="Y51" s="42"/>
    </row>
    <row r="52" spans="1:28" ht="15" customHeight="1">
      <c r="A52" s="906" t="s">
        <v>767</v>
      </c>
      <c r="B52" s="859">
        <v>15</v>
      </c>
      <c r="C52" s="859">
        <v>0</v>
      </c>
      <c r="D52" s="859">
        <v>15</v>
      </c>
      <c r="E52" s="859">
        <v>0</v>
      </c>
      <c r="F52" s="859">
        <v>0</v>
      </c>
      <c r="G52" s="859">
        <v>0</v>
      </c>
      <c r="H52" s="859">
        <v>0</v>
      </c>
      <c r="I52" s="390"/>
      <c r="K52" s="406"/>
      <c r="L52" s="122"/>
      <c r="M52" s="42"/>
      <c r="N52" s="42"/>
      <c r="O52" s="42"/>
      <c r="P52" s="42"/>
      <c r="Q52" s="42"/>
      <c r="R52" s="42"/>
      <c r="S52" s="42"/>
      <c r="T52" s="42"/>
      <c r="U52" s="42"/>
      <c r="V52" s="42"/>
      <c r="W52" s="42"/>
      <c r="X52" s="42"/>
      <c r="Y52" s="42"/>
    </row>
    <row r="53" spans="1:28" ht="23.15" customHeight="1">
      <c r="A53" s="1672"/>
      <c r="B53" s="1673"/>
      <c r="C53" s="1673"/>
      <c r="D53" s="1673"/>
      <c r="E53" s="1673"/>
      <c r="F53" s="1673"/>
      <c r="G53" s="1673"/>
      <c r="H53" s="1673"/>
      <c r="I53" s="393"/>
      <c r="M53" s="42"/>
      <c r="N53" s="42"/>
    </row>
    <row r="54" spans="1:28" ht="15" customHeight="1">
      <c r="A54" s="405"/>
      <c r="B54" s="392"/>
      <c r="C54" s="392"/>
      <c r="D54" s="392"/>
      <c r="E54" s="392"/>
      <c r="F54" s="392"/>
      <c r="G54" s="392"/>
      <c r="H54" s="392"/>
      <c r="I54" s="401"/>
      <c r="M54" s="42"/>
      <c r="N54" s="42"/>
    </row>
    <row r="55" spans="1:28" ht="15" customHeight="1">
      <c r="B55" s="388"/>
      <c r="C55" s="388"/>
      <c r="D55" s="388"/>
      <c r="E55" s="388"/>
      <c r="F55" s="388"/>
      <c r="G55" s="388"/>
      <c r="H55" s="388"/>
      <c r="M55" s="42"/>
      <c r="N55" s="42"/>
    </row>
    <row r="56" spans="1:28" ht="15" customHeight="1">
      <c r="A56" s="1290" t="s">
        <v>834</v>
      </c>
      <c r="B56" s="1242"/>
      <c r="C56" s="1242"/>
      <c r="D56" s="1242"/>
      <c r="E56" s="1242"/>
      <c r="F56" s="618"/>
      <c r="G56" s="618"/>
      <c r="H56" s="618"/>
      <c r="M56" s="42"/>
      <c r="N56" s="42"/>
    </row>
    <row r="57" spans="1:28" ht="15" customHeight="1">
      <c r="A57" s="1516" t="s">
        <v>1524</v>
      </c>
      <c r="B57" s="1242"/>
      <c r="C57" s="1242"/>
      <c r="D57" s="1242"/>
      <c r="E57" s="1242"/>
      <c r="F57" s="618"/>
      <c r="G57" s="618"/>
      <c r="H57" s="618"/>
      <c r="M57" s="42"/>
      <c r="N57" s="42"/>
    </row>
    <row r="58" spans="1:28" ht="29.25" customHeight="1">
      <c r="A58" s="620" t="s">
        <v>83</v>
      </c>
      <c r="B58" s="616" t="s">
        <v>290</v>
      </c>
      <c r="C58" s="616" t="s">
        <v>630</v>
      </c>
      <c r="D58" s="616" t="s">
        <v>701</v>
      </c>
      <c r="E58" s="616" t="s">
        <v>702</v>
      </c>
      <c r="F58" s="616" t="s">
        <v>703</v>
      </c>
      <c r="G58" s="616" t="s">
        <v>704</v>
      </c>
      <c r="H58" s="617" t="s">
        <v>705</v>
      </c>
      <c r="M58" s="42"/>
      <c r="N58" s="42"/>
    </row>
    <row r="59" spans="1:28" ht="16" customHeight="1">
      <c r="A59" s="611" t="s">
        <v>706</v>
      </c>
      <c r="B59" s="748">
        <v>62</v>
      </c>
      <c r="C59" s="748">
        <v>47</v>
      </c>
      <c r="D59" s="748">
        <v>7</v>
      </c>
      <c r="E59" s="748">
        <v>8</v>
      </c>
      <c r="F59" s="748">
        <v>0</v>
      </c>
      <c r="G59" s="748">
        <v>0</v>
      </c>
      <c r="H59" s="748">
        <v>0</v>
      </c>
      <c r="I59" s="404"/>
      <c r="J59" s="404"/>
      <c r="K59" s="404"/>
      <c r="M59" s="42"/>
      <c r="N59" s="42"/>
    </row>
    <row r="60" spans="1:28" ht="15" customHeight="1">
      <c r="A60" s="611" t="s">
        <v>707</v>
      </c>
      <c r="B60" s="748">
        <v>315</v>
      </c>
      <c r="C60" s="748">
        <v>290</v>
      </c>
      <c r="D60" s="748">
        <v>21</v>
      </c>
      <c r="E60" s="748">
        <v>2</v>
      </c>
      <c r="F60" s="748">
        <v>1</v>
      </c>
      <c r="G60" s="748">
        <v>0</v>
      </c>
      <c r="H60" s="748">
        <v>1</v>
      </c>
      <c r="I60" s="390"/>
      <c r="J60" s="403"/>
      <c r="K60" s="390"/>
      <c r="L60" s="122"/>
      <c r="M60" s="42"/>
      <c r="N60" s="42"/>
      <c r="O60" s="40"/>
      <c r="P60" s="40"/>
      <c r="Q60" s="40"/>
      <c r="R60" s="40"/>
      <c r="S60" s="40"/>
      <c r="T60" s="40"/>
      <c r="U60" s="40"/>
      <c r="V60" s="40"/>
      <c r="W60" s="40"/>
      <c r="X60" s="40"/>
      <c r="Y60" s="40"/>
      <c r="Z60" s="40"/>
      <c r="AA60" s="40"/>
      <c r="AB60" s="40"/>
    </row>
    <row r="61" spans="1:28" ht="15" customHeight="1">
      <c r="A61" s="353" t="s">
        <v>708</v>
      </c>
      <c r="B61" s="497">
        <v>71</v>
      </c>
      <c r="C61" s="497">
        <v>65</v>
      </c>
      <c r="D61" s="497">
        <v>3</v>
      </c>
      <c r="E61" s="497">
        <v>1</v>
      </c>
      <c r="F61" s="497">
        <v>1</v>
      </c>
      <c r="G61" s="497">
        <v>0</v>
      </c>
      <c r="H61" s="497">
        <v>1</v>
      </c>
      <c r="I61" s="390"/>
      <c r="J61" s="403"/>
      <c r="K61" s="390"/>
      <c r="L61" s="122"/>
      <c r="M61" s="42"/>
      <c r="N61" s="42"/>
      <c r="O61" s="40"/>
      <c r="P61" s="40"/>
      <c r="Q61" s="40"/>
      <c r="R61" s="40"/>
      <c r="S61" s="40"/>
      <c r="T61" s="40"/>
      <c r="U61" s="40"/>
      <c r="V61" s="40"/>
      <c r="W61" s="40"/>
      <c r="X61" s="40"/>
      <c r="Y61" s="40"/>
      <c r="Z61" s="40"/>
      <c r="AA61" s="40"/>
      <c r="AB61" s="40"/>
    </row>
    <row r="62" spans="1:28" ht="15" customHeight="1">
      <c r="A62" s="353" t="s">
        <v>709</v>
      </c>
      <c r="B62" s="497">
        <v>243</v>
      </c>
      <c r="C62" s="497">
        <v>225</v>
      </c>
      <c r="D62" s="497">
        <v>17</v>
      </c>
      <c r="E62" s="497">
        <v>1</v>
      </c>
      <c r="F62" s="497">
        <v>0</v>
      </c>
      <c r="G62" s="497">
        <v>0</v>
      </c>
      <c r="H62" s="497">
        <v>0</v>
      </c>
      <c r="I62" s="390"/>
      <c r="J62" s="403"/>
      <c r="K62" s="390"/>
      <c r="L62" s="122"/>
      <c r="M62" s="42"/>
      <c r="N62" s="42"/>
      <c r="O62" s="40"/>
      <c r="P62" s="40"/>
      <c r="Q62" s="40"/>
      <c r="R62" s="40"/>
      <c r="S62" s="40"/>
      <c r="T62" s="40"/>
      <c r="U62" s="40"/>
      <c r="V62" s="40"/>
      <c r="W62" s="40"/>
      <c r="X62" s="40"/>
      <c r="Y62" s="40"/>
      <c r="Z62" s="40"/>
      <c r="AA62" s="40"/>
      <c r="AB62" s="40"/>
    </row>
    <row r="63" spans="1:28" ht="15" customHeight="1">
      <c r="A63" s="134" t="s">
        <v>710</v>
      </c>
      <c r="B63" s="497">
        <v>1</v>
      </c>
      <c r="C63" s="497">
        <v>0</v>
      </c>
      <c r="D63" s="497">
        <v>1</v>
      </c>
      <c r="E63" s="497">
        <v>0</v>
      </c>
      <c r="F63" s="497">
        <v>0</v>
      </c>
      <c r="G63" s="497">
        <v>0</v>
      </c>
      <c r="H63" s="497">
        <v>0</v>
      </c>
      <c r="I63" s="390"/>
      <c r="J63" s="403"/>
      <c r="K63" s="390"/>
      <c r="L63" s="122"/>
      <c r="M63" s="42"/>
      <c r="N63" s="42"/>
      <c r="O63" s="40"/>
      <c r="P63" s="40"/>
      <c r="Q63" s="40"/>
      <c r="R63" s="40"/>
      <c r="S63" s="40"/>
      <c r="T63" s="40"/>
      <c r="U63" s="40"/>
      <c r="V63" s="40"/>
      <c r="W63" s="40"/>
      <c r="X63" s="40"/>
      <c r="Y63" s="40"/>
      <c r="Z63" s="40"/>
      <c r="AA63" s="40"/>
      <c r="AB63" s="40"/>
    </row>
    <row r="64" spans="1:28" ht="15" customHeight="1">
      <c r="A64" s="613" t="s">
        <v>711</v>
      </c>
      <c r="B64" s="748">
        <v>169</v>
      </c>
      <c r="C64" s="748">
        <v>17</v>
      </c>
      <c r="D64" s="748">
        <v>13</v>
      </c>
      <c r="E64" s="748">
        <v>139</v>
      </c>
      <c r="F64" s="748">
        <v>0</v>
      </c>
      <c r="G64" s="748">
        <v>0</v>
      </c>
      <c r="H64" s="748">
        <v>0</v>
      </c>
      <c r="I64" s="390"/>
      <c r="J64" s="403"/>
      <c r="K64" s="390"/>
      <c r="L64" s="122"/>
      <c r="M64" s="42"/>
      <c r="N64" s="42"/>
      <c r="O64" s="40"/>
      <c r="P64" s="40"/>
      <c r="Q64" s="40"/>
      <c r="R64" s="40"/>
      <c r="S64" s="40"/>
      <c r="T64" s="40"/>
      <c r="U64" s="40"/>
      <c r="V64" s="40"/>
      <c r="W64" s="40"/>
      <c r="X64" s="40"/>
      <c r="Y64" s="40"/>
      <c r="Z64" s="40"/>
      <c r="AA64" s="40"/>
      <c r="AB64" s="40"/>
    </row>
    <row r="65" spans="1:28" ht="15" customHeight="1">
      <c r="A65" s="353" t="s">
        <v>712</v>
      </c>
      <c r="B65" s="497">
        <v>31</v>
      </c>
      <c r="C65" s="497">
        <v>17</v>
      </c>
      <c r="D65" s="497">
        <v>10</v>
      </c>
      <c r="E65" s="497">
        <v>4</v>
      </c>
      <c r="F65" s="497">
        <v>0</v>
      </c>
      <c r="G65" s="497">
        <v>0</v>
      </c>
      <c r="H65" s="497">
        <v>0</v>
      </c>
      <c r="I65" s="390"/>
      <c r="J65" s="403"/>
      <c r="K65" s="390"/>
      <c r="L65" s="122"/>
      <c r="M65" s="42"/>
      <c r="N65" s="42"/>
      <c r="O65" s="40"/>
      <c r="P65" s="40"/>
      <c r="Q65" s="40"/>
      <c r="R65" s="40"/>
      <c r="S65" s="40"/>
      <c r="T65" s="40"/>
      <c r="U65" s="40"/>
      <c r="V65" s="40"/>
      <c r="W65" s="40"/>
      <c r="X65" s="40"/>
      <c r="Y65" s="40"/>
      <c r="Z65" s="40"/>
      <c r="AA65" s="40"/>
      <c r="AB65" s="40"/>
    </row>
    <row r="66" spans="1:28" ht="15" customHeight="1">
      <c r="A66" s="353" t="s">
        <v>713</v>
      </c>
      <c r="B66" s="497">
        <v>3</v>
      </c>
      <c r="C66" s="497">
        <v>0</v>
      </c>
      <c r="D66" s="497">
        <v>3</v>
      </c>
      <c r="E66" s="497">
        <v>0</v>
      </c>
      <c r="F66" s="497">
        <v>0</v>
      </c>
      <c r="G66" s="497">
        <v>0</v>
      </c>
      <c r="H66" s="497">
        <v>0</v>
      </c>
      <c r="I66" s="390"/>
      <c r="J66" s="403"/>
      <c r="K66" s="390"/>
      <c r="L66" s="122"/>
      <c r="M66" s="42"/>
      <c r="N66" s="42"/>
      <c r="O66" s="40"/>
      <c r="P66" s="40"/>
      <c r="Q66" s="40"/>
      <c r="R66" s="40"/>
      <c r="S66" s="40"/>
      <c r="T66" s="40"/>
      <c r="U66" s="40"/>
      <c r="V66" s="40"/>
      <c r="W66" s="40"/>
      <c r="X66" s="40"/>
      <c r="Y66" s="40"/>
      <c r="Z66" s="40"/>
      <c r="AA66" s="40"/>
      <c r="AB66" s="40"/>
    </row>
    <row r="67" spans="1:28" ht="15" customHeight="1">
      <c r="A67" s="128" t="s">
        <v>714</v>
      </c>
      <c r="B67" s="497">
        <v>135</v>
      </c>
      <c r="C67" s="497">
        <v>0</v>
      </c>
      <c r="D67" s="497">
        <v>0</v>
      </c>
      <c r="E67" s="497">
        <v>135</v>
      </c>
      <c r="F67" s="497">
        <v>0</v>
      </c>
      <c r="G67" s="497">
        <v>0</v>
      </c>
      <c r="H67" s="497">
        <v>0</v>
      </c>
      <c r="I67" s="390"/>
      <c r="J67" s="403"/>
      <c r="K67" s="390"/>
      <c r="L67" s="122"/>
      <c r="M67" s="42"/>
      <c r="N67" s="42"/>
      <c r="O67" s="40"/>
      <c r="P67" s="40"/>
      <c r="Q67" s="40"/>
      <c r="R67" s="40"/>
      <c r="S67" s="40"/>
      <c r="T67" s="40"/>
      <c r="U67" s="40"/>
      <c r="V67" s="40"/>
      <c r="W67" s="40"/>
      <c r="X67" s="40"/>
      <c r="Y67" s="40"/>
      <c r="Z67" s="40"/>
      <c r="AA67" s="40"/>
      <c r="AB67" s="40"/>
    </row>
    <row r="68" spans="1:28" ht="15" customHeight="1">
      <c r="A68" s="614" t="s">
        <v>715</v>
      </c>
      <c r="B68" s="748">
        <v>21</v>
      </c>
      <c r="C68" s="748">
        <v>4</v>
      </c>
      <c r="D68" s="748">
        <v>6</v>
      </c>
      <c r="E68" s="748">
        <v>9</v>
      </c>
      <c r="F68" s="748">
        <v>2</v>
      </c>
      <c r="G68" s="748">
        <v>0</v>
      </c>
      <c r="H68" s="748">
        <v>0</v>
      </c>
      <c r="I68" s="390"/>
      <c r="J68" s="403"/>
      <c r="K68" s="390"/>
      <c r="L68" s="122"/>
      <c r="M68" s="42"/>
      <c r="N68" s="42"/>
      <c r="O68" s="40"/>
      <c r="P68" s="40"/>
      <c r="Q68" s="40"/>
      <c r="R68" s="40"/>
      <c r="S68" s="40"/>
      <c r="T68" s="40"/>
      <c r="U68" s="40"/>
      <c r="V68" s="40"/>
      <c r="W68" s="40"/>
      <c r="X68" s="40"/>
      <c r="Y68" s="40"/>
      <c r="Z68" s="40"/>
      <c r="AA68" s="40"/>
      <c r="AB68" s="40"/>
    </row>
    <row r="69" spans="1:28" ht="15" customHeight="1">
      <c r="A69" s="353" t="s">
        <v>716</v>
      </c>
      <c r="B69" s="497">
        <v>6</v>
      </c>
      <c r="C69" s="497">
        <v>1</v>
      </c>
      <c r="D69" s="497">
        <v>2</v>
      </c>
      <c r="E69" s="497">
        <v>1</v>
      </c>
      <c r="F69" s="497">
        <v>2</v>
      </c>
      <c r="G69" s="497">
        <v>0</v>
      </c>
      <c r="H69" s="497">
        <v>0</v>
      </c>
      <c r="I69" s="390"/>
      <c r="J69" s="403"/>
      <c r="K69" s="390"/>
      <c r="L69" s="122"/>
      <c r="M69" s="42"/>
      <c r="N69" s="42"/>
      <c r="O69" s="40"/>
      <c r="P69" s="40"/>
      <c r="Q69" s="40"/>
      <c r="R69" s="40"/>
      <c r="S69" s="40"/>
      <c r="T69" s="40"/>
      <c r="U69" s="40"/>
      <c r="V69" s="40"/>
      <c r="W69" s="40"/>
      <c r="X69" s="40"/>
      <c r="Y69" s="40"/>
      <c r="Z69" s="40"/>
      <c r="AA69" s="40"/>
      <c r="AB69" s="40"/>
    </row>
    <row r="70" spans="1:28" ht="15" customHeight="1">
      <c r="A70" s="353" t="s">
        <v>717</v>
      </c>
      <c r="B70" s="497">
        <v>11</v>
      </c>
      <c r="C70" s="497">
        <v>2</v>
      </c>
      <c r="D70" s="497">
        <v>1</v>
      </c>
      <c r="E70" s="497">
        <v>8</v>
      </c>
      <c r="F70" s="497">
        <v>0</v>
      </c>
      <c r="G70" s="497">
        <v>0</v>
      </c>
      <c r="H70" s="497">
        <v>0</v>
      </c>
      <c r="I70" s="390"/>
      <c r="J70" s="403"/>
      <c r="K70" s="390"/>
      <c r="L70" s="122"/>
      <c r="M70" s="42"/>
      <c r="N70" s="42"/>
      <c r="O70" s="40"/>
      <c r="P70" s="40"/>
      <c r="Q70" s="40"/>
      <c r="R70" s="40"/>
      <c r="S70" s="40"/>
      <c r="T70" s="40"/>
      <c r="U70" s="40"/>
      <c r="V70" s="40"/>
      <c r="W70" s="40"/>
      <c r="X70" s="40"/>
      <c r="Y70" s="40"/>
      <c r="Z70" s="40"/>
      <c r="AA70" s="40"/>
      <c r="AB70" s="40"/>
    </row>
    <row r="71" spans="1:28" ht="15" customHeight="1">
      <c r="A71" s="353" t="s">
        <v>718</v>
      </c>
      <c r="B71" s="497">
        <v>4</v>
      </c>
      <c r="C71" s="497">
        <v>1</v>
      </c>
      <c r="D71" s="497">
        <v>3</v>
      </c>
      <c r="E71" s="497">
        <v>0</v>
      </c>
      <c r="F71" s="497">
        <v>0</v>
      </c>
      <c r="G71" s="497">
        <v>0</v>
      </c>
      <c r="H71" s="497">
        <v>0</v>
      </c>
      <c r="I71" s="390"/>
      <c r="J71" s="403"/>
      <c r="K71" s="390"/>
      <c r="L71" s="122"/>
      <c r="M71" s="42"/>
      <c r="N71" s="42"/>
      <c r="O71" s="40"/>
      <c r="P71" s="40"/>
      <c r="Q71" s="40"/>
      <c r="R71" s="40"/>
      <c r="S71" s="40"/>
      <c r="T71" s="40"/>
      <c r="U71" s="40"/>
      <c r="V71" s="40"/>
      <c r="W71" s="40"/>
      <c r="X71" s="40"/>
      <c r="Y71" s="40"/>
      <c r="Z71" s="40"/>
      <c r="AA71" s="40"/>
      <c r="AB71" s="40"/>
    </row>
    <row r="72" spans="1:28" ht="15" customHeight="1">
      <c r="A72" s="611" t="s">
        <v>719</v>
      </c>
      <c r="B72" s="748">
        <v>305</v>
      </c>
      <c r="C72" s="748">
        <v>132</v>
      </c>
      <c r="D72" s="748">
        <v>41</v>
      </c>
      <c r="E72" s="748">
        <v>20</v>
      </c>
      <c r="F72" s="748">
        <v>112</v>
      </c>
      <c r="G72" s="748">
        <v>0</v>
      </c>
      <c r="H72" s="748">
        <v>0</v>
      </c>
      <c r="I72" s="390"/>
      <c r="J72" s="403"/>
      <c r="K72" s="390"/>
      <c r="L72" s="122"/>
      <c r="M72" s="42"/>
      <c r="N72" s="42"/>
      <c r="O72" s="40"/>
      <c r="P72" s="40"/>
      <c r="Q72" s="40"/>
      <c r="R72" s="40"/>
      <c r="S72" s="40"/>
      <c r="T72" s="40"/>
      <c r="U72" s="40"/>
      <c r="V72" s="40"/>
      <c r="W72" s="40"/>
      <c r="X72" s="40"/>
      <c r="Y72" s="40"/>
      <c r="Z72" s="40"/>
      <c r="AA72" s="40"/>
      <c r="AB72" s="40"/>
    </row>
    <row r="73" spans="1:28" ht="15" customHeight="1">
      <c r="A73" s="353" t="s">
        <v>720</v>
      </c>
      <c r="B73" s="497">
        <v>57</v>
      </c>
      <c r="C73" s="497">
        <v>5</v>
      </c>
      <c r="D73" s="497">
        <v>4</v>
      </c>
      <c r="E73" s="497">
        <v>0</v>
      </c>
      <c r="F73" s="497">
        <v>48</v>
      </c>
      <c r="G73" s="497">
        <v>0</v>
      </c>
      <c r="H73" s="497">
        <v>0</v>
      </c>
      <c r="I73" s="390"/>
      <c r="J73" s="403"/>
      <c r="K73" s="390"/>
      <c r="L73" s="122"/>
      <c r="M73" s="42"/>
      <c r="N73" s="42"/>
      <c r="O73" s="40"/>
      <c r="P73" s="40"/>
      <c r="Q73" s="40"/>
      <c r="R73" s="40"/>
      <c r="S73" s="40"/>
      <c r="T73" s="40"/>
      <c r="U73" s="40"/>
      <c r="V73" s="40"/>
      <c r="W73" s="40"/>
      <c r="X73" s="40"/>
      <c r="Y73" s="40"/>
      <c r="Z73" s="40"/>
      <c r="AA73" s="40"/>
      <c r="AB73" s="40"/>
    </row>
    <row r="74" spans="1:28" ht="15" customHeight="1">
      <c r="A74" s="128" t="s">
        <v>721</v>
      </c>
      <c r="B74" s="497">
        <v>17</v>
      </c>
      <c r="C74" s="497">
        <v>3</v>
      </c>
      <c r="D74" s="497">
        <v>10</v>
      </c>
      <c r="E74" s="497">
        <v>1</v>
      </c>
      <c r="F74" s="497">
        <v>3</v>
      </c>
      <c r="G74" s="497">
        <v>0</v>
      </c>
      <c r="H74" s="497">
        <v>0</v>
      </c>
      <c r="I74" s="390"/>
      <c r="J74" s="403"/>
      <c r="K74" s="390"/>
      <c r="L74" s="122"/>
      <c r="M74" s="42"/>
      <c r="N74" s="42"/>
      <c r="O74" s="40"/>
      <c r="P74" s="40"/>
      <c r="Q74" s="40"/>
      <c r="R74" s="40"/>
      <c r="S74" s="40"/>
      <c r="T74" s="40"/>
      <c r="U74" s="40"/>
      <c r="V74" s="40"/>
      <c r="W74" s="40"/>
      <c r="X74" s="40"/>
      <c r="Y74" s="40"/>
      <c r="Z74" s="40"/>
      <c r="AA74" s="40"/>
      <c r="AB74" s="40"/>
    </row>
    <row r="75" spans="1:28" ht="15" customHeight="1">
      <c r="A75" s="353" t="s">
        <v>722</v>
      </c>
      <c r="B75" s="497">
        <v>188</v>
      </c>
      <c r="C75" s="497">
        <v>121</v>
      </c>
      <c r="D75" s="497">
        <v>15</v>
      </c>
      <c r="E75" s="497">
        <v>7</v>
      </c>
      <c r="F75" s="497">
        <v>45</v>
      </c>
      <c r="G75" s="497">
        <v>0</v>
      </c>
      <c r="H75" s="497">
        <v>0</v>
      </c>
      <c r="I75" s="390"/>
      <c r="J75" s="403"/>
      <c r="K75" s="390"/>
      <c r="L75" s="122"/>
      <c r="M75" s="42"/>
      <c r="N75" s="42"/>
      <c r="O75" s="40"/>
      <c r="P75" s="40"/>
      <c r="Q75" s="40"/>
      <c r="R75" s="40"/>
      <c r="S75" s="40"/>
      <c r="T75" s="40"/>
      <c r="U75" s="40"/>
      <c r="V75" s="40"/>
      <c r="W75" s="40"/>
      <c r="X75" s="40"/>
      <c r="Y75" s="40"/>
      <c r="Z75" s="40"/>
      <c r="AA75" s="40"/>
      <c r="AB75" s="40"/>
    </row>
    <row r="76" spans="1:28" ht="15" customHeight="1">
      <c r="A76" s="353" t="s">
        <v>723</v>
      </c>
      <c r="B76" s="497">
        <v>10</v>
      </c>
      <c r="C76" s="497">
        <v>0</v>
      </c>
      <c r="D76" s="497">
        <v>2</v>
      </c>
      <c r="E76" s="497">
        <v>7</v>
      </c>
      <c r="F76" s="497">
        <v>1</v>
      </c>
      <c r="G76" s="497">
        <v>0</v>
      </c>
      <c r="H76" s="497">
        <v>0</v>
      </c>
      <c r="I76" s="390"/>
      <c r="J76" s="403"/>
      <c r="K76" s="390"/>
      <c r="L76" s="122"/>
      <c r="M76" s="42"/>
      <c r="N76" s="42"/>
      <c r="O76" s="40"/>
      <c r="P76" s="40"/>
      <c r="Q76" s="40"/>
      <c r="R76" s="40"/>
      <c r="S76" s="40"/>
      <c r="T76" s="40"/>
      <c r="U76" s="40"/>
      <c r="V76" s="40"/>
      <c r="W76" s="40"/>
      <c r="X76" s="40"/>
      <c r="Y76" s="40"/>
      <c r="Z76" s="40"/>
      <c r="AA76" s="40"/>
      <c r="AB76" s="40"/>
    </row>
    <row r="77" spans="1:28" ht="15" customHeight="1">
      <c r="A77" s="353" t="s">
        <v>724</v>
      </c>
      <c r="B77" s="497">
        <v>25</v>
      </c>
      <c r="C77" s="497">
        <v>3</v>
      </c>
      <c r="D77" s="497">
        <v>10</v>
      </c>
      <c r="E77" s="497">
        <v>5</v>
      </c>
      <c r="F77" s="497">
        <v>7</v>
      </c>
      <c r="G77" s="497">
        <v>0</v>
      </c>
      <c r="H77" s="497">
        <v>0</v>
      </c>
      <c r="I77" s="390"/>
      <c r="J77" s="403"/>
      <c r="K77" s="390"/>
      <c r="L77" s="122"/>
      <c r="M77" s="42"/>
      <c r="N77" s="42"/>
      <c r="O77" s="40"/>
      <c r="P77" s="40"/>
      <c r="Q77" s="40"/>
      <c r="R77" s="40"/>
      <c r="S77" s="40"/>
      <c r="T77" s="40"/>
      <c r="U77" s="40"/>
      <c r="V77" s="40"/>
      <c r="W77" s="40"/>
      <c r="X77" s="40"/>
      <c r="Y77" s="40"/>
      <c r="Z77" s="40"/>
      <c r="AA77" s="40"/>
      <c r="AB77" s="40"/>
    </row>
    <row r="78" spans="1:28" ht="15" customHeight="1">
      <c r="A78" s="353" t="s">
        <v>725</v>
      </c>
      <c r="B78" s="497">
        <v>8</v>
      </c>
      <c r="C78" s="497">
        <v>0</v>
      </c>
      <c r="D78" s="497">
        <v>0</v>
      </c>
      <c r="E78" s="497">
        <v>0</v>
      </c>
      <c r="F78" s="497">
        <v>8</v>
      </c>
      <c r="G78" s="497">
        <v>0</v>
      </c>
      <c r="H78" s="497">
        <v>0</v>
      </c>
      <c r="I78" s="390"/>
      <c r="J78" s="403"/>
      <c r="K78" s="390"/>
      <c r="L78" s="122"/>
      <c r="M78" s="42"/>
      <c r="N78" s="42"/>
      <c r="O78" s="40"/>
      <c r="P78" s="40"/>
      <c r="Q78" s="40"/>
      <c r="R78" s="40"/>
      <c r="S78" s="40"/>
      <c r="T78" s="40"/>
      <c r="U78" s="40"/>
      <c r="V78" s="40"/>
      <c r="W78" s="40"/>
      <c r="X78" s="40"/>
      <c r="Y78" s="40"/>
      <c r="Z78" s="40"/>
      <c r="AA78" s="40"/>
      <c r="AB78" s="40"/>
    </row>
    <row r="79" spans="1:28" ht="15" customHeight="1">
      <c r="A79" s="611" t="s">
        <v>726</v>
      </c>
      <c r="B79" s="748">
        <v>766</v>
      </c>
      <c r="C79" s="748">
        <v>170</v>
      </c>
      <c r="D79" s="748">
        <v>235</v>
      </c>
      <c r="E79" s="748">
        <v>141</v>
      </c>
      <c r="F79" s="748">
        <v>220</v>
      </c>
      <c r="G79" s="748">
        <v>0</v>
      </c>
      <c r="H79" s="748">
        <v>0</v>
      </c>
      <c r="I79" s="390"/>
      <c r="J79" s="403"/>
      <c r="K79" s="390"/>
      <c r="L79" s="122"/>
      <c r="M79" s="42"/>
      <c r="N79" s="42"/>
      <c r="O79" s="40"/>
      <c r="P79" s="40"/>
      <c r="Q79" s="40"/>
      <c r="R79" s="40"/>
      <c r="S79" s="40"/>
      <c r="T79" s="40"/>
      <c r="U79" s="40"/>
      <c r="V79" s="40"/>
      <c r="W79" s="40"/>
      <c r="X79" s="40"/>
      <c r="Y79" s="40"/>
      <c r="Z79" s="40"/>
      <c r="AA79" s="40"/>
      <c r="AB79" s="40"/>
    </row>
    <row r="80" spans="1:28" ht="15" customHeight="1">
      <c r="A80" s="353" t="s">
        <v>727</v>
      </c>
      <c r="B80" s="497">
        <v>119</v>
      </c>
      <c r="C80" s="497">
        <v>16</v>
      </c>
      <c r="D80" s="497">
        <v>30</v>
      </c>
      <c r="E80" s="497">
        <v>5</v>
      </c>
      <c r="F80" s="497">
        <v>68</v>
      </c>
      <c r="G80" s="497">
        <v>0</v>
      </c>
      <c r="H80" s="497">
        <v>0</v>
      </c>
      <c r="I80" s="390"/>
      <c r="J80" s="403"/>
      <c r="K80" s="390"/>
      <c r="L80" s="122"/>
      <c r="M80" s="42"/>
      <c r="N80" s="42"/>
      <c r="O80" s="40"/>
      <c r="P80" s="40"/>
      <c r="Q80" s="40"/>
      <c r="R80" s="40"/>
      <c r="S80" s="40"/>
      <c r="T80" s="40"/>
      <c r="U80" s="40"/>
      <c r="V80" s="40"/>
      <c r="W80" s="40"/>
      <c r="X80" s="40"/>
      <c r="Y80" s="40"/>
      <c r="Z80" s="40"/>
      <c r="AA80" s="40"/>
      <c r="AB80" s="40"/>
    </row>
    <row r="81" spans="1:28" ht="15" customHeight="1">
      <c r="A81" s="353" t="s">
        <v>728</v>
      </c>
      <c r="B81" s="497">
        <v>111</v>
      </c>
      <c r="C81" s="497">
        <v>63</v>
      </c>
      <c r="D81" s="497">
        <v>33</v>
      </c>
      <c r="E81" s="497">
        <v>9</v>
      </c>
      <c r="F81" s="497">
        <v>6</v>
      </c>
      <c r="G81" s="497">
        <v>0</v>
      </c>
      <c r="H81" s="497">
        <v>0</v>
      </c>
      <c r="I81" s="390"/>
      <c r="J81" s="403"/>
      <c r="K81" s="390"/>
      <c r="L81" s="122"/>
      <c r="M81" s="42"/>
      <c r="N81" s="42"/>
      <c r="O81" s="40"/>
      <c r="P81" s="40"/>
      <c r="Q81" s="40"/>
      <c r="R81" s="40"/>
      <c r="S81" s="40"/>
      <c r="T81" s="40"/>
      <c r="U81" s="40"/>
      <c r="V81" s="40"/>
      <c r="W81" s="40"/>
      <c r="X81" s="40"/>
      <c r="Y81" s="40"/>
      <c r="Z81" s="40"/>
      <c r="AA81" s="40"/>
      <c r="AB81" s="40"/>
    </row>
    <row r="82" spans="1:28" ht="15" customHeight="1">
      <c r="A82" s="353" t="s">
        <v>729</v>
      </c>
      <c r="B82" s="497">
        <v>54</v>
      </c>
      <c r="C82" s="497">
        <v>17</v>
      </c>
      <c r="D82" s="497">
        <v>16</v>
      </c>
      <c r="E82" s="497">
        <v>12</v>
      </c>
      <c r="F82" s="497">
        <v>9</v>
      </c>
      <c r="G82" s="497">
        <v>0</v>
      </c>
      <c r="H82" s="497">
        <v>0</v>
      </c>
      <c r="I82" s="390"/>
      <c r="J82" s="403"/>
      <c r="K82" s="390"/>
      <c r="L82" s="122"/>
      <c r="M82" s="42"/>
      <c r="N82" s="42"/>
      <c r="O82" s="40"/>
      <c r="P82" s="40"/>
      <c r="Q82" s="40"/>
      <c r="R82" s="40"/>
      <c r="S82" s="40"/>
      <c r="T82" s="40"/>
      <c r="U82" s="40"/>
      <c r="V82" s="40"/>
      <c r="W82" s="40"/>
      <c r="X82" s="40"/>
      <c r="Y82" s="40"/>
      <c r="Z82" s="40"/>
      <c r="AA82" s="40"/>
      <c r="AB82" s="40"/>
    </row>
    <row r="83" spans="1:28" ht="15" customHeight="1">
      <c r="A83" s="353" t="s">
        <v>730</v>
      </c>
      <c r="B83" s="497">
        <v>188</v>
      </c>
      <c r="C83" s="497">
        <v>37</v>
      </c>
      <c r="D83" s="497">
        <v>78</v>
      </c>
      <c r="E83" s="497">
        <v>58</v>
      </c>
      <c r="F83" s="497">
        <v>15</v>
      </c>
      <c r="G83" s="497">
        <v>0</v>
      </c>
      <c r="H83" s="497">
        <v>0</v>
      </c>
      <c r="I83" s="390"/>
      <c r="J83" s="403"/>
      <c r="K83" s="390"/>
      <c r="L83" s="122"/>
      <c r="M83" s="42"/>
      <c r="N83" s="42"/>
      <c r="O83" s="40"/>
      <c r="P83" s="40"/>
      <c r="Q83" s="40"/>
      <c r="R83" s="40"/>
      <c r="S83" s="40"/>
      <c r="T83" s="40"/>
      <c r="U83" s="40"/>
      <c r="V83" s="40"/>
      <c r="W83" s="40"/>
      <c r="X83" s="40"/>
      <c r="Y83" s="40"/>
      <c r="Z83" s="40"/>
      <c r="AA83" s="40"/>
      <c r="AB83" s="40"/>
    </row>
    <row r="84" spans="1:28" ht="15" customHeight="1">
      <c r="A84" s="353" t="s">
        <v>731</v>
      </c>
      <c r="B84" s="497">
        <v>78</v>
      </c>
      <c r="C84" s="497">
        <v>25</v>
      </c>
      <c r="D84" s="497">
        <v>24</v>
      </c>
      <c r="E84" s="497">
        <v>1</v>
      </c>
      <c r="F84" s="497">
        <v>28</v>
      </c>
      <c r="G84" s="497">
        <v>0</v>
      </c>
      <c r="H84" s="497">
        <v>0</v>
      </c>
      <c r="I84" s="390"/>
      <c r="J84" s="403"/>
      <c r="K84" s="390"/>
      <c r="L84" s="122"/>
      <c r="M84" s="42"/>
      <c r="N84" s="42"/>
      <c r="O84" s="40"/>
      <c r="P84" s="40"/>
      <c r="Q84" s="40"/>
      <c r="R84" s="40"/>
      <c r="S84" s="40"/>
      <c r="T84" s="40"/>
      <c r="U84" s="40"/>
      <c r="V84" s="40"/>
      <c r="W84" s="40"/>
      <c r="X84" s="40"/>
      <c r="Y84" s="40"/>
      <c r="Z84" s="40"/>
      <c r="AA84" s="40"/>
      <c r="AB84" s="40"/>
    </row>
    <row r="85" spans="1:28" ht="15" customHeight="1">
      <c r="A85" s="353" t="s">
        <v>732</v>
      </c>
      <c r="B85" s="497">
        <v>144</v>
      </c>
      <c r="C85" s="497">
        <v>6</v>
      </c>
      <c r="D85" s="497">
        <v>44</v>
      </c>
      <c r="E85" s="497">
        <v>56</v>
      </c>
      <c r="F85" s="497">
        <v>38</v>
      </c>
      <c r="G85" s="497">
        <v>0</v>
      </c>
      <c r="H85" s="497">
        <v>0</v>
      </c>
      <c r="I85" s="390"/>
      <c r="J85" s="403"/>
      <c r="K85" s="390"/>
      <c r="L85" s="122"/>
      <c r="M85" s="42"/>
      <c r="N85" s="42"/>
      <c r="O85" s="40"/>
      <c r="P85" s="40"/>
      <c r="Q85" s="40"/>
      <c r="R85" s="40"/>
      <c r="S85" s="40"/>
      <c r="T85" s="40"/>
      <c r="U85" s="40"/>
      <c r="V85" s="40"/>
      <c r="W85" s="40"/>
      <c r="X85" s="40"/>
      <c r="Y85" s="40"/>
      <c r="Z85" s="40"/>
      <c r="AA85" s="40"/>
      <c r="AB85" s="40"/>
    </row>
    <row r="86" spans="1:28" ht="15" customHeight="1">
      <c r="A86" s="353" t="s">
        <v>733</v>
      </c>
      <c r="B86" s="497">
        <v>72</v>
      </c>
      <c r="C86" s="497">
        <v>6</v>
      </c>
      <c r="D86" s="497">
        <v>10</v>
      </c>
      <c r="E86" s="497">
        <v>0</v>
      </c>
      <c r="F86" s="497">
        <v>56</v>
      </c>
      <c r="G86" s="497">
        <v>0</v>
      </c>
      <c r="H86" s="497">
        <v>0</v>
      </c>
      <c r="I86" s="390"/>
      <c r="J86" s="403"/>
      <c r="K86" s="390"/>
      <c r="L86" s="122"/>
      <c r="M86" s="42"/>
      <c r="N86" s="42"/>
      <c r="O86" s="40"/>
      <c r="P86" s="40"/>
      <c r="Q86" s="40"/>
      <c r="R86" s="40"/>
      <c r="S86" s="40"/>
      <c r="T86" s="40"/>
      <c r="U86" s="40"/>
      <c r="V86" s="40"/>
      <c r="W86" s="40"/>
      <c r="X86" s="40"/>
      <c r="Y86" s="40"/>
      <c r="Z86" s="40"/>
      <c r="AA86" s="40"/>
      <c r="AB86" s="40"/>
    </row>
    <row r="87" spans="1:28" ht="15" customHeight="1">
      <c r="A87" s="611" t="s">
        <v>734</v>
      </c>
      <c r="B87" s="748">
        <v>519</v>
      </c>
      <c r="C87" s="748">
        <v>7</v>
      </c>
      <c r="D87" s="748">
        <v>0</v>
      </c>
      <c r="E87" s="748">
        <v>512</v>
      </c>
      <c r="F87" s="748">
        <v>0</v>
      </c>
      <c r="G87" s="748">
        <v>0</v>
      </c>
      <c r="H87" s="748">
        <v>0</v>
      </c>
      <c r="I87" s="390"/>
      <c r="J87" s="403"/>
      <c r="K87" s="390"/>
      <c r="L87" s="122"/>
      <c r="M87" s="42"/>
      <c r="N87" s="42"/>
      <c r="O87" s="40"/>
      <c r="P87" s="40"/>
      <c r="Q87" s="40"/>
      <c r="R87" s="40"/>
      <c r="S87" s="40"/>
      <c r="T87" s="40"/>
      <c r="U87" s="40"/>
      <c r="V87" s="40"/>
      <c r="W87" s="40"/>
      <c r="X87" s="40"/>
      <c r="Y87" s="40"/>
      <c r="Z87" s="40"/>
      <c r="AA87" s="40"/>
      <c r="AB87" s="40"/>
    </row>
    <row r="88" spans="1:28" ht="15" customHeight="1">
      <c r="A88" s="353" t="s">
        <v>735</v>
      </c>
      <c r="B88" s="497">
        <v>0</v>
      </c>
      <c r="C88" s="497">
        <v>0</v>
      </c>
      <c r="D88" s="497">
        <v>0</v>
      </c>
      <c r="E88" s="497">
        <v>0</v>
      </c>
      <c r="F88" s="497">
        <v>0</v>
      </c>
      <c r="G88" s="497">
        <v>0</v>
      </c>
      <c r="H88" s="497">
        <v>0</v>
      </c>
      <c r="I88" s="390"/>
      <c r="J88" s="403"/>
      <c r="K88" s="390"/>
      <c r="L88" s="122"/>
      <c r="M88" s="42"/>
      <c r="N88" s="42"/>
      <c r="O88" s="40"/>
      <c r="P88" s="40"/>
      <c r="Q88" s="40"/>
      <c r="R88" s="40"/>
      <c r="S88" s="40"/>
      <c r="T88" s="40"/>
      <c r="U88" s="40"/>
      <c r="V88" s="40"/>
      <c r="W88" s="40"/>
      <c r="X88" s="40"/>
      <c r="Y88" s="40"/>
      <c r="Z88" s="40"/>
      <c r="AA88" s="40"/>
      <c r="AB88" s="40"/>
    </row>
    <row r="89" spans="1:28" ht="15" customHeight="1">
      <c r="A89" s="353" t="s">
        <v>736</v>
      </c>
      <c r="B89" s="497">
        <v>508</v>
      </c>
      <c r="C89" s="497">
        <v>7</v>
      </c>
      <c r="D89" s="497">
        <v>0</v>
      </c>
      <c r="E89" s="497">
        <v>501</v>
      </c>
      <c r="F89" s="497">
        <v>0</v>
      </c>
      <c r="G89" s="497">
        <v>0</v>
      </c>
      <c r="H89" s="497">
        <v>0</v>
      </c>
      <c r="I89" s="390"/>
      <c r="J89" s="403"/>
      <c r="K89" s="390"/>
      <c r="L89" s="122"/>
      <c r="M89" s="42"/>
      <c r="N89" s="42"/>
      <c r="O89" s="40"/>
      <c r="P89" s="40"/>
      <c r="Q89" s="40"/>
      <c r="R89" s="40"/>
      <c r="S89" s="40"/>
      <c r="T89" s="40"/>
      <c r="U89" s="40"/>
      <c r="V89" s="40"/>
      <c r="W89" s="40"/>
      <c r="X89" s="40"/>
      <c r="Y89" s="40"/>
      <c r="Z89" s="40"/>
      <c r="AA89" s="40"/>
      <c r="AB89" s="40"/>
    </row>
    <row r="90" spans="1:28" ht="15" customHeight="1">
      <c r="A90" s="353" t="s">
        <v>737</v>
      </c>
      <c r="B90" s="497">
        <v>11</v>
      </c>
      <c r="C90" s="497">
        <v>0</v>
      </c>
      <c r="D90" s="497">
        <v>0</v>
      </c>
      <c r="E90" s="497">
        <v>11</v>
      </c>
      <c r="F90" s="497">
        <v>0</v>
      </c>
      <c r="G90" s="497">
        <v>0</v>
      </c>
      <c r="H90" s="497">
        <v>0</v>
      </c>
      <c r="I90" s="390"/>
      <c r="J90" s="403"/>
      <c r="K90" s="390"/>
      <c r="L90" s="122"/>
      <c r="M90" s="42"/>
      <c r="N90" s="42"/>
      <c r="O90" s="40"/>
      <c r="P90" s="40"/>
      <c r="Q90" s="40"/>
      <c r="R90" s="40"/>
      <c r="S90" s="40"/>
      <c r="T90" s="40"/>
      <c r="U90" s="40"/>
      <c r="V90" s="40"/>
      <c r="W90" s="40"/>
      <c r="X90" s="40"/>
      <c r="Y90" s="40"/>
      <c r="Z90" s="40"/>
      <c r="AA90" s="40"/>
      <c r="AB90" s="40"/>
    </row>
    <row r="91" spans="1:28" ht="15" customHeight="1">
      <c r="A91" s="611" t="s">
        <v>738</v>
      </c>
      <c r="B91" s="748">
        <v>47</v>
      </c>
      <c r="C91" s="748">
        <v>3</v>
      </c>
      <c r="D91" s="748">
        <v>3</v>
      </c>
      <c r="E91" s="748">
        <v>37</v>
      </c>
      <c r="F91" s="748">
        <v>4</v>
      </c>
      <c r="G91" s="748">
        <v>0</v>
      </c>
      <c r="H91" s="748">
        <v>0</v>
      </c>
      <c r="I91" s="390"/>
      <c r="J91" s="403"/>
      <c r="K91" s="390"/>
      <c r="L91" s="122"/>
      <c r="M91" s="42"/>
      <c r="N91" s="42"/>
      <c r="O91" s="40"/>
      <c r="P91" s="40"/>
      <c r="Q91" s="40"/>
      <c r="R91" s="40"/>
      <c r="S91" s="40"/>
      <c r="T91" s="40"/>
      <c r="U91" s="40"/>
      <c r="V91" s="40"/>
      <c r="W91" s="40"/>
      <c r="X91" s="40"/>
      <c r="Y91" s="40"/>
      <c r="Z91" s="40"/>
      <c r="AA91" s="40"/>
      <c r="AB91" s="40"/>
    </row>
    <row r="92" spans="1:28" ht="15" customHeight="1">
      <c r="A92" s="134" t="s">
        <v>739</v>
      </c>
      <c r="B92" s="497">
        <v>30</v>
      </c>
      <c r="C92" s="497">
        <v>0</v>
      </c>
      <c r="D92" s="497">
        <v>1</v>
      </c>
      <c r="E92" s="497">
        <v>28</v>
      </c>
      <c r="F92" s="497">
        <v>1</v>
      </c>
      <c r="G92" s="497">
        <v>0</v>
      </c>
      <c r="H92" s="497">
        <v>0</v>
      </c>
      <c r="I92" s="390"/>
      <c r="J92" s="403"/>
      <c r="K92" s="390"/>
      <c r="L92" s="122"/>
      <c r="M92" s="42"/>
      <c r="N92" s="42"/>
      <c r="O92" s="40"/>
      <c r="P92" s="40"/>
      <c r="Q92" s="40"/>
      <c r="R92" s="40"/>
      <c r="S92" s="40"/>
      <c r="T92" s="40"/>
      <c r="U92" s="40"/>
      <c r="V92" s="40"/>
      <c r="W92" s="40"/>
      <c r="X92" s="40"/>
      <c r="Y92" s="40"/>
      <c r="Z92" s="40"/>
      <c r="AA92" s="40"/>
      <c r="AB92" s="40"/>
    </row>
    <row r="93" spans="1:28" ht="15" customHeight="1">
      <c r="A93" s="134" t="s">
        <v>740</v>
      </c>
      <c r="B93" s="497">
        <v>1</v>
      </c>
      <c r="C93" s="497">
        <v>0</v>
      </c>
      <c r="D93" s="497">
        <v>0</v>
      </c>
      <c r="E93" s="497">
        <v>0</v>
      </c>
      <c r="F93" s="497">
        <v>1</v>
      </c>
      <c r="G93" s="497">
        <v>0</v>
      </c>
      <c r="H93" s="497">
        <v>0</v>
      </c>
      <c r="I93" s="390"/>
      <c r="J93" s="403"/>
      <c r="K93" s="390"/>
      <c r="L93" s="122"/>
      <c r="M93" s="42"/>
      <c r="N93" s="42"/>
      <c r="O93" s="40"/>
      <c r="P93" s="40"/>
      <c r="Q93" s="40"/>
      <c r="R93" s="40"/>
      <c r="S93" s="40"/>
      <c r="T93" s="40"/>
      <c r="U93" s="40"/>
      <c r="V93" s="40"/>
      <c r="W93" s="40"/>
      <c r="X93" s="40"/>
      <c r="Y93" s="40"/>
      <c r="Z93" s="40"/>
      <c r="AA93" s="40"/>
      <c r="AB93" s="40"/>
    </row>
    <row r="94" spans="1:28" ht="15" customHeight="1">
      <c r="A94" s="353" t="s">
        <v>741</v>
      </c>
      <c r="B94" s="497">
        <v>16</v>
      </c>
      <c r="C94" s="497">
        <v>3</v>
      </c>
      <c r="D94" s="497">
        <v>2</v>
      </c>
      <c r="E94" s="497">
        <v>9</v>
      </c>
      <c r="F94" s="497">
        <v>2</v>
      </c>
      <c r="G94" s="497">
        <v>0</v>
      </c>
      <c r="H94" s="497">
        <v>0</v>
      </c>
      <c r="I94" s="390"/>
      <c r="J94" s="403"/>
      <c r="K94" s="390"/>
      <c r="L94" s="122"/>
      <c r="M94" s="42"/>
      <c r="N94" s="42"/>
      <c r="O94" s="40"/>
      <c r="P94" s="40"/>
      <c r="Q94" s="40"/>
      <c r="R94" s="40"/>
      <c r="S94" s="40"/>
      <c r="T94" s="40"/>
      <c r="U94" s="40"/>
      <c r="V94" s="40"/>
      <c r="W94" s="40"/>
      <c r="X94" s="40"/>
      <c r="Y94" s="40"/>
      <c r="Z94" s="40"/>
      <c r="AA94" s="40"/>
      <c r="AB94" s="40"/>
    </row>
    <row r="95" spans="1:28" ht="15" customHeight="1">
      <c r="A95" s="1300" t="s">
        <v>742</v>
      </c>
      <c r="B95" s="1233">
        <v>224</v>
      </c>
      <c r="C95" s="1233">
        <v>74</v>
      </c>
      <c r="D95" s="1233">
        <v>90</v>
      </c>
      <c r="E95" s="1233">
        <v>50</v>
      </c>
      <c r="F95" s="1233">
        <v>10</v>
      </c>
      <c r="G95" s="1233">
        <v>0</v>
      </c>
      <c r="H95" s="1233">
        <v>0</v>
      </c>
      <c r="I95" s="390"/>
      <c r="J95" s="403"/>
      <c r="K95" s="390"/>
      <c r="L95" s="122"/>
      <c r="M95" s="42"/>
      <c r="N95" s="42"/>
      <c r="O95" s="40"/>
      <c r="P95" s="40"/>
      <c r="Q95" s="40"/>
      <c r="R95" s="40"/>
      <c r="S95" s="40"/>
      <c r="T95" s="40"/>
      <c r="U95" s="40"/>
      <c r="V95" s="40"/>
      <c r="W95" s="40"/>
      <c r="X95" s="40"/>
      <c r="Y95" s="40"/>
      <c r="Z95" s="40"/>
      <c r="AA95" s="40"/>
      <c r="AB95" s="40"/>
    </row>
    <row r="96" spans="1:28" ht="15" customHeight="1">
      <c r="A96" s="1300" t="s">
        <v>745</v>
      </c>
      <c r="B96" s="1233">
        <v>9</v>
      </c>
      <c r="C96" s="1233">
        <v>0</v>
      </c>
      <c r="D96" s="1233">
        <v>0</v>
      </c>
      <c r="E96" s="1233">
        <v>3</v>
      </c>
      <c r="F96" s="1233">
        <v>6</v>
      </c>
      <c r="G96" s="1233">
        <v>0</v>
      </c>
      <c r="H96" s="1233">
        <v>0</v>
      </c>
      <c r="I96" s="390"/>
      <c r="J96" s="403"/>
      <c r="K96" s="390"/>
      <c r="L96" s="122"/>
      <c r="M96" s="42"/>
      <c r="N96" s="42"/>
      <c r="O96" s="40"/>
      <c r="P96" s="40"/>
      <c r="Q96" s="40"/>
      <c r="R96" s="40"/>
      <c r="S96" s="40"/>
      <c r="T96" s="40"/>
      <c r="U96" s="40"/>
      <c r="V96" s="40"/>
      <c r="W96" s="40"/>
      <c r="X96" s="40"/>
      <c r="Y96" s="40"/>
      <c r="Z96" s="40"/>
      <c r="AA96" s="40"/>
      <c r="AB96" s="40"/>
    </row>
    <row r="97" spans="1:29" ht="15" customHeight="1">
      <c r="A97" s="869"/>
      <c r="B97" s="869"/>
      <c r="C97" s="869"/>
      <c r="D97" s="869"/>
      <c r="E97" s="869"/>
      <c r="F97" s="869"/>
      <c r="G97" s="869"/>
      <c r="H97" s="869"/>
      <c r="I97" s="390"/>
      <c r="J97" s="403"/>
      <c r="K97" s="390"/>
      <c r="L97" s="122"/>
      <c r="M97" s="42"/>
      <c r="N97" s="42"/>
      <c r="O97" s="40"/>
      <c r="P97" s="40"/>
      <c r="Q97" s="40"/>
      <c r="R97" s="40"/>
      <c r="S97" s="40"/>
      <c r="T97" s="40"/>
      <c r="U97" s="40"/>
      <c r="V97" s="40"/>
      <c r="W97" s="40"/>
      <c r="X97" s="40"/>
      <c r="Y97" s="40"/>
      <c r="Z97" s="40"/>
      <c r="AA97" s="40"/>
      <c r="AB97" s="40"/>
    </row>
    <row r="98" spans="1:29" ht="15" customHeight="1">
      <c r="A98" s="1423" t="s">
        <v>746</v>
      </c>
      <c r="B98" s="1419">
        <v>2437</v>
      </c>
      <c r="C98" s="1419">
        <v>744</v>
      </c>
      <c r="D98" s="1419">
        <v>416</v>
      </c>
      <c r="E98" s="1419">
        <v>921</v>
      </c>
      <c r="F98" s="1419">
        <v>355</v>
      </c>
      <c r="G98" s="1419">
        <v>0</v>
      </c>
      <c r="H98" s="1419">
        <v>1</v>
      </c>
      <c r="J98" s="139"/>
      <c r="K98" s="128"/>
      <c r="L98" s="122"/>
      <c r="M98" s="42"/>
      <c r="N98" s="42"/>
      <c r="O98" s="40"/>
      <c r="P98" s="40"/>
      <c r="Q98" s="40"/>
      <c r="R98" s="40"/>
      <c r="S98" s="40"/>
      <c r="T98" s="40"/>
      <c r="U98" s="40"/>
      <c r="V98" s="40"/>
      <c r="W98" s="40"/>
      <c r="X98" s="40"/>
      <c r="Y98" s="40"/>
      <c r="Z98" s="40"/>
      <c r="AA98" s="40"/>
      <c r="AB98" s="40"/>
    </row>
    <row r="99" spans="1:29" ht="15" customHeight="1">
      <c r="A99" s="1301" t="s">
        <v>747</v>
      </c>
      <c r="B99" s="880">
        <v>797</v>
      </c>
      <c r="C99" s="880">
        <v>333</v>
      </c>
      <c r="D99" s="880">
        <v>342</v>
      </c>
      <c r="E99" s="880">
        <v>76</v>
      </c>
      <c r="F99" s="880">
        <v>46</v>
      </c>
      <c r="G99" s="880">
        <v>0</v>
      </c>
      <c r="H99" s="880">
        <v>0</v>
      </c>
      <c r="I99" s="401"/>
      <c r="J99" s="402"/>
      <c r="K99" s="401"/>
      <c r="L99" s="122"/>
      <c r="M99" s="42"/>
      <c r="N99" s="42"/>
      <c r="O99" s="40"/>
      <c r="P99" s="40"/>
      <c r="Q99" s="40"/>
      <c r="R99" s="40"/>
      <c r="S99" s="40"/>
      <c r="T99" s="40"/>
      <c r="U99" s="40"/>
      <c r="V99" s="40"/>
      <c r="W99" s="40"/>
      <c r="X99" s="40"/>
      <c r="Y99" s="40"/>
      <c r="Z99" s="40"/>
      <c r="AA99" s="40"/>
      <c r="AB99" s="40"/>
      <c r="AC99" s="394"/>
    </row>
    <row r="100" spans="1:29" ht="15" customHeight="1">
      <c r="A100" s="1301" t="s">
        <v>748</v>
      </c>
      <c r="B100" s="880">
        <v>317</v>
      </c>
      <c r="C100" s="880">
        <v>120</v>
      </c>
      <c r="D100" s="880">
        <v>156</v>
      </c>
      <c r="E100" s="880">
        <v>37</v>
      </c>
      <c r="F100" s="880">
        <v>4</v>
      </c>
      <c r="G100" s="880">
        <v>0</v>
      </c>
      <c r="H100" s="880">
        <v>0</v>
      </c>
      <c r="I100" s="390"/>
      <c r="J100" s="403"/>
      <c r="K100" s="390"/>
      <c r="L100" s="122"/>
      <c r="M100" s="42"/>
      <c r="N100" s="42"/>
      <c r="O100" s="40"/>
      <c r="P100" s="40"/>
      <c r="Q100" s="40"/>
      <c r="R100" s="40"/>
      <c r="S100" s="40"/>
      <c r="T100" s="40"/>
      <c r="U100" s="40"/>
      <c r="V100" s="40"/>
      <c r="W100" s="40"/>
      <c r="X100" s="40"/>
      <c r="Y100" s="40"/>
      <c r="Z100" s="40"/>
      <c r="AA100" s="40"/>
      <c r="AB100" s="40"/>
      <c r="AC100" s="394"/>
    </row>
    <row r="101" spans="1:29" ht="15" customHeight="1">
      <c r="A101" s="353" t="s">
        <v>765</v>
      </c>
      <c r="B101" s="390">
        <v>194</v>
      </c>
      <c r="C101" s="390">
        <v>31</v>
      </c>
      <c r="D101" s="390">
        <v>104</v>
      </c>
      <c r="E101" s="390">
        <v>27</v>
      </c>
      <c r="F101" s="390">
        <v>32</v>
      </c>
      <c r="G101" s="390">
        <v>0</v>
      </c>
      <c r="H101" s="390">
        <v>0</v>
      </c>
      <c r="I101" s="390"/>
      <c r="J101" s="403"/>
      <c r="K101" s="390"/>
      <c r="L101" s="122"/>
      <c r="M101" s="42"/>
      <c r="N101" s="42"/>
      <c r="O101" s="40"/>
      <c r="P101" s="40"/>
      <c r="Q101" s="40"/>
      <c r="R101" s="40"/>
      <c r="S101" s="40"/>
      <c r="T101" s="40"/>
      <c r="U101" s="40"/>
      <c r="V101" s="40"/>
      <c r="W101" s="40"/>
      <c r="X101" s="40"/>
      <c r="Y101" s="40"/>
      <c r="Z101" s="40"/>
      <c r="AA101" s="40"/>
      <c r="AB101" s="40"/>
      <c r="AC101" s="394"/>
    </row>
    <row r="102" spans="1:29" ht="15" customHeight="1">
      <c r="A102" s="881" t="s">
        <v>750</v>
      </c>
      <c r="B102" s="694">
        <v>1308</v>
      </c>
      <c r="C102" s="694">
        <v>484</v>
      </c>
      <c r="D102" s="694">
        <v>602</v>
      </c>
      <c r="E102" s="694">
        <v>140</v>
      </c>
      <c r="F102" s="694">
        <v>82</v>
      </c>
      <c r="G102" s="694">
        <v>0</v>
      </c>
      <c r="H102" s="694">
        <v>0</v>
      </c>
      <c r="I102" s="390"/>
      <c r="J102" s="403"/>
      <c r="K102" s="390"/>
      <c r="L102" s="122"/>
      <c r="M102" s="42"/>
      <c r="N102" s="42"/>
      <c r="O102" s="40"/>
      <c r="P102" s="40"/>
      <c r="Q102" s="40"/>
      <c r="R102" s="40"/>
      <c r="S102" s="40"/>
      <c r="T102" s="40"/>
      <c r="U102" s="40"/>
      <c r="V102" s="40"/>
      <c r="W102" s="40"/>
      <c r="X102" s="40"/>
      <c r="Y102" s="40"/>
      <c r="Z102" s="40"/>
      <c r="AA102" s="40"/>
      <c r="AB102" s="40"/>
      <c r="AC102" s="394"/>
    </row>
    <row r="103" spans="1:29" ht="15" customHeight="1">
      <c r="A103" s="906" t="s">
        <v>696</v>
      </c>
      <c r="B103" s="859">
        <v>35</v>
      </c>
      <c r="C103" s="859">
        <v>35</v>
      </c>
      <c r="D103" s="859">
        <v>0</v>
      </c>
      <c r="E103" s="859">
        <v>0</v>
      </c>
      <c r="F103" s="859">
        <v>0</v>
      </c>
      <c r="G103" s="859">
        <v>0</v>
      </c>
      <c r="H103" s="859">
        <v>0</v>
      </c>
      <c r="I103" s="401"/>
      <c r="J103" s="402"/>
      <c r="K103" s="401"/>
      <c r="L103" s="122"/>
      <c r="M103" s="42"/>
      <c r="N103" s="42"/>
      <c r="O103" s="40"/>
      <c r="P103" s="40"/>
      <c r="Q103" s="40"/>
      <c r="R103" s="40"/>
      <c r="S103" s="40"/>
      <c r="T103" s="40"/>
      <c r="U103" s="40"/>
      <c r="V103" s="40"/>
      <c r="W103" s="40"/>
      <c r="X103" s="40"/>
      <c r="Y103" s="40"/>
      <c r="Z103" s="40"/>
      <c r="AA103" s="40"/>
      <c r="AB103" s="40"/>
      <c r="AC103" s="394"/>
    </row>
    <row r="104" spans="1:29" ht="15" customHeight="1">
      <c r="A104" s="906" t="s">
        <v>751</v>
      </c>
      <c r="B104" s="859">
        <v>0</v>
      </c>
      <c r="C104" s="859">
        <v>0</v>
      </c>
      <c r="D104" s="859">
        <v>0</v>
      </c>
      <c r="E104" s="859">
        <v>0</v>
      </c>
      <c r="F104" s="859">
        <v>0</v>
      </c>
      <c r="G104" s="859">
        <v>0</v>
      </c>
      <c r="H104" s="859">
        <v>0</v>
      </c>
      <c r="I104" s="401"/>
      <c r="J104" s="402"/>
      <c r="K104" s="401"/>
      <c r="L104" s="122"/>
      <c r="M104" s="42"/>
      <c r="N104" s="42"/>
      <c r="O104" s="40"/>
      <c r="P104" s="40"/>
      <c r="Q104" s="40"/>
      <c r="R104" s="40"/>
      <c r="S104" s="40"/>
      <c r="T104" s="40"/>
      <c r="U104" s="40"/>
      <c r="V104" s="40"/>
      <c r="W104" s="40"/>
      <c r="X104" s="40"/>
      <c r="Y104" s="40"/>
      <c r="Z104" s="40"/>
      <c r="AA104" s="40"/>
      <c r="AB104" s="40"/>
      <c r="AC104" s="394"/>
    </row>
    <row r="105" spans="1:29" ht="15" customHeight="1">
      <c r="A105" s="906" t="s">
        <v>835</v>
      </c>
      <c r="B105" s="859">
        <v>3780</v>
      </c>
      <c r="C105" s="859">
        <v>1263</v>
      </c>
      <c r="D105" s="859">
        <v>1018</v>
      </c>
      <c r="E105" s="859">
        <v>1061</v>
      </c>
      <c r="F105" s="859">
        <v>437</v>
      </c>
      <c r="G105" s="859">
        <v>0</v>
      </c>
      <c r="H105" s="859">
        <v>1</v>
      </c>
      <c r="I105" s="401"/>
      <c r="J105" s="402"/>
      <c r="K105" s="401"/>
      <c r="L105" s="122"/>
      <c r="M105" s="42"/>
      <c r="N105" s="42"/>
      <c r="O105" s="40"/>
      <c r="P105" s="40"/>
      <c r="Q105" s="40"/>
      <c r="R105" s="40"/>
      <c r="S105" s="40"/>
      <c r="T105" s="40"/>
      <c r="U105" s="40"/>
      <c r="V105" s="40"/>
      <c r="W105" s="40"/>
      <c r="X105" s="40"/>
      <c r="Y105" s="40"/>
      <c r="Z105" s="40"/>
      <c r="AA105" s="40"/>
      <c r="AB105" s="40"/>
      <c r="AC105" s="394"/>
    </row>
    <row r="106" spans="1:29" ht="15" customHeight="1">
      <c r="A106" s="906" t="s">
        <v>753</v>
      </c>
      <c r="B106" s="859">
        <v>637</v>
      </c>
      <c r="C106" s="859">
        <v>620</v>
      </c>
      <c r="D106" s="859">
        <v>0</v>
      </c>
      <c r="E106" s="859">
        <v>17</v>
      </c>
      <c r="F106" s="859">
        <v>0</v>
      </c>
      <c r="G106" s="859">
        <v>0</v>
      </c>
      <c r="H106" s="859">
        <v>0</v>
      </c>
      <c r="I106" s="401"/>
      <c r="J106" s="402"/>
      <c r="K106" s="401"/>
      <c r="L106" s="122"/>
      <c r="M106" s="42"/>
      <c r="N106" s="42"/>
      <c r="O106" s="40"/>
      <c r="P106" s="40"/>
      <c r="Q106" s="40"/>
      <c r="R106" s="40"/>
      <c r="S106" s="40"/>
      <c r="T106" s="40"/>
      <c r="U106" s="40"/>
      <c r="V106" s="40"/>
      <c r="W106" s="40"/>
      <c r="X106" s="40"/>
      <c r="Y106" s="40"/>
      <c r="Z106" s="40"/>
      <c r="AA106" s="40"/>
      <c r="AB106" s="40"/>
      <c r="AC106" s="394"/>
    </row>
    <row r="107" spans="1:29" ht="15" customHeight="1">
      <c r="A107" s="906" t="s">
        <v>767</v>
      </c>
      <c r="B107" s="859">
        <v>10</v>
      </c>
      <c r="C107" s="859">
        <v>0</v>
      </c>
      <c r="D107" s="859">
        <v>10</v>
      </c>
      <c r="E107" s="859">
        <v>0</v>
      </c>
      <c r="F107" s="859">
        <v>0</v>
      </c>
      <c r="G107" s="859">
        <v>0</v>
      </c>
      <c r="H107" s="859">
        <v>0</v>
      </c>
      <c r="I107" s="401"/>
      <c r="J107" s="402"/>
      <c r="K107" s="401"/>
      <c r="L107" s="122"/>
      <c r="M107" s="42"/>
      <c r="N107" s="42"/>
      <c r="O107" s="40"/>
      <c r="P107" s="40"/>
      <c r="Q107" s="40"/>
      <c r="R107" s="40"/>
      <c r="S107" s="40"/>
      <c r="T107" s="40"/>
      <c r="U107" s="40"/>
      <c r="V107" s="40"/>
      <c r="W107" s="40"/>
      <c r="X107" s="40"/>
      <c r="Y107" s="40"/>
      <c r="Z107" s="40"/>
      <c r="AA107" s="40"/>
      <c r="AB107" s="40"/>
      <c r="AC107" s="394"/>
    </row>
    <row r="108" spans="1:29" ht="24.75" customHeight="1">
      <c r="A108" s="1672" t="s">
        <v>1220</v>
      </c>
      <c r="B108" s="1673"/>
      <c r="C108" s="1673"/>
      <c r="D108" s="1673"/>
      <c r="E108" s="1673"/>
      <c r="F108" s="1673"/>
      <c r="G108" s="1673"/>
      <c r="H108" s="1673"/>
      <c r="I108" s="390"/>
      <c r="J108" s="399"/>
    </row>
    <row r="109" spans="1:29">
      <c r="A109" s="353"/>
      <c r="B109" s="390"/>
      <c r="C109" s="400"/>
      <c r="D109" s="390"/>
      <c r="E109" s="390"/>
      <c r="F109" s="390"/>
      <c r="G109" s="390"/>
      <c r="H109" s="390"/>
      <c r="I109" s="390"/>
      <c r="J109" s="399"/>
    </row>
    <row r="110" spans="1:29">
      <c r="A110" s="353"/>
      <c r="B110" s="390"/>
      <c r="C110" s="400"/>
      <c r="D110" s="390"/>
      <c r="E110" s="390"/>
      <c r="F110" s="390"/>
      <c r="G110" s="390"/>
      <c r="H110" s="390"/>
      <c r="I110" s="390"/>
      <c r="J110" s="399"/>
    </row>
    <row r="111" spans="1:29">
      <c r="A111" s="353"/>
      <c r="B111" s="390"/>
      <c r="C111" s="400"/>
      <c r="D111" s="390"/>
      <c r="E111" s="390"/>
      <c r="F111" s="390"/>
      <c r="G111" s="390"/>
      <c r="H111" s="390"/>
      <c r="I111" s="390"/>
      <c r="J111" s="399"/>
    </row>
    <row r="112" spans="1:29">
      <c r="A112" s="353"/>
      <c r="B112" s="390"/>
      <c r="C112" s="400"/>
      <c r="D112" s="390"/>
      <c r="E112" s="390"/>
      <c r="F112" s="390"/>
      <c r="G112" s="390"/>
      <c r="H112" s="390"/>
      <c r="I112" s="390"/>
      <c r="J112" s="399"/>
    </row>
    <row r="113" spans="1:10">
      <c r="A113" s="353"/>
      <c r="B113" s="390"/>
      <c r="C113" s="400"/>
      <c r="D113" s="390"/>
      <c r="E113" s="390"/>
      <c r="F113" s="390"/>
      <c r="G113" s="390"/>
      <c r="H113" s="390"/>
      <c r="I113" s="390"/>
      <c r="J113" s="399"/>
    </row>
    <row r="114" spans="1:10">
      <c r="A114" s="353"/>
      <c r="B114" s="390"/>
      <c r="C114" s="400"/>
      <c r="D114" s="390"/>
      <c r="E114" s="390"/>
      <c r="F114" s="390"/>
      <c r="G114" s="390"/>
      <c r="H114" s="390"/>
      <c r="I114" s="390"/>
      <c r="J114" s="399"/>
    </row>
    <row r="115" spans="1:10">
      <c r="A115" s="353"/>
      <c r="B115" s="390"/>
      <c r="C115" s="400"/>
      <c r="D115" s="390"/>
      <c r="E115" s="390"/>
      <c r="F115" s="390"/>
      <c r="G115" s="390"/>
      <c r="H115" s="390"/>
      <c r="I115" s="390"/>
      <c r="J115" s="399"/>
    </row>
    <row r="116" spans="1:10">
      <c r="A116" s="353"/>
      <c r="B116" s="390"/>
      <c r="C116" s="400"/>
      <c r="D116" s="390"/>
      <c r="E116" s="390"/>
      <c r="F116" s="390"/>
      <c r="G116" s="390"/>
      <c r="H116" s="390"/>
      <c r="I116" s="390"/>
      <c r="J116" s="399"/>
    </row>
    <row r="117" spans="1:10">
      <c r="B117" s="390"/>
      <c r="C117" s="400"/>
      <c r="D117" s="390"/>
      <c r="E117" s="390"/>
      <c r="F117" s="390"/>
      <c r="G117" s="390"/>
      <c r="H117" s="390"/>
      <c r="I117" s="390"/>
      <c r="J117" s="399"/>
    </row>
    <row r="118" spans="1:10">
      <c r="C118" s="400"/>
      <c r="J118" s="399"/>
    </row>
    <row r="119" spans="1:10">
      <c r="C119" s="400"/>
      <c r="J119" s="399"/>
    </row>
    <row r="120" spans="1:10">
      <c r="C120" s="400"/>
      <c r="J120" s="399"/>
    </row>
    <row r="121" spans="1:10">
      <c r="C121" s="400"/>
      <c r="J121" s="399"/>
    </row>
    <row r="122" spans="1:10">
      <c r="C122" s="400"/>
      <c r="J122" s="399"/>
    </row>
    <row r="123" spans="1:10">
      <c r="C123" s="400"/>
      <c r="J123" s="399"/>
    </row>
    <row r="124" spans="1:10">
      <c r="C124" s="400"/>
      <c r="J124" s="399"/>
    </row>
    <row r="125" spans="1:10">
      <c r="C125" s="400"/>
      <c r="J125" s="399"/>
    </row>
    <row r="126" spans="1:10">
      <c r="C126" s="400"/>
      <c r="J126" s="399"/>
    </row>
    <row r="127" spans="1:10">
      <c r="C127" s="400"/>
      <c r="J127" s="399"/>
    </row>
  </sheetData>
  <mergeCells count="3">
    <mergeCell ref="A108:H108"/>
    <mergeCell ref="A53:H53"/>
    <mergeCell ref="A2:G2"/>
  </mergeCells>
  <pageMargins left="0.70866141732283472" right="0.70866141732283472" top="0.74803149606299213" bottom="0.74803149606299213" header="0.31496062992125984" footer="0.31496062992125984"/>
  <pageSetup paperSize="9" scale="76" fitToWidth="0" fitToHeight="0" orientation="portrait" r:id="rId1"/>
  <headerFooter alignWithMargins="0">
    <oddHeader>&amp;CHalf-Year Factbook 2022
&amp;R&amp;"-,Bold"&amp;K0000A0Risk, liquidity and capital management</oddHeader>
    <oddFooter>&amp;R&amp;"-,Bold"&amp;K0000A0Nordea</oddFooter>
  </headerFooter>
  <rowBreaks count="1" manualBreakCount="1">
    <brk id="55" max="16383" man="1"/>
  </rowBreaks>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936C7-CF81-4399-A80E-8DE50ED7D041}">
  <sheetPr codeName="Sheet36"/>
  <dimension ref="A1:V49"/>
  <sheetViews>
    <sheetView view="pageLayout" zoomScaleNormal="100" zoomScaleSheetLayoutView="100" workbookViewId="0">
      <selection activeCell="B46" sqref="B46"/>
    </sheetView>
  </sheetViews>
  <sheetFormatPr defaultColWidth="8.81640625" defaultRowHeight="14.5"/>
  <cols>
    <col min="1" max="1" width="42.7265625" style="128" customWidth="1"/>
    <col min="2" max="3" width="8.81640625" style="128" customWidth="1"/>
    <col min="4" max="4" width="6.26953125" style="128" customWidth="1"/>
    <col min="5" max="10" width="5.7265625" style="128" customWidth="1"/>
    <col min="11" max="13" width="5.7265625" customWidth="1"/>
    <col min="14" max="14" width="5.7265625" style="138" customWidth="1"/>
    <col min="15" max="15" width="8.81640625" style="138"/>
    <col min="16" max="16" width="12.453125" style="138" customWidth="1"/>
    <col min="17" max="17" width="8.81640625" style="138"/>
    <col min="18" max="18" width="10" style="138" customWidth="1"/>
    <col min="19" max="20" width="8.81640625" style="138"/>
  </cols>
  <sheetData>
    <row r="1" spans="1:22" ht="19.5" customHeight="1">
      <c r="A1" s="1453" t="s">
        <v>1525</v>
      </c>
      <c r="B1" s="1303"/>
      <c r="C1" s="1303"/>
      <c r="D1" s="1303"/>
      <c r="E1" s="1303"/>
      <c r="F1" s="1303"/>
      <c r="G1" s="1303"/>
      <c r="H1" s="1303"/>
      <c r="I1" s="1303"/>
      <c r="J1" s="1303"/>
      <c r="K1" s="1304"/>
      <c r="L1" s="1304"/>
      <c r="M1" s="1304"/>
      <c r="N1" s="1305"/>
    </row>
    <row r="2" spans="1:22" ht="16" customHeight="1">
      <c r="A2" s="1302"/>
      <c r="B2" s="631" t="s">
        <v>1492</v>
      </c>
      <c r="C2" s="631" t="s">
        <v>208</v>
      </c>
      <c r="D2" s="631" t="s">
        <v>209</v>
      </c>
      <c r="E2" s="631" t="s">
        <v>210</v>
      </c>
      <c r="F2" s="631" t="s">
        <v>211</v>
      </c>
      <c r="G2" s="631" t="s">
        <v>212</v>
      </c>
      <c r="H2" s="631" t="s">
        <v>213</v>
      </c>
      <c r="I2" s="631" t="s">
        <v>214</v>
      </c>
      <c r="J2" s="631" t="s">
        <v>215</v>
      </c>
      <c r="K2" s="631" t="s">
        <v>216</v>
      </c>
      <c r="L2" s="631" t="s">
        <v>217</v>
      </c>
      <c r="M2" s="631" t="s">
        <v>218</v>
      </c>
      <c r="N2" s="631" t="s">
        <v>219</v>
      </c>
    </row>
    <row r="3" spans="1:22" ht="16" customHeight="1">
      <c r="A3" s="620" t="s">
        <v>83</v>
      </c>
      <c r="B3" s="631"/>
      <c r="C3" s="631"/>
      <c r="D3" s="631"/>
      <c r="E3" s="631"/>
      <c r="F3" s="631"/>
      <c r="G3" s="631"/>
      <c r="H3" s="631"/>
      <c r="I3" s="631"/>
      <c r="J3" s="631"/>
      <c r="K3" s="631"/>
      <c r="L3" s="631"/>
      <c r="M3" s="631"/>
      <c r="N3" s="631"/>
      <c r="O3" s="439"/>
      <c r="P3" s="439"/>
      <c r="Q3" s="439"/>
      <c r="R3" s="425"/>
      <c r="S3" s="425"/>
    </row>
    <row r="4" spans="1:22" ht="16" customHeight="1">
      <c r="A4" s="253" t="s">
        <v>836</v>
      </c>
      <c r="B4" s="411">
        <v>-40</v>
      </c>
      <c r="C4" s="411">
        <v>-4.3958049200000016</v>
      </c>
      <c r="D4" s="411">
        <v>81</v>
      </c>
      <c r="E4" s="411">
        <v>3.6074435100000048</v>
      </c>
      <c r="F4" s="411">
        <v>-29.523802760000006</v>
      </c>
      <c r="G4" s="411">
        <v>62.703000219999993</v>
      </c>
      <c r="H4" s="411">
        <v>58.143000000000001</v>
      </c>
      <c r="I4" s="411">
        <v>-1.964</v>
      </c>
      <c r="J4" s="411">
        <v>698.10867182937</v>
      </c>
      <c r="K4" s="411">
        <v>153.6345689</v>
      </c>
      <c r="L4" s="411">
        <v>102.49542765</v>
      </c>
      <c r="M4" s="411">
        <v>49</v>
      </c>
      <c r="N4" s="411">
        <v>60.998514178166999</v>
      </c>
      <c r="O4" s="411"/>
      <c r="P4" s="411"/>
      <c r="Q4" s="411"/>
      <c r="R4" s="425"/>
      <c r="S4" s="425"/>
    </row>
    <row r="5" spans="1:22" ht="16" customHeight="1">
      <c r="A5" s="128" t="s">
        <v>837</v>
      </c>
      <c r="B5" s="390">
        <v>-15.848000000000001</v>
      </c>
      <c r="C5" s="390">
        <v>-7.931</v>
      </c>
      <c r="D5" s="390">
        <v>-25</v>
      </c>
      <c r="E5" s="390">
        <v>-26</v>
      </c>
      <c r="F5" s="131">
        <v>-21</v>
      </c>
      <c r="G5" s="131">
        <v>-11</v>
      </c>
      <c r="H5" s="131">
        <v>-30</v>
      </c>
      <c r="I5" s="131">
        <v>-17</v>
      </c>
      <c r="J5" s="131">
        <v>-2</v>
      </c>
      <c r="K5" s="131">
        <v>1</v>
      </c>
      <c r="L5" s="131">
        <v>-16</v>
      </c>
      <c r="M5" s="131">
        <v>1</v>
      </c>
      <c r="N5" s="131">
        <v>2</v>
      </c>
      <c r="O5" s="131"/>
      <c r="P5" s="131"/>
      <c r="Q5" s="131"/>
      <c r="R5" s="425"/>
      <c r="S5" s="425"/>
    </row>
    <row r="6" spans="1:22" ht="16" customHeight="1">
      <c r="A6" s="426" t="s">
        <v>225</v>
      </c>
      <c r="B6" s="412">
        <v>-55.847999999999999</v>
      </c>
      <c r="C6" s="412">
        <v>-12.326804920000001</v>
      </c>
      <c r="D6" s="412">
        <v>56</v>
      </c>
      <c r="E6" s="412">
        <v>-22.392556489999997</v>
      </c>
      <c r="F6" s="412">
        <v>-50.523802760000009</v>
      </c>
      <c r="G6" s="439">
        <v>51.703000219999993</v>
      </c>
      <c r="H6" s="439">
        <v>28</v>
      </c>
      <c r="I6" s="439">
        <v>-19</v>
      </c>
      <c r="J6" s="439">
        <v>696</v>
      </c>
      <c r="K6" s="439">
        <v>155</v>
      </c>
      <c r="L6" s="439">
        <v>86</v>
      </c>
      <c r="M6" s="439">
        <v>50</v>
      </c>
      <c r="N6" s="439">
        <v>63</v>
      </c>
      <c r="O6" s="439"/>
      <c r="P6" s="439"/>
      <c r="Q6" s="439"/>
      <c r="R6" s="425"/>
      <c r="S6" s="425"/>
    </row>
    <row r="7" spans="1:22" ht="16" customHeight="1">
      <c r="A7" s="410"/>
      <c r="B7" s="411"/>
      <c r="C7" s="411"/>
      <c r="D7" s="411"/>
      <c r="E7" s="411"/>
      <c r="F7" s="411"/>
      <c r="G7" s="411"/>
      <c r="H7" s="411"/>
      <c r="I7" s="411"/>
    </row>
    <row r="8" spans="1:22" ht="16" customHeight="1">
      <c r="A8" s="1422" t="s">
        <v>838</v>
      </c>
      <c r="B8" s="1307"/>
      <c r="C8" s="1307"/>
      <c r="D8" s="1308"/>
      <c r="E8" s="1308"/>
      <c r="F8" s="1308"/>
      <c r="G8" s="1308"/>
      <c r="H8" s="1308"/>
      <c r="I8" s="1308"/>
      <c r="J8" s="1308"/>
    </row>
    <row r="9" spans="1:22" ht="16" customHeight="1">
      <c r="A9" s="1306"/>
      <c r="B9" s="631" t="s">
        <v>1397</v>
      </c>
      <c r="C9" s="631" t="s">
        <v>208</v>
      </c>
      <c r="D9" s="631" t="s">
        <v>209</v>
      </c>
      <c r="E9" s="631" t="s">
        <v>210</v>
      </c>
      <c r="F9" s="631" t="s">
        <v>211</v>
      </c>
      <c r="G9" s="631" t="s">
        <v>212</v>
      </c>
      <c r="H9" s="631" t="s">
        <v>213</v>
      </c>
      <c r="I9" s="631" t="s">
        <v>214</v>
      </c>
      <c r="J9" s="631" t="s">
        <v>215</v>
      </c>
    </row>
    <row r="10" spans="1:22" ht="16" customHeight="1">
      <c r="A10" s="884" t="s">
        <v>83</v>
      </c>
      <c r="B10" s="631"/>
      <c r="C10" s="631"/>
      <c r="D10" s="631"/>
      <c r="E10" s="631"/>
      <c r="F10" s="631"/>
      <c r="G10" s="631"/>
      <c r="H10" s="631"/>
      <c r="I10" s="631"/>
      <c r="J10" s="631"/>
    </row>
    <row r="11" spans="1:22" ht="17.149999999999999" customHeight="1">
      <c r="A11" s="424" t="s">
        <v>839</v>
      </c>
      <c r="B11" s="130">
        <v>2686.9405447400004</v>
      </c>
      <c r="C11" s="130">
        <v>3153.9856965700001</v>
      </c>
      <c r="D11" s="130">
        <v>3512.4644105099997</v>
      </c>
      <c r="E11" s="130">
        <v>3628.4089098300001</v>
      </c>
      <c r="F11" s="130">
        <v>3749.6547258599999</v>
      </c>
      <c r="G11" s="130">
        <v>4022.5666058099996</v>
      </c>
      <c r="H11" s="130">
        <v>3979.1682331699999</v>
      </c>
      <c r="I11" s="130">
        <v>4219.3866348599995</v>
      </c>
      <c r="J11" s="130">
        <v>4421.0415033700001</v>
      </c>
      <c r="M11" s="122"/>
      <c r="N11" s="122"/>
      <c r="O11" s="122"/>
      <c r="P11" s="122"/>
      <c r="Q11" s="122"/>
      <c r="R11" s="122"/>
      <c r="S11" s="122"/>
      <c r="T11" s="122"/>
      <c r="U11" s="42"/>
      <c r="V11" s="42"/>
    </row>
    <row r="12" spans="1:22" ht="17.149999999999999" customHeight="1">
      <c r="A12" s="424" t="s">
        <v>840</v>
      </c>
      <c r="B12" s="129">
        <v>1215.01335935976</v>
      </c>
      <c r="C12" s="129">
        <v>1309.154874926036</v>
      </c>
      <c r="D12" s="129">
        <v>1609.9331906806003</v>
      </c>
      <c r="E12" s="129">
        <v>1623.0684328954028</v>
      </c>
      <c r="F12" s="130">
        <v>1650.880740687242</v>
      </c>
      <c r="G12" s="130">
        <v>1675.6424703620339</v>
      </c>
      <c r="H12" s="130">
        <v>1673.845457984195</v>
      </c>
      <c r="I12" s="130">
        <v>1816.1964101319818</v>
      </c>
      <c r="J12" s="130">
        <v>1906.593671302543</v>
      </c>
      <c r="M12" s="122"/>
      <c r="N12" s="122"/>
      <c r="O12" s="122"/>
      <c r="P12" s="122"/>
      <c r="Q12" s="122"/>
      <c r="R12" s="122"/>
      <c r="S12" s="122"/>
      <c r="T12" s="122"/>
      <c r="U12" s="42"/>
      <c r="V12" s="42"/>
    </row>
    <row r="13" spans="1:22" ht="17.149999999999999" customHeight="1">
      <c r="A13" s="424" t="s">
        <v>841</v>
      </c>
      <c r="B13" s="129">
        <v>1471.9271853802404</v>
      </c>
      <c r="C13" s="129">
        <v>1844.8308216439641</v>
      </c>
      <c r="D13" s="129">
        <v>1902.5312198293993</v>
      </c>
      <c r="E13" s="129">
        <v>2005.3404769345973</v>
      </c>
      <c r="F13" s="130">
        <v>2098.7739851727579</v>
      </c>
      <c r="G13" s="130">
        <v>2346.9241354479655</v>
      </c>
      <c r="H13" s="130">
        <v>2305.3227751858049</v>
      </c>
      <c r="I13" s="130">
        <v>2403.1902247280177</v>
      </c>
      <c r="J13" s="130">
        <v>2514.4478320674571</v>
      </c>
      <c r="M13" s="122"/>
      <c r="N13" s="122"/>
      <c r="O13" s="122"/>
      <c r="P13" s="122"/>
      <c r="Q13" s="122"/>
      <c r="R13" s="122"/>
      <c r="S13" s="122"/>
      <c r="T13" s="122"/>
      <c r="U13" s="42"/>
      <c r="V13" s="42"/>
    </row>
    <row r="14" spans="1:22" ht="17.149999999999999" customHeight="1">
      <c r="A14" s="499" t="s">
        <v>842</v>
      </c>
      <c r="B14" s="409">
        <v>96.443860419576296</v>
      </c>
      <c r="C14" s="409">
        <v>112.33560821847988</v>
      </c>
      <c r="D14" s="409">
        <v>128.25004607899541</v>
      </c>
      <c r="E14" s="409">
        <v>136.14681240720688</v>
      </c>
      <c r="F14" s="409">
        <v>140.81514366391121</v>
      </c>
      <c r="G14" s="409">
        <v>153.41188179769509</v>
      </c>
      <c r="H14" s="409">
        <v>150.81604381182626</v>
      </c>
      <c r="I14" s="409">
        <v>168.77782591210195</v>
      </c>
      <c r="J14" s="409">
        <v>174.18354170777732</v>
      </c>
      <c r="M14" s="122"/>
      <c r="N14" s="122"/>
      <c r="O14" s="122"/>
      <c r="P14" s="122"/>
      <c r="Q14" s="122"/>
      <c r="R14" s="122"/>
      <c r="S14" s="122"/>
      <c r="T14" s="122"/>
      <c r="U14" s="42"/>
      <c r="V14" s="42"/>
    </row>
    <row r="15" spans="1:22" ht="14.25" customHeight="1">
      <c r="A15" s="499" t="s">
        <v>843</v>
      </c>
      <c r="B15" s="254">
        <v>45.219212674366403</v>
      </c>
      <c r="C15" s="254">
        <v>41.5079521872835</v>
      </c>
      <c r="D15" s="254">
        <v>45.834861297479812</v>
      </c>
      <c r="E15" s="254">
        <v>44.732235898170792</v>
      </c>
      <c r="F15" s="409">
        <v>44.027540170611445</v>
      </c>
      <c r="G15" s="409">
        <v>41.65605282810774</v>
      </c>
      <c r="H15" s="409">
        <v>42.065209609163169</v>
      </c>
      <c r="I15" s="409">
        <v>43.044085960902791</v>
      </c>
      <c r="J15" s="130">
        <v>43.125441592195315</v>
      </c>
      <c r="M15" s="122"/>
      <c r="N15" s="122"/>
      <c r="O15" s="122"/>
      <c r="P15" s="122"/>
      <c r="Q15" s="122"/>
      <c r="R15" s="122"/>
      <c r="S15" s="122"/>
      <c r="T15" s="122"/>
      <c r="U15" s="42"/>
      <c r="V15" s="42"/>
    </row>
    <row r="16" spans="1:22" ht="18.649999999999999" customHeight="1">
      <c r="A16" s="499" t="s">
        <v>1559</v>
      </c>
      <c r="B16" s="409">
        <v>22.137699769559347</v>
      </c>
      <c r="C16" s="409">
        <v>23.146506698242785</v>
      </c>
      <c r="D16" s="409">
        <v>22.064847172907847</v>
      </c>
      <c r="E16" s="409">
        <v>24.621277603284099</v>
      </c>
      <c r="F16" s="409">
        <v>25.165487754957311</v>
      </c>
      <c r="G16" s="409">
        <v>30.430051639237444</v>
      </c>
      <c r="H16" s="409">
        <v>29.808941225385116</v>
      </c>
      <c r="I16" s="409">
        <v>29.225519373473485</v>
      </c>
      <c r="J16" s="409">
        <v>31.92302250795111</v>
      </c>
      <c r="M16" s="122"/>
      <c r="N16" s="122"/>
      <c r="O16" s="122"/>
      <c r="P16" s="122"/>
      <c r="Q16" s="122"/>
      <c r="R16" s="122"/>
      <c r="S16" s="122"/>
      <c r="T16" s="122"/>
      <c r="U16" s="42"/>
      <c r="V16" s="42"/>
    </row>
    <row r="17" spans="1:22" ht="21.65" customHeight="1">
      <c r="A17" s="632" t="s">
        <v>844</v>
      </c>
      <c r="B17" s="633">
        <v>67.951810842378507</v>
      </c>
      <c r="C17" s="633">
        <v>61.881268689850664</v>
      </c>
      <c r="D17" s="633">
        <v>62.818765843468192</v>
      </c>
      <c r="E17" s="633">
        <v>62.57038159367039</v>
      </c>
      <c r="F17" s="633">
        <v>61.647178891299234</v>
      </c>
      <c r="G17" s="633">
        <v>61.187276967729744</v>
      </c>
      <c r="H17" s="633">
        <v>61.532219765876803</v>
      </c>
      <c r="I17" s="633">
        <v>60.067801757749415</v>
      </c>
      <c r="J17" s="633">
        <v>61.133443776655071</v>
      </c>
      <c r="M17" s="122"/>
      <c r="N17" s="122"/>
      <c r="O17" s="122"/>
      <c r="P17" s="122"/>
      <c r="Q17" s="122"/>
      <c r="R17" s="122"/>
      <c r="S17" s="122"/>
      <c r="T17" s="122"/>
      <c r="U17" s="42"/>
      <c r="V17" s="42"/>
    </row>
    <row r="18" spans="1:22" ht="17.149999999999999" customHeight="1">
      <c r="A18" s="424" t="s">
        <v>845</v>
      </c>
      <c r="B18" s="130">
        <v>1215.01335935976</v>
      </c>
      <c r="C18" s="130">
        <v>1309.154874926036</v>
      </c>
      <c r="D18" s="130">
        <v>1609.9331906806003</v>
      </c>
      <c r="E18" s="130">
        <v>1623.0684328954028</v>
      </c>
      <c r="F18" s="130">
        <v>1650.880740687242</v>
      </c>
      <c r="G18" s="130">
        <v>1675.6424703620339</v>
      </c>
      <c r="H18" s="130">
        <v>1673.845457984195</v>
      </c>
      <c r="I18" s="130">
        <v>1816.1964101319818</v>
      </c>
      <c r="J18" s="130">
        <v>1906.593671302543</v>
      </c>
      <c r="M18" s="122"/>
      <c r="N18" s="122"/>
      <c r="O18" s="122"/>
      <c r="P18" s="122"/>
      <c r="Q18" s="122"/>
      <c r="R18" s="122"/>
      <c r="S18" s="122"/>
      <c r="T18" s="122"/>
      <c r="U18" s="42"/>
      <c r="V18" s="42"/>
    </row>
    <row r="19" spans="1:22" ht="17.149999999999999" customHeight="1">
      <c r="A19" s="424" t="s">
        <v>846</v>
      </c>
      <c r="B19" s="130">
        <v>610.81139704913994</v>
      </c>
      <c r="C19" s="130">
        <v>642.57148840790398</v>
      </c>
      <c r="D19" s="130">
        <v>596.55360269283199</v>
      </c>
      <c r="E19" s="130">
        <v>647.24086776396405</v>
      </c>
      <c r="F19" s="130">
        <v>660.67561596972803</v>
      </c>
      <c r="G19" s="130">
        <v>785.656499946336</v>
      </c>
      <c r="H19" s="130">
        <v>774.62508410392627</v>
      </c>
      <c r="I19" s="130">
        <v>718.29638908869708</v>
      </c>
      <c r="J19" s="130">
        <v>796.14125050274197</v>
      </c>
      <c r="M19" s="122"/>
      <c r="N19" s="122"/>
      <c r="O19" s="122"/>
      <c r="P19" s="122"/>
      <c r="Q19" s="122"/>
      <c r="R19" s="122"/>
      <c r="S19" s="122"/>
      <c r="T19" s="122"/>
      <c r="U19" s="42"/>
      <c r="V19" s="42"/>
    </row>
    <row r="20" spans="1:22" ht="17.149999999999999" customHeight="1">
      <c r="A20" s="634" t="s">
        <v>847</v>
      </c>
      <c r="B20" s="635">
        <v>1825.8247564088999</v>
      </c>
      <c r="C20" s="635">
        <v>1951.7263633339398</v>
      </c>
      <c r="D20" s="635">
        <v>2206.4867933734322</v>
      </c>
      <c r="E20" s="635">
        <v>2270.3093006593667</v>
      </c>
      <c r="F20" s="635">
        <v>2311.5563566569699</v>
      </c>
      <c r="G20" s="635">
        <v>2461.2989703083699</v>
      </c>
      <c r="H20" s="635">
        <v>2448.4705420881214</v>
      </c>
      <c r="I20" s="635">
        <v>2534.492799220679</v>
      </c>
      <c r="J20" s="635">
        <v>2702.734921805285</v>
      </c>
      <c r="M20" s="122"/>
      <c r="N20" s="122"/>
      <c r="O20" s="122"/>
      <c r="P20" s="122"/>
      <c r="Q20" s="122"/>
      <c r="R20" s="122"/>
      <c r="S20" s="122"/>
      <c r="T20" s="122"/>
      <c r="U20" s="42"/>
      <c r="V20" s="42"/>
    </row>
    <row r="21" spans="1:22" ht="17.149999999999999" customHeight="1">
      <c r="A21" s="253" t="s">
        <v>848</v>
      </c>
      <c r="B21" s="130">
        <v>1825.8243403049244</v>
      </c>
      <c r="C21" s="130">
        <v>1951.7265500672836</v>
      </c>
      <c r="D21" s="130">
        <v>2206.4868536383387</v>
      </c>
      <c r="E21" s="130">
        <v>2270.3093006593672</v>
      </c>
      <c r="F21" s="130">
        <v>2311.5563566569704</v>
      </c>
      <c r="G21" s="130">
        <v>2461.2989703083704</v>
      </c>
      <c r="H21" s="130">
        <v>2448.4705420881196</v>
      </c>
      <c r="I21" s="130">
        <v>2534.4923468538323</v>
      </c>
      <c r="J21" s="130">
        <v>2702.7349218052855</v>
      </c>
      <c r="L21" s="42"/>
      <c r="M21" s="122"/>
      <c r="N21" s="122"/>
      <c r="O21" s="122"/>
      <c r="P21" s="122"/>
      <c r="Q21" s="122"/>
      <c r="R21" s="122"/>
      <c r="S21" s="122"/>
      <c r="T21" s="122"/>
      <c r="U21" s="42"/>
      <c r="V21" s="42"/>
    </row>
    <row r="22" spans="1:22" ht="17.149999999999999" customHeight="1">
      <c r="A22" s="1322" t="s">
        <v>849</v>
      </c>
      <c r="B22" s="1235">
        <v>2.7334490015193502</v>
      </c>
      <c r="C22" s="1235">
        <v>5.66010835095343</v>
      </c>
      <c r="D22" s="1235">
        <v>15.023595985896891</v>
      </c>
      <c r="E22" s="1235">
        <v>6.0422273094374308</v>
      </c>
      <c r="F22" s="1235">
        <v>4.2683784081487506</v>
      </c>
      <c r="G22" s="1235">
        <v>3.8077215177164998</v>
      </c>
      <c r="H22" s="1235">
        <v>3.1325359629242802</v>
      </c>
      <c r="I22" s="1235">
        <v>1.8388685866411172</v>
      </c>
      <c r="J22" s="1235">
        <v>1.9352620633513202</v>
      </c>
      <c r="K22" s="1219"/>
      <c r="L22" s="42"/>
      <c r="M22" s="122"/>
      <c r="N22" s="122"/>
      <c r="O22" s="122"/>
      <c r="P22" s="122"/>
      <c r="Q22" s="122"/>
      <c r="R22" s="122"/>
      <c r="S22" s="122"/>
      <c r="T22" s="122"/>
      <c r="U22" s="42"/>
      <c r="V22" s="42"/>
    </row>
    <row r="23" spans="1:22" ht="17.149999999999999" customHeight="1">
      <c r="A23" s="1322" t="s">
        <v>850</v>
      </c>
      <c r="B23" s="1235">
        <v>182.70221069355614</v>
      </c>
      <c r="C23" s="1235">
        <v>195.18734158176304</v>
      </c>
      <c r="D23" s="1235">
        <v>183.25355037576455</v>
      </c>
      <c r="E23" s="1235">
        <v>218.77422924482161</v>
      </c>
      <c r="F23" s="1235">
        <v>202.63107541305655</v>
      </c>
      <c r="G23" s="1235">
        <v>224.98682536394938</v>
      </c>
      <c r="H23" s="1235">
        <v>234.95413049188784</v>
      </c>
      <c r="I23" s="1235">
        <v>253.46878455952691</v>
      </c>
      <c r="J23" s="1235">
        <v>248.29361012040329</v>
      </c>
      <c r="K23" s="1219"/>
      <c r="M23" s="122"/>
      <c r="N23" s="122"/>
      <c r="O23" s="122"/>
      <c r="P23" s="122"/>
      <c r="Q23" s="122"/>
      <c r="R23" s="122"/>
      <c r="S23" s="122"/>
      <c r="T23" s="122"/>
      <c r="U23" s="42"/>
      <c r="V23" s="42"/>
    </row>
    <row r="24" spans="1:22" ht="17.149999999999999" customHeight="1">
      <c r="A24" s="1324" t="s">
        <v>847</v>
      </c>
      <c r="B24" s="1325">
        <v>2011.26</v>
      </c>
      <c r="C24" s="1325">
        <v>2152.5740000000001</v>
      </c>
      <c r="D24" s="1325">
        <v>2404.7640000000001</v>
      </c>
      <c r="E24" s="1325">
        <v>2495.125757213626</v>
      </c>
      <c r="F24" s="1325">
        <v>2518.4558104781754</v>
      </c>
      <c r="G24" s="1325">
        <v>2690.093517190036</v>
      </c>
      <c r="H24" s="1325">
        <v>2686.5572085429317</v>
      </c>
      <c r="I24" s="1325">
        <v>2789.8</v>
      </c>
      <c r="J24" s="1325">
        <v>2952.9637939890399</v>
      </c>
      <c r="K24" s="1219"/>
      <c r="M24" s="122"/>
      <c r="N24" s="122"/>
      <c r="O24" s="122"/>
      <c r="P24" s="122"/>
      <c r="Q24" s="122"/>
      <c r="R24" s="122"/>
      <c r="S24" s="122"/>
      <c r="T24" s="122"/>
      <c r="U24" s="42"/>
      <c r="V24" s="42"/>
    </row>
    <row r="25" spans="1:22" ht="16" customHeight="1">
      <c r="A25" s="869"/>
      <c r="B25" s="869"/>
      <c r="C25" s="869"/>
      <c r="D25" s="869"/>
      <c r="E25" s="869"/>
      <c r="F25" s="869"/>
      <c r="G25" s="869"/>
      <c r="H25" s="869"/>
      <c r="I25" s="869"/>
      <c r="J25" s="869"/>
      <c r="K25" s="1323"/>
    </row>
    <row r="26" spans="1:22" ht="16" customHeight="1">
      <c r="A26" s="869"/>
      <c r="B26" s="869"/>
      <c r="C26" s="869"/>
      <c r="D26" s="869"/>
      <c r="E26" s="869"/>
      <c r="F26" s="869"/>
      <c r="G26" s="869"/>
      <c r="H26" s="869"/>
      <c r="I26" s="869"/>
      <c r="J26" s="869"/>
      <c r="K26" s="1323"/>
    </row>
    <row r="27" spans="1:22" ht="15.75" customHeight="1">
      <c r="A27" s="1680" t="s">
        <v>1554</v>
      </c>
      <c r="B27" s="1681"/>
      <c r="C27" s="1681"/>
      <c r="D27" s="1681"/>
      <c r="E27" s="1496"/>
      <c r="F27" s="1311"/>
      <c r="G27" s="1235"/>
      <c r="H27" s="1235"/>
      <c r="I27" s="1311"/>
      <c r="J27" s="1235"/>
      <c r="K27" s="1235"/>
      <c r="L27" s="145"/>
      <c r="M27" s="130"/>
      <c r="N27" s="130"/>
    </row>
    <row r="28" spans="1:22" ht="14.5" customHeight="1">
      <c r="A28" s="1487" t="s">
        <v>1455</v>
      </c>
      <c r="B28" s="1676" t="s">
        <v>851</v>
      </c>
      <c r="C28" s="1676" t="s">
        <v>852</v>
      </c>
      <c r="D28" s="1678" t="s">
        <v>290</v>
      </c>
      <c r="E28" s="869"/>
      <c r="F28" s="869"/>
      <c r="G28" s="869"/>
      <c r="H28" s="869"/>
      <c r="I28" s="869"/>
      <c r="J28" s="869"/>
      <c r="K28" s="1219"/>
      <c r="L28" s="1219"/>
      <c r="M28" s="1219"/>
      <c r="N28" s="1309"/>
    </row>
    <row r="29" spans="1:22" ht="13.5" customHeight="1">
      <c r="A29" s="943" t="s">
        <v>83</v>
      </c>
      <c r="B29" s="1677"/>
      <c r="C29" s="1677"/>
      <c r="D29" s="1679"/>
      <c r="E29" s="1310"/>
      <c r="F29" s="1310"/>
      <c r="G29" s="869"/>
      <c r="H29" s="869"/>
      <c r="I29" s="869"/>
      <c r="J29" s="869"/>
      <c r="K29" s="1219"/>
      <c r="L29" s="1219"/>
      <c r="M29" s="1219"/>
      <c r="N29" s="1309"/>
    </row>
    <row r="30" spans="1:22" ht="17.5" customHeight="1">
      <c r="A30" s="408" t="s">
        <v>853</v>
      </c>
      <c r="B30" s="145">
        <v>667.92665165000005</v>
      </c>
      <c r="C30" s="145">
        <v>442.1047385600001</v>
      </c>
      <c r="D30" s="145">
        <v>1110.0313902100002</v>
      </c>
      <c r="E30" s="1310"/>
      <c r="F30" s="1311"/>
      <c r="G30" s="1311"/>
      <c r="H30" s="1311"/>
      <c r="I30" s="1235"/>
      <c r="J30" s="1235"/>
      <c r="K30" s="1219"/>
      <c r="L30" s="1219"/>
      <c r="M30" s="1219"/>
      <c r="N30" s="1309"/>
    </row>
    <row r="31" spans="1:22" ht="17.5" customHeight="1">
      <c r="A31" s="408" t="s">
        <v>854</v>
      </c>
      <c r="B31" s="145">
        <v>188.2986999</v>
      </c>
      <c r="C31" s="145">
        <v>93.643734890000047</v>
      </c>
      <c r="D31" s="145">
        <v>281.94243479000005</v>
      </c>
      <c r="E31" s="132"/>
      <c r="F31" s="145"/>
      <c r="G31" s="145"/>
      <c r="H31" s="145"/>
      <c r="I31" s="130"/>
      <c r="J31" s="130"/>
      <c r="K31" s="145"/>
      <c r="L31" s="408"/>
    </row>
    <row r="32" spans="1:22" ht="17.5" customHeight="1">
      <c r="A32" s="1326" t="s">
        <v>855</v>
      </c>
      <c r="B32" s="1311">
        <v>84.016510359999998</v>
      </c>
      <c r="C32" s="1311">
        <v>46.789366689999994</v>
      </c>
      <c r="D32" s="1311">
        <v>130.80587704999999</v>
      </c>
      <c r="E32" s="1310"/>
      <c r="F32" s="1311"/>
      <c r="G32" s="145"/>
      <c r="H32" s="145"/>
      <c r="I32" s="130"/>
      <c r="J32" s="130"/>
      <c r="K32" s="145"/>
      <c r="L32" s="408"/>
    </row>
    <row r="33" spans="1:17" ht="17.5" customHeight="1">
      <c r="A33" s="1326" t="s">
        <v>856</v>
      </c>
      <c r="B33" s="1311">
        <v>517.25613811000005</v>
      </c>
      <c r="C33" s="1311">
        <v>270.51897500999905</v>
      </c>
      <c r="D33" s="1311">
        <v>787.77511311999911</v>
      </c>
      <c r="E33" s="1310"/>
      <c r="F33" s="1311"/>
      <c r="G33" s="145"/>
      <c r="H33" s="145"/>
      <c r="I33" s="130"/>
      <c r="J33" s="130"/>
      <c r="K33" s="145"/>
      <c r="L33" s="408"/>
    </row>
    <row r="34" spans="1:17" ht="17.5" customHeight="1">
      <c r="A34" s="1329" t="s">
        <v>290</v>
      </c>
      <c r="B34" s="1330">
        <v>1457.4980000200001</v>
      </c>
      <c r="C34" s="1330">
        <v>853.05681514999912</v>
      </c>
      <c r="D34" s="1330">
        <v>2310.5548151699995</v>
      </c>
      <c r="E34" s="1310"/>
      <c r="F34" s="1327"/>
      <c r="G34" s="356"/>
      <c r="H34" s="145"/>
      <c r="I34" s="130"/>
      <c r="J34" s="130"/>
      <c r="K34" s="145"/>
      <c r="L34" s="408"/>
    </row>
    <row r="35" spans="1:17" ht="17.5" customHeight="1">
      <c r="A35" s="1326" t="s">
        <v>857</v>
      </c>
      <c r="B35" s="1328">
        <v>7.907475626603877E-3</v>
      </c>
      <c r="C35" s="1328">
        <v>5.1680054230151705E-3</v>
      </c>
      <c r="D35" s="1328">
        <v>6.6132244612518015E-3</v>
      </c>
      <c r="E35" s="1310"/>
      <c r="F35" s="1278"/>
      <c r="H35" s="408"/>
      <c r="I35" s="145"/>
      <c r="J35" s="145"/>
      <c r="K35" s="145"/>
      <c r="L35" s="408"/>
    </row>
    <row r="36" spans="1:17" ht="17.5" customHeight="1">
      <c r="A36" s="869"/>
      <c r="B36" s="869"/>
      <c r="C36" s="869"/>
      <c r="D36" s="869"/>
      <c r="E36" s="1235"/>
      <c r="F36" s="869"/>
    </row>
    <row r="37" spans="1:17" ht="15" customHeight="1">
      <c r="A37" s="1516" t="s">
        <v>1555</v>
      </c>
      <c r="B37" s="1517"/>
      <c r="C37" s="1517"/>
      <c r="D37" s="1517"/>
      <c r="E37" s="1310"/>
      <c r="K37" s="43"/>
    </row>
    <row r="38" spans="1:17" ht="14.25" customHeight="1">
      <c r="A38" s="1489" t="s">
        <v>1</v>
      </c>
      <c r="B38" s="1488"/>
      <c r="C38" s="1488"/>
      <c r="D38" s="1488"/>
      <c r="K38" s="43"/>
    </row>
    <row r="39" spans="1:17" ht="3.75" hidden="1" customHeight="1">
      <c r="A39" s="1226"/>
      <c r="B39" s="1676" t="s">
        <v>851</v>
      </c>
      <c r="C39" s="1676" t="s">
        <v>852</v>
      </c>
      <c r="D39" s="1678" t="s">
        <v>290</v>
      </c>
      <c r="E39" s="407"/>
      <c r="K39" s="42"/>
    </row>
    <row r="40" spans="1:17" ht="20.25" customHeight="1">
      <c r="A40" s="943" t="s">
        <v>83</v>
      </c>
      <c r="B40" s="1677"/>
      <c r="C40" s="1677"/>
      <c r="D40" s="1679"/>
      <c r="E40" s="407"/>
    </row>
    <row r="41" spans="1:17" ht="17.5" customHeight="1">
      <c r="A41" s="408" t="s">
        <v>853</v>
      </c>
      <c r="B41" s="145">
        <v>617.44381207999993</v>
      </c>
      <c r="C41" s="145">
        <v>404.24651746000006</v>
      </c>
      <c r="D41" s="145">
        <v>1021.69032954</v>
      </c>
      <c r="E41" s="407"/>
      <c r="M41" s="122"/>
      <c r="N41" s="122"/>
      <c r="O41" s="122"/>
      <c r="P41" s="122"/>
      <c r="Q41" s="122"/>
    </row>
    <row r="42" spans="1:17" ht="17.5" customHeight="1">
      <c r="A42" s="408" t="s">
        <v>854</v>
      </c>
      <c r="B42" s="145">
        <v>200.18283804999999</v>
      </c>
      <c r="C42" s="145">
        <v>95.306382690000021</v>
      </c>
      <c r="D42" s="145">
        <v>295.48922074000001</v>
      </c>
      <c r="E42" s="407"/>
      <c r="M42" s="122"/>
      <c r="N42" s="122"/>
      <c r="O42" s="122"/>
      <c r="P42" s="122"/>
      <c r="Q42" s="122"/>
    </row>
    <row r="43" spans="1:17" ht="17.5" customHeight="1">
      <c r="A43" s="1326" t="s">
        <v>855</v>
      </c>
      <c r="B43" s="1311">
        <v>85.391001200000005</v>
      </c>
      <c r="C43" s="1311">
        <v>37.583932360000006</v>
      </c>
      <c r="D43" s="1311">
        <v>122.97493356000001</v>
      </c>
      <c r="E43" s="1331"/>
      <c r="M43" s="122"/>
      <c r="N43" s="122"/>
      <c r="O43" s="122"/>
      <c r="P43" s="122"/>
      <c r="Q43" s="122"/>
    </row>
    <row r="44" spans="1:17" ht="17.5" customHeight="1">
      <c r="A44" s="1326" t="s">
        <v>856</v>
      </c>
      <c r="B44" s="1311">
        <v>558.40268062000052</v>
      </c>
      <c r="C44" s="1311">
        <v>313.85264188000008</v>
      </c>
      <c r="D44" s="1311">
        <v>872.2553225000006</v>
      </c>
      <c r="E44" s="1331"/>
      <c r="M44" s="122"/>
      <c r="N44" s="122"/>
      <c r="O44" s="122"/>
      <c r="P44" s="122"/>
      <c r="Q44" s="122"/>
    </row>
    <row r="45" spans="1:17" ht="17.5" customHeight="1">
      <c r="A45" s="1329" t="s">
        <v>290</v>
      </c>
      <c r="B45" s="1330">
        <v>1461.4203319500004</v>
      </c>
      <c r="C45" s="1330">
        <v>850.98947439000017</v>
      </c>
      <c r="D45" s="1330">
        <v>2312.4098063400006</v>
      </c>
      <c r="E45" s="1331"/>
      <c r="M45" s="122"/>
      <c r="N45" s="122"/>
      <c r="O45" s="122"/>
      <c r="P45" s="122"/>
      <c r="Q45" s="122"/>
    </row>
    <row r="46" spans="1:17" ht="16" customHeight="1">
      <c r="A46" s="1326" t="s">
        <v>857</v>
      </c>
      <c r="B46" s="1328">
        <v>7.6729169718422405E-3</v>
      </c>
      <c r="C46" s="1328">
        <v>5.4897921293271109E-3</v>
      </c>
      <c r="D46" s="1328">
        <v>6.6775436448630624E-3</v>
      </c>
      <c r="E46" s="1332"/>
    </row>
    <row r="47" spans="1:17" ht="14.25" customHeight="1">
      <c r="A47" s="1326"/>
      <c r="B47" s="1328"/>
      <c r="C47" s="1328"/>
      <c r="D47" s="1328"/>
      <c r="E47" s="1331"/>
    </row>
    <row r="48" spans="1:17">
      <c r="A48" s="869"/>
      <c r="B48" s="869"/>
      <c r="C48" s="869"/>
      <c r="D48" s="869"/>
      <c r="E48" s="869"/>
    </row>
    <row r="49" spans="1:5">
      <c r="A49" s="869"/>
      <c r="B49" s="869"/>
      <c r="C49" s="869"/>
      <c r="D49" s="869"/>
      <c r="E49" s="869"/>
    </row>
  </sheetData>
  <mergeCells count="7">
    <mergeCell ref="B39:B40"/>
    <mergeCell ref="C39:C40"/>
    <mergeCell ref="D39:D40"/>
    <mergeCell ref="A27:D27"/>
    <mergeCell ref="B28:B29"/>
    <mergeCell ref="C28:C29"/>
    <mergeCell ref="D28:D29"/>
  </mergeCells>
  <pageMargins left="0.70866141732283472" right="0.70866141732283472" top="0.74803149606299213" bottom="0.74803149606299213" header="0.31496062992125984" footer="0.31496062992125984"/>
  <pageSetup paperSize="9" scale="71" fitToWidth="0" fitToHeight="0" orientation="portrait" r:id="rId1"/>
  <headerFooter alignWithMargins="0">
    <oddHeader>&amp;CHalf-Year Factbook 2022
&amp;R&amp;"-,Bold"&amp;K0000A0Risk, liquidity and capital management</oddHeader>
    <oddFooter>&amp;R&amp;"-,Bold"&amp;K0000A0Nordea</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EF293-B74F-4710-B7CF-6EFEC2CFAF17}">
  <sheetPr>
    <tabColor rgb="FF70A8DA"/>
  </sheetPr>
  <dimension ref="A1:I52"/>
  <sheetViews>
    <sheetView view="pageBreakPreview" zoomScale="70" zoomScaleNormal="100" zoomScaleSheetLayoutView="70" zoomScalePageLayoutView="55" workbookViewId="0">
      <selection activeCell="A3" sqref="A3"/>
    </sheetView>
  </sheetViews>
  <sheetFormatPr defaultColWidth="9.1796875" defaultRowHeight="13.5" customHeight="1"/>
  <cols>
    <col min="1" max="1" width="56.81640625" style="95" customWidth="1"/>
    <col min="2" max="2" width="6.54296875" style="95" customWidth="1"/>
    <col min="3" max="3" width="6.54296875" style="1" customWidth="1"/>
    <col min="4" max="8" width="6.54296875" style="95" customWidth="1"/>
    <col min="9" max="9" width="9.7265625" style="95" customWidth="1"/>
    <col min="10" max="13" width="9.1796875" style="95" customWidth="1"/>
    <col min="14" max="16384" width="9.1796875" style="95"/>
  </cols>
  <sheetData>
    <row r="1" spans="1:9" ht="19" customHeight="1">
      <c r="A1" s="1342" t="s">
        <v>858</v>
      </c>
      <c r="B1" s="1343"/>
      <c r="C1" s="1344"/>
      <c r="D1" s="948"/>
      <c r="E1" s="948"/>
      <c r="F1" s="948"/>
      <c r="G1" s="948"/>
      <c r="H1" s="948"/>
      <c r="I1" s="948"/>
    </row>
    <row r="2" spans="1:9" ht="19" customHeight="1">
      <c r="A2" s="1466"/>
      <c r="B2" s="1586"/>
      <c r="C2" s="1587"/>
      <c r="D2" s="1047"/>
      <c r="E2" s="1047"/>
      <c r="F2" s="1047"/>
      <c r="G2" s="1047"/>
      <c r="H2" s="1047"/>
      <c r="I2" s="1047"/>
    </row>
    <row r="3" spans="1:9" ht="19" customHeight="1">
      <c r="A3" s="1466"/>
      <c r="B3" s="1586"/>
      <c r="C3" s="1587"/>
      <c r="D3" s="1047"/>
      <c r="E3" s="1047"/>
      <c r="F3" s="1047"/>
      <c r="G3" s="1047"/>
      <c r="H3" s="1047"/>
      <c r="I3" s="1047"/>
    </row>
    <row r="4" spans="1:9" ht="17.25" customHeight="1">
      <c r="A4" s="1435" t="s">
        <v>859</v>
      </c>
      <c r="B4" s="948"/>
      <c r="C4" s="1575"/>
      <c r="D4" s="1575"/>
      <c r="E4" s="1575"/>
      <c r="F4" s="1575"/>
      <c r="G4" s="1575"/>
      <c r="H4" s="1575"/>
      <c r="I4" s="1575"/>
    </row>
    <row r="5" spans="1:9" ht="13.5" customHeight="1">
      <c r="A5" s="636" t="s">
        <v>1455</v>
      </c>
      <c r="C5" s="839"/>
      <c r="D5" s="839"/>
      <c r="E5" s="840"/>
      <c r="F5" s="840"/>
      <c r="G5" s="840"/>
      <c r="H5" s="840"/>
      <c r="I5" s="840"/>
    </row>
    <row r="6" spans="1:9" ht="13.5" customHeight="1">
      <c r="C6" s="839"/>
      <c r="D6" s="839"/>
      <c r="E6" s="840"/>
      <c r="F6" s="840"/>
      <c r="G6" s="840"/>
      <c r="H6" s="840"/>
      <c r="I6" s="840"/>
    </row>
    <row r="7" spans="1:9" ht="13.5" customHeight="1">
      <c r="A7" s="6"/>
      <c r="C7" s="5"/>
      <c r="D7" s="79"/>
      <c r="E7" s="5"/>
      <c r="F7" s="6"/>
      <c r="G7" s="5"/>
      <c r="H7" s="6"/>
      <c r="I7" s="78"/>
    </row>
    <row r="8" spans="1:9" ht="13.5" customHeight="1">
      <c r="A8" s="94"/>
      <c r="B8" s="839"/>
      <c r="C8" s="839"/>
      <c r="D8" s="839"/>
      <c r="E8" s="840"/>
      <c r="F8" s="840"/>
      <c r="G8" s="840"/>
      <c r="H8" s="840"/>
      <c r="I8" s="840"/>
    </row>
    <row r="9" spans="1:9" ht="13.5" customHeight="1">
      <c r="A9" s="84"/>
      <c r="B9" s="79"/>
      <c r="C9" s="79"/>
      <c r="D9" s="79"/>
      <c r="E9" s="77"/>
      <c r="F9" s="77"/>
      <c r="G9" s="77"/>
      <c r="H9" s="77"/>
      <c r="I9" s="77"/>
    </row>
    <row r="10" spans="1:9" ht="13.5" customHeight="1">
      <c r="A10" s="84"/>
      <c r="B10" s="839"/>
      <c r="C10" s="839"/>
      <c r="D10" s="839"/>
      <c r="E10" s="840"/>
      <c r="F10" s="840"/>
      <c r="G10" s="840"/>
      <c r="H10" s="840"/>
      <c r="I10" s="840"/>
    </row>
    <row r="11" spans="1:9" ht="13.5" customHeight="1">
      <c r="A11" s="84"/>
      <c r="B11" s="839"/>
      <c r="C11" s="839"/>
      <c r="D11" s="839"/>
      <c r="E11" s="840"/>
      <c r="F11" s="840"/>
      <c r="G11" s="840"/>
      <c r="H11" s="840"/>
      <c r="I11" s="840"/>
    </row>
    <row r="12" spans="1:9" ht="13.5" customHeight="1">
      <c r="A12" s="84"/>
      <c r="B12" s="79"/>
      <c r="C12" s="79"/>
      <c r="D12" s="79"/>
      <c r="E12" s="77"/>
      <c r="F12" s="77"/>
      <c r="G12" s="77"/>
      <c r="H12" s="77"/>
      <c r="I12" s="77"/>
    </row>
    <row r="13" spans="1:9" ht="13.5" customHeight="1">
      <c r="A13" s="84"/>
      <c r="B13" s="79"/>
      <c r="C13" s="79"/>
      <c r="D13" s="79"/>
      <c r="E13" s="77"/>
      <c r="F13" s="77"/>
      <c r="G13" s="77"/>
      <c r="H13" s="77"/>
      <c r="I13" s="77"/>
    </row>
    <row r="14" spans="1:9" ht="13.5" customHeight="1">
      <c r="A14" s="84"/>
      <c r="B14" s="79"/>
      <c r="C14" s="79"/>
      <c r="D14" s="79"/>
      <c r="E14" s="77"/>
      <c r="F14" s="77"/>
      <c r="G14" s="77"/>
      <c r="H14" s="77"/>
      <c r="I14" s="77"/>
    </row>
    <row r="15" spans="1:9" ht="13.5" customHeight="1">
      <c r="A15" s="84"/>
      <c r="B15" s="79"/>
      <c r="C15" s="79"/>
      <c r="D15" s="79"/>
      <c r="E15" s="77"/>
      <c r="F15" s="77"/>
      <c r="G15" s="77"/>
      <c r="H15" s="77"/>
      <c r="I15" s="77"/>
    </row>
    <row r="16" spans="1:9" ht="13.5" customHeight="1">
      <c r="A16" s="83"/>
      <c r="B16" s="86"/>
      <c r="C16" s="85"/>
      <c r="D16" s="85"/>
      <c r="E16" s="85"/>
      <c r="F16" s="85"/>
      <c r="G16" s="85"/>
      <c r="H16" s="85"/>
      <c r="I16" s="85"/>
    </row>
    <row r="17" spans="1:9" ht="13.5" customHeight="1">
      <c r="A17" s="87"/>
      <c r="B17" s="79"/>
      <c r="C17" s="77"/>
      <c r="D17" s="77"/>
      <c r="E17" s="77"/>
      <c r="F17" s="77"/>
      <c r="G17" s="77"/>
      <c r="H17" s="77"/>
      <c r="I17" s="77"/>
    </row>
    <row r="18" spans="1:9" ht="13.5" customHeight="1">
      <c r="A18" s="87"/>
      <c r="B18" s="79"/>
      <c r="C18" s="77"/>
      <c r="D18" s="77"/>
      <c r="E18" s="77"/>
      <c r="F18" s="77"/>
      <c r="G18" s="77"/>
      <c r="H18" s="77"/>
      <c r="I18" s="77"/>
    </row>
    <row r="19" spans="1:9" ht="13.5" customHeight="1">
      <c r="A19" s="94"/>
      <c r="B19" s="94"/>
      <c r="D19" s="1"/>
      <c r="E19" s="840"/>
      <c r="F19" s="840"/>
      <c r="G19" s="840"/>
      <c r="H19" s="840"/>
      <c r="I19" s="840"/>
    </row>
    <row r="20" spans="1:9" ht="13.5" customHeight="1">
      <c r="A20" s="80"/>
      <c r="B20" s="79"/>
      <c r="C20" s="5"/>
      <c r="D20" s="79"/>
      <c r="E20" s="5"/>
      <c r="F20" s="6"/>
      <c r="G20" s="5"/>
      <c r="H20" s="6"/>
      <c r="I20" s="78"/>
    </row>
    <row r="21" spans="1:9" ht="13.5" customHeight="1">
      <c r="A21" s="94"/>
      <c r="B21" s="839"/>
      <c r="C21" s="839"/>
      <c r="D21" s="839"/>
      <c r="E21" s="840"/>
      <c r="F21" s="840"/>
      <c r="G21" s="840"/>
      <c r="H21" s="840"/>
      <c r="I21" s="840"/>
    </row>
    <row r="22" spans="1:9" ht="13.5" customHeight="1">
      <c r="A22" s="84"/>
      <c r="B22" s="79"/>
      <c r="C22" s="79"/>
      <c r="D22" s="79"/>
      <c r="E22" s="77"/>
      <c r="F22" s="77"/>
      <c r="G22" s="77"/>
      <c r="H22" s="77"/>
      <c r="I22" s="77"/>
    </row>
    <row r="23" spans="1:9" ht="13.5" customHeight="1">
      <c r="A23" s="84"/>
      <c r="B23" s="79"/>
      <c r="C23" s="79"/>
      <c r="D23" s="79"/>
      <c r="E23" s="77"/>
      <c r="F23" s="77"/>
      <c r="G23" s="77"/>
      <c r="H23" s="77"/>
      <c r="I23" s="77"/>
    </row>
    <row r="24" spans="1:9" ht="13.5" customHeight="1">
      <c r="A24" s="84"/>
      <c r="B24" s="79"/>
      <c r="C24" s="79"/>
      <c r="D24" s="79"/>
      <c r="E24" s="77"/>
      <c r="F24" s="77"/>
      <c r="G24" s="77"/>
      <c r="H24" s="77"/>
      <c r="I24" s="77"/>
    </row>
    <row r="25" spans="1:9" ht="13.5" customHeight="1">
      <c r="B25" s="839"/>
      <c r="C25" s="839"/>
      <c r="D25" s="839"/>
      <c r="E25" s="840"/>
      <c r="F25" s="840"/>
      <c r="G25" s="840"/>
      <c r="H25" s="840"/>
      <c r="I25" s="840"/>
    </row>
    <row r="26" spans="1:9" ht="13.5" customHeight="1">
      <c r="B26" s="839"/>
      <c r="C26" s="839"/>
      <c r="D26" s="839"/>
      <c r="E26" s="840"/>
      <c r="F26" s="840"/>
      <c r="G26" s="840"/>
      <c r="H26" s="840"/>
      <c r="I26" s="840"/>
    </row>
    <row r="27" spans="1:9" ht="13.5" customHeight="1">
      <c r="A27" s="1435" t="s">
        <v>860</v>
      </c>
      <c r="B27" s="948"/>
      <c r="C27" s="1344"/>
      <c r="D27" s="948"/>
      <c r="E27" s="948"/>
      <c r="F27" s="948"/>
      <c r="G27" s="948"/>
      <c r="H27" s="948"/>
      <c r="I27" s="948"/>
    </row>
    <row r="28" spans="1:9" ht="13.5" customHeight="1">
      <c r="A28" s="636" t="s">
        <v>1455</v>
      </c>
      <c r="B28" s="79"/>
      <c r="C28" s="79"/>
      <c r="D28" s="79"/>
      <c r="E28" s="77"/>
      <c r="F28" s="77"/>
      <c r="G28" s="77"/>
      <c r="H28" s="77"/>
      <c r="I28" s="77"/>
    </row>
    <row r="29" spans="1:9" ht="13.5" customHeight="1">
      <c r="B29" s="79"/>
      <c r="C29" s="79"/>
      <c r="D29" s="79"/>
      <c r="E29" s="77"/>
      <c r="F29" s="77"/>
      <c r="G29" s="77"/>
      <c r="H29" s="77"/>
      <c r="I29" s="77"/>
    </row>
    <row r="30" spans="1:9" ht="13.5" customHeight="1">
      <c r="A30" s="83"/>
      <c r="B30" s="86"/>
      <c r="C30" s="85"/>
      <c r="D30" s="85"/>
      <c r="E30" s="85"/>
      <c r="F30" s="85"/>
      <c r="G30" s="85"/>
      <c r="H30" s="85"/>
      <c r="I30" s="85"/>
    </row>
    <row r="31" spans="1:9" ht="13.5" customHeight="1">
      <c r="A31" s="87"/>
      <c r="B31" s="82"/>
      <c r="C31" s="75"/>
      <c r="D31" s="75"/>
      <c r="E31" s="75"/>
      <c r="F31" s="75"/>
      <c r="G31" s="75"/>
      <c r="H31" s="75"/>
      <c r="I31" s="75"/>
    </row>
    <row r="32" spans="1:9" ht="13.5" customHeight="1">
      <c r="A32" s="76"/>
      <c r="B32" s="76"/>
    </row>
    <row r="33" spans="1:9" ht="13.5" customHeight="1">
      <c r="A33" s="80"/>
      <c r="B33" s="79"/>
      <c r="C33" s="5"/>
      <c r="D33" s="79"/>
      <c r="E33" s="5"/>
      <c r="F33" s="6"/>
      <c r="G33" s="5"/>
      <c r="H33" s="6"/>
      <c r="I33" s="78"/>
    </row>
    <row r="34" spans="1:9" ht="13.5" customHeight="1">
      <c r="A34"/>
      <c r="B34" s="839"/>
      <c r="C34" s="839"/>
      <c r="D34" s="839"/>
      <c r="E34" s="840"/>
      <c r="F34" s="840"/>
      <c r="G34" s="840"/>
      <c r="H34" s="840"/>
      <c r="I34" s="840"/>
    </row>
    <row r="35" spans="1:9" ht="13.5" customHeight="1">
      <c r="A35" s="84"/>
      <c r="B35" s="79"/>
      <c r="C35" s="79"/>
      <c r="D35" s="79"/>
      <c r="E35" s="77"/>
      <c r="F35" s="77"/>
      <c r="G35" s="77"/>
      <c r="H35" s="77"/>
      <c r="I35" s="1434"/>
    </row>
    <row r="36" spans="1:9" ht="13.5" customHeight="1">
      <c r="A36" s="84"/>
      <c r="B36" s="79"/>
      <c r="C36" s="79"/>
      <c r="D36" s="79"/>
      <c r="E36" s="77"/>
      <c r="F36" s="77"/>
      <c r="G36" s="77"/>
      <c r="H36" s="77"/>
      <c r="I36" s="77"/>
    </row>
    <row r="37" spans="1:9" ht="13.5" customHeight="1">
      <c r="A37" s="84"/>
      <c r="B37" s="79"/>
      <c r="C37" s="79"/>
      <c r="D37" s="79"/>
      <c r="E37" s="77"/>
      <c r="F37" s="77"/>
      <c r="G37" s="77"/>
      <c r="H37" s="77"/>
      <c r="I37" s="77"/>
    </row>
    <row r="38" spans="1:9" ht="13.5" customHeight="1">
      <c r="A38" s="84"/>
      <c r="B38" s="839"/>
      <c r="C38" s="839"/>
      <c r="D38" s="839"/>
      <c r="E38" s="840"/>
      <c r="F38" s="840"/>
      <c r="G38" s="840"/>
      <c r="H38" s="840"/>
      <c r="I38" s="840"/>
    </row>
    <row r="39" spans="1:9" ht="13.5" customHeight="1">
      <c r="A39" s="84"/>
      <c r="B39" s="839"/>
      <c r="C39" s="839"/>
      <c r="D39" s="839"/>
      <c r="E39" s="840"/>
      <c r="F39" s="840"/>
      <c r="G39" s="840"/>
      <c r="H39" s="840"/>
      <c r="I39" s="840"/>
    </row>
    <row r="40" spans="1:9" ht="13.5" customHeight="1">
      <c r="A40" s="84"/>
      <c r="B40" s="79"/>
      <c r="C40" s="79"/>
      <c r="D40" s="79"/>
      <c r="E40" s="77"/>
      <c r="F40" s="77"/>
      <c r="G40" s="77"/>
      <c r="H40" s="77"/>
      <c r="I40" s="77"/>
    </row>
    <row r="41" spans="1:9" ht="13.5" customHeight="1">
      <c r="A41" s="84"/>
      <c r="B41" s="79"/>
      <c r="C41" s="79"/>
      <c r="D41" s="79"/>
      <c r="E41" s="77"/>
      <c r="F41" s="77"/>
      <c r="G41" s="77"/>
      <c r="H41" s="77"/>
      <c r="I41" s="77"/>
    </row>
    <row r="42" spans="1:9" ht="13.5" customHeight="1">
      <c r="A42" s="83"/>
      <c r="B42" s="82"/>
      <c r="C42" s="75"/>
      <c r="D42" s="75"/>
      <c r="E42" s="75"/>
      <c r="F42" s="75"/>
      <c r="G42" s="75"/>
      <c r="H42" s="75"/>
      <c r="I42" s="75"/>
    </row>
    <row r="43" spans="1:9" ht="13.5" customHeight="1">
      <c r="A43" s="94"/>
      <c r="B43" s="82"/>
      <c r="C43" s="75"/>
      <c r="D43" s="75"/>
      <c r="E43" s="75"/>
      <c r="F43" s="75"/>
      <c r="G43" s="75"/>
      <c r="H43" s="75"/>
      <c r="I43" s="75"/>
    </row>
    <row r="44" spans="1:9" ht="13.5" customHeight="1">
      <c r="A44" s="81"/>
      <c r="B44" s="5"/>
      <c r="C44" s="5"/>
      <c r="D44" s="5"/>
      <c r="E44" s="5"/>
      <c r="F44" s="5"/>
      <c r="G44" s="5"/>
      <c r="H44" s="5"/>
      <c r="I44" s="5"/>
    </row>
    <row r="45" spans="1:9" ht="13.5" customHeight="1">
      <c r="A45" s="80"/>
      <c r="B45" s="79"/>
      <c r="C45" s="5"/>
      <c r="D45" s="79"/>
      <c r="E45" s="5"/>
      <c r="F45" s="6"/>
      <c r="G45" s="5"/>
      <c r="H45" s="6"/>
      <c r="I45" s="78"/>
    </row>
    <row r="46" spans="1:9" ht="13.5" customHeight="1">
      <c r="A46" s="94"/>
      <c r="B46" s="839"/>
      <c r="C46" s="839"/>
      <c r="D46" s="839"/>
      <c r="E46" s="840"/>
      <c r="F46" s="840"/>
      <c r="G46" s="840"/>
      <c r="H46" s="840"/>
      <c r="I46" s="840"/>
    </row>
    <row r="47" spans="1:9" ht="13.5" customHeight="1">
      <c r="A47" s="94"/>
      <c r="B47" s="839"/>
      <c r="C47" s="839"/>
      <c r="D47" s="839"/>
      <c r="E47" s="840"/>
      <c r="F47" s="840"/>
      <c r="G47" s="840"/>
      <c r="H47" s="840"/>
      <c r="I47" s="840"/>
    </row>
    <row r="48" spans="1:9" ht="13.5" customHeight="1">
      <c r="H48" s="840"/>
      <c r="I48" s="840"/>
    </row>
    <row r="49" spans="1:9" ht="13.5" customHeight="1">
      <c r="H49" s="840"/>
      <c r="I49" s="840"/>
    </row>
    <row r="50" spans="1:9" ht="13.5" customHeight="1">
      <c r="H50" s="840"/>
      <c r="I50" s="840"/>
    </row>
    <row r="52" spans="1:9" ht="13.5" customHeight="1">
      <c r="A52" s="88"/>
      <c r="B52" s="88"/>
      <c r="C52" s="89"/>
      <c r="D52" s="88"/>
      <c r="E52" s="88"/>
      <c r="F52" s="88"/>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&amp;CHalf-Year Factbook 2022&amp;R&amp;"-,Bold"&amp;K0000A0Risk, liquidity and capital management</oddHeader>
    <oddFooter>&amp;R&amp;"-,Bold"&amp;K0000A0Nordea</oddFooter>
  </headerFooter>
  <customProperties>
    <customPr name="_pios_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EAEF8-29F4-449E-BBC2-611081FC98EA}">
  <sheetPr codeName="Sheet41">
    <tabColor theme="0" tint="-0.34998626667073579"/>
  </sheetPr>
  <dimension ref="A1:K53"/>
  <sheetViews>
    <sheetView view="pageLayout" topLeftCell="A40" zoomScale="85" zoomScaleNormal="100" zoomScaleSheetLayoutView="85" zoomScalePageLayoutView="85" workbookViewId="0">
      <selection activeCell="A52" sqref="A52"/>
    </sheetView>
  </sheetViews>
  <sheetFormatPr defaultColWidth="9.1796875" defaultRowHeight="13.5" customHeight="1"/>
  <cols>
    <col min="1" max="1" width="40.453125" style="119" customWidth="1"/>
    <col min="2" max="3" width="8.1796875" style="119" customWidth="1"/>
    <col min="4" max="4" width="6.81640625" style="119" customWidth="1"/>
    <col min="5" max="5" width="6.81640625" style="47" customWidth="1"/>
    <col min="6" max="6" width="6.81640625" style="119" customWidth="1"/>
    <col min="7" max="7" width="6.81640625" style="47" customWidth="1"/>
    <col min="8" max="8" width="6.81640625" style="119" customWidth="1"/>
    <col min="9" max="9" width="6.81640625" style="47" customWidth="1"/>
    <col min="10" max="11" width="6.81640625" style="119" customWidth="1"/>
    <col min="12" max="12" width="8" style="119" customWidth="1"/>
    <col min="13" max="16384" width="9.1796875" style="119"/>
  </cols>
  <sheetData>
    <row r="1" spans="1:11" ht="20.149999999999999" customHeight="1">
      <c r="A1" s="1500" t="s">
        <v>861</v>
      </c>
      <c r="B1" s="1500"/>
      <c r="C1" s="1500"/>
      <c r="D1" s="1501"/>
      <c r="E1" s="1501"/>
      <c r="F1" s="1501"/>
      <c r="G1" s="1501"/>
      <c r="H1" s="1501"/>
      <c r="I1" s="1501"/>
      <c r="J1" s="1501"/>
      <c r="K1" s="1501"/>
    </row>
    <row r="2" spans="1:11" ht="14.5" customHeight="1">
      <c r="A2" s="441" t="s">
        <v>862</v>
      </c>
      <c r="B2" s="441"/>
      <c r="C2" s="441"/>
      <c r="D2" s="325"/>
      <c r="E2" s="325"/>
      <c r="F2" s="325"/>
      <c r="G2" s="325"/>
      <c r="H2" s="325"/>
      <c r="I2" s="325"/>
      <c r="J2" s="325"/>
      <c r="K2" s="324"/>
    </row>
    <row r="3" spans="1:11" ht="14.5" customHeight="1">
      <c r="A3" s="441"/>
      <c r="B3" s="441"/>
      <c r="C3" s="441"/>
      <c r="D3" s="325"/>
      <c r="E3" s="325"/>
      <c r="F3" s="325"/>
      <c r="G3" s="325"/>
      <c r="H3" s="325"/>
      <c r="I3" s="325"/>
      <c r="J3" s="325"/>
      <c r="K3" s="324"/>
    </row>
    <row r="4" spans="1:11" ht="14.5" customHeight="1">
      <c r="A4" s="1436" t="s">
        <v>863</v>
      </c>
      <c r="B4" s="639"/>
      <c r="C4" s="639"/>
      <c r="D4" s="1502"/>
      <c r="E4" s="1503"/>
      <c r="F4" s="1502"/>
      <c r="G4" s="1503"/>
      <c r="H4" s="1502"/>
      <c r="I4" s="1503"/>
      <c r="J4" s="1504"/>
      <c r="K4" s="1504"/>
    </row>
    <row r="5" spans="1:11" ht="14.5" customHeight="1">
      <c r="A5" s="1436" t="s">
        <v>864</v>
      </c>
      <c r="B5" s="781" t="s">
        <v>1397</v>
      </c>
      <c r="C5" s="782" t="s">
        <v>865</v>
      </c>
      <c r="D5" s="781" t="s">
        <v>208</v>
      </c>
      <c r="E5" s="782" t="s">
        <v>865</v>
      </c>
      <c r="F5" s="781" t="s">
        <v>209</v>
      </c>
      <c r="G5" s="782" t="s">
        <v>865</v>
      </c>
      <c r="H5" s="781" t="s">
        <v>210</v>
      </c>
      <c r="I5" s="782" t="s">
        <v>865</v>
      </c>
      <c r="J5" s="781" t="s">
        <v>211</v>
      </c>
      <c r="K5" s="782" t="s">
        <v>865</v>
      </c>
    </row>
    <row r="6" spans="1:11" ht="14.5" customHeight="1">
      <c r="A6" s="787" t="s">
        <v>866</v>
      </c>
      <c r="B6" s="791">
        <v>17.733830627173401</v>
      </c>
      <c r="C6" s="792">
        <v>0.73800549470492338</v>
      </c>
      <c r="D6" s="791">
        <v>17.6162681617615</v>
      </c>
      <c r="E6" s="792">
        <v>0.74</v>
      </c>
      <c r="F6" s="791">
        <v>17.517557398239799</v>
      </c>
      <c r="G6" s="792">
        <v>0.74</v>
      </c>
      <c r="H6" s="791">
        <v>17.4633929465218</v>
      </c>
      <c r="I6" s="792">
        <v>0.7423845097415942</v>
      </c>
      <c r="J6" s="791">
        <v>17.424223678915101</v>
      </c>
      <c r="K6" s="792">
        <v>0.74625769234958861</v>
      </c>
    </row>
    <row r="7" spans="1:11" ht="14.5" customHeight="1">
      <c r="A7" s="787" t="s">
        <v>867</v>
      </c>
      <c r="B7" s="791">
        <v>2.6977951576282999</v>
      </c>
      <c r="C7" s="792">
        <v>0.11227059126567085</v>
      </c>
      <c r="D7" s="791">
        <v>2.6623857727888902</v>
      </c>
      <c r="E7" s="792">
        <v>0.11</v>
      </c>
      <c r="F7" s="791">
        <v>2.6394190900062</v>
      </c>
      <c r="G7" s="792">
        <v>0.11</v>
      </c>
      <c r="H7" s="791">
        <v>2.6189090219149902</v>
      </c>
      <c r="I7" s="792">
        <v>0.11133217332084562</v>
      </c>
      <c r="J7" s="791">
        <v>2.5731917618873998</v>
      </c>
      <c r="K7" s="792">
        <v>0.1102065826050407</v>
      </c>
    </row>
    <row r="8" spans="1:11" ht="14.5" customHeight="1">
      <c r="A8" s="787" t="s">
        <v>868</v>
      </c>
      <c r="B8" s="791">
        <v>2.1041580505064998</v>
      </c>
      <c r="C8" s="792">
        <v>8.7565976897395828E-2</v>
      </c>
      <c r="D8" s="791">
        <v>2.0691408893781502</v>
      </c>
      <c r="E8" s="792">
        <v>0.09</v>
      </c>
      <c r="F8" s="791">
        <v>2.0470024089396701</v>
      </c>
      <c r="G8" s="792">
        <v>0.09</v>
      </c>
      <c r="H8" s="791">
        <v>2.0243035542309502</v>
      </c>
      <c r="I8" s="792">
        <v>8.6054961156630624E-2</v>
      </c>
      <c r="J8" s="791">
        <v>1.97901698463147</v>
      </c>
      <c r="K8" s="792">
        <v>8.4758820552725878E-2</v>
      </c>
    </row>
    <row r="9" spans="1:11" ht="14.5" customHeight="1">
      <c r="A9" s="787" t="s">
        <v>869</v>
      </c>
      <c r="B9" s="791">
        <v>1.49361805181991</v>
      </c>
      <c r="C9" s="792">
        <v>6.2157937132009941E-2</v>
      </c>
      <c r="D9" s="791">
        <v>1.4584854459471801</v>
      </c>
      <c r="E9" s="792">
        <v>0.06</v>
      </c>
      <c r="F9" s="791">
        <v>1.44016045499395</v>
      </c>
      <c r="G9" s="792">
        <v>0.06</v>
      </c>
      <c r="H9" s="791">
        <v>1.4167745012505599</v>
      </c>
      <c r="I9" s="792">
        <v>6.0228355780929436E-2</v>
      </c>
      <c r="J9" s="791">
        <v>1.3723703507960701</v>
      </c>
      <c r="K9" s="792">
        <v>5.8776904492644673E-2</v>
      </c>
    </row>
    <row r="10" spans="1:11" ht="14.5" customHeight="1">
      <c r="A10" s="1054" t="s">
        <v>870</v>
      </c>
      <c r="B10" s="1444">
        <v>0</v>
      </c>
      <c r="C10" s="790">
        <v>0</v>
      </c>
      <c r="D10" s="1444" t="s">
        <v>875</v>
      </c>
      <c r="E10" s="790">
        <v>0</v>
      </c>
      <c r="F10" s="1444" t="s">
        <v>875</v>
      </c>
      <c r="G10" s="790">
        <v>0</v>
      </c>
      <c r="H10" s="1444" t="s">
        <v>875</v>
      </c>
      <c r="I10" s="790">
        <v>0</v>
      </c>
      <c r="J10" s="1444" t="s">
        <v>875</v>
      </c>
      <c r="K10" s="790">
        <v>0</v>
      </c>
    </row>
    <row r="11" spans="1:11" ht="14.5" customHeight="1">
      <c r="A11" s="1060" t="s">
        <v>290</v>
      </c>
      <c r="B11" s="1442">
        <f>SUM(B4:B10)</f>
        <v>24.02940188712811</v>
      </c>
      <c r="C11" s="1447">
        <v>1</v>
      </c>
      <c r="D11" s="1448">
        <f>D6+D7+D8+D9</f>
        <v>23.806280269875721</v>
      </c>
      <c r="E11" s="1447">
        <v>1</v>
      </c>
      <c r="F11" s="1448">
        <v>23.644139352179618</v>
      </c>
      <c r="G11" s="1447">
        <v>1</v>
      </c>
      <c r="H11" s="1448">
        <v>23.523380023918303</v>
      </c>
      <c r="I11" s="1447">
        <v>1</v>
      </c>
      <c r="J11" s="1448">
        <v>23.348802776230045</v>
      </c>
      <c r="K11" s="1447">
        <v>1</v>
      </c>
    </row>
    <row r="12" spans="1:11" ht="14.5" customHeight="1">
      <c r="A12" s="1449"/>
      <c r="B12" s="1449"/>
      <c r="C12" s="1449"/>
      <c r="D12" s="1450"/>
      <c r="E12" s="1451"/>
      <c r="F12" s="1450"/>
      <c r="G12" s="1451"/>
      <c r="H12" s="1450"/>
      <c r="I12" s="1451"/>
      <c r="J12" s="1450"/>
      <c r="K12" s="1451"/>
    </row>
    <row r="13" spans="1:11" ht="14.5" customHeight="1">
      <c r="A13" s="1436" t="s">
        <v>871</v>
      </c>
      <c r="B13" s="639"/>
      <c r="C13" s="639"/>
      <c r="D13" s="1505"/>
      <c r="E13" s="1505"/>
      <c r="F13" s="1505"/>
      <c r="G13" s="1505"/>
      <c r="H13" s="1505"/>
      <c r="I13" s="1505"/>
      <c r="J13" s="1505"/>
      <c r="K13" s="1505"/>
    </row>
    <row r="14" spans="1:11" ht="14.5" customHeight="1">
      <c r="A14" s="1436" t="s">
        <v>872</v>
      </c>
      <c r="B14" s="781" t="s">
        <v>1397</v>
      </c>
      <c r="C14" s="784" t="s">
        <v>865</v>
      </c>
      <c r="D14" s="783" t="s">
        <v>208</v>
      </c>
      <c r="E14" s="784" t="s">
        <v>865</v>
      </c>
      <c r="F14" s="783" t="s">
        <v>209</v>
      </c>
      <c r="G14" s="784" t="s">
        <v>865</v>
      </c>
      <c r="H14" s="783" t="s">
        <v>210</v>
      </c>
      <c r="I14" s="784" t="s">
        <v>865</v>
      </c>
      <c r="J14" s="781" t="s">
        <v>211</v>
      </c>
      <c r="K14" s="1341" t="s">
        <v>865</v>
      </c>
    </row>
    <row r="15" spans="1:11" ht="14.5" customHeight="1">
      <c r="A15" s="441" t="s">
        <v>866</v>
      </c>
      <c r="B15" s="789">
        <v>6.1145147794574797</v>
      </c>
      <c r="C15" s="790">
        <v>0.283856528542766</v>
      </c>
      <c r="D15" s="789">
        <v>5.8654593093065301</v>
      </c>
      <c r="E15" s="790">
        <v>0.27038810813782399</v>
      </c>
      <c r="F15" s="789">
        <v>5.7646912335341502</v>
      </c>
      <c r="G15" s="790">
        <v>0.27165340603210503</v>
      </c>
      <c r="H15" s="789">
        <v>5.7007346085470498</v>
      </c>
      <c r="I15" s="790">
        <v>0.27168283947563898</v>
      </c>
      <c r="J15" s="789">
        <v>5.5355077312755103</v>
      </c>
      <c r="K15" s="790">
        <v>0.27318961647006901</v>
      </c>
    </row>
    <row r="16" spans="1:11" ht="14.5" customHeight="1">
      <c r="A16" s="441" t="s">
        <v>867</v>
      </c>
      <c r="B16" s="789">
        <v>4.17604383102372</v>
      </c>
      <c r="C16" s="790">
        <v>0.193866128004028</v>
      </c>
      <c r="D16" s="789">
        <v>3.9950627905384102</v>
      </c>
      <c r="E16" s="790">
        <v>0.18416587906620499</v>
      </c>
      <c r="F16" s="789">
        <v>3.90693823881867</v>
      </c>
      <c r="G16" s="790">
        <v>0.18410926738941699</v>
      </c>
      <c r="H16" s="789">
        <v>3.8458071353609302</v>
      </c>
      <c r="I16" s="790">
        <v>0.18328160743424499</v>
      </c>
      <c r="J16" s="789">
        <v>3.7380101246825501</v>
      </c>
      <c r="K16" s="790">
        <v>0.18447911228695099</v>
      </c>
    </row>
    <row r="17" spans="1:11" ht="14.5" customHeight="1">
      <c r="A17" s="441" t="s">
        <v>868</v>
      </c>
      <c r="B17" s="789">
        <v>4.9048021883155997</v>
      </c>
      <c r="C17" s="790">
        <v>0.22769756433359301</v>
      </c>
      <c r="D17" s="789">
        <v>5.0185071429145003</v>
      </c>
      <c r="E17" s="790">
        <v>0.23134499456773799</v>
      </c>
      <c r="F17" s="789">
        <v>4.8617268987914004</v>
      </c>
      <c r="G17" s="790">
        <v>0.22910241290493299</v>
      </c>
      <c r="H17" s="789">
        <v>4.7901604153302602</v>
      </c>
      <c r="I17" s="790">
        <v>0.22828713710502399</v>
      </c>
      <c r="J17" s="789">
        <v>4.5419843394094404</v>
      </c>
      <c r="K17" s="790">
        <v>0.22415702767168</v>
      </c>
    </row>
    <row r="18" spans="1:11" ht="14.5" customHeight="1">
      <c r="A18" s="441" t="s">
        <v>869</v>
      </c>
      <c r="B18" s="789">
        <v>4.33334957543192</v>
      </c>
      <c r="C18" s="790">
        <v>0.20116879455045</v>
      </c>
      <c r="D18" s="789">
        <v>4.4882735871286297</v>
      </c>
      <c r="E18" s="790">
        <v>0.20690209240785801</v>
      </c>
      <c r="F18" s="789">
        <v>4.3933989496235899</v>
      </c>
      <c r="G18" s="790">
        <v>0.20703308128290401</v>
      </c>
      <c r="H18" s="789">
        <v>4.3570038187745999</v>
      </c>
      <c r="I18" s="790">
        <v>0.20764397053603301</v>
      </c>
      <c r="J18" s="789">
        <v>4.16815105190443</v>
      </c>
      <c r="K18" s="790">
        <v>0.20570752359814801</v>
      </c>
    </row>
    <row r="19" spans="1:11" ht="14.5" customHeight="1">
      <c r="A19" s="1438" t="s">
        <v>873</v>
      </c>
      <c r="B19" s="1444">
        <v>2.0121532826602402</v>
      </c>
      <c r="C19" s="790">
        <v>9.3410984569170005E-2</v>
      </c>
      <c r="D19" s="1444">
        <v>2.3254385769078998</v>
      </c>
      <c r="E19" s="790">
        <v>0.107198925820385</v>
      </c>
      <c r="F19" s="1444">
        <v>2.2940028421276701</v>
      </c>
      <c r="G19" s="790">
        <v>0.108101832390642</v>
      </c>
      <c r="H19" s="1444">
        <v>2.2893440355608901</v>
      </c>
      <c r="I19" s="790">
        <v>0.109104445449062</v>
      </c>
      <c r="J19" s="1444">
        <v>2.27885820100617</v>
      </c>
      <c r="K19" s="790">
        <v>0.112466719973146</v>
      </c>
    </row>
    <row r="20" spans="1:11" ht="14.5" customHeight="1">
      <c r="A20" s="1438" t="s">
        <v>874</v>
      </c>
      <c r="B20" s="1444" t="s">
        <v>875</v>
      </c>
      <c r="C20" s="1445">
        <v>0</v>
      </c>
      <c r="D20" s="1444" t="s">
        <v>875</v>
      </c>
      <c r="E20" s="1445">
        <v>0</v>
      </c>
      <c r="F20" s="1444" t="s">
        <v>875</v>
      </c>
      <c r="G20" s="1445">
        <v>0</v>
      </c>
      <c r="H20" s="1444" t="s">
        <v>875</v>
      </c>
      <c r="I20" s="1445">
        <v>0</v>
      </c>
      <c r="J20" s="1444" t="s">
        <v>875</v>
      </c>
      <c r="K20" s="1445">
        <v>0</v>
      </c>
    </row>
    <row r="21" spans="1:11" ht="14.5" customHeight="1">
      <c r="A21" s="1438" t="s">
        <v>876</v>
      </c>
      <c r="B21" s="1444" t="s">
        <v>875</v>
      </c>
      <c r="C21" s="1445">
        <v>0</v>
      </c>
      <c r="D21" s="1444" t="s">
        <v>875</v>
      </c>
      <c r="E21" s="1445">
        <v>0</v>
      </c>
      <c r="F21" s="1444" t="s">
        <v>875</v>
      </c>
      <c r="G21" s="1445">
        <v>0</v>
      </c>
      <c r="H21" s="1444" t="s">
        <v>875</v>
      </c>
      <c r="I21" s="1445">
        <v>0</v>
      </c>
      <c r="J21" s="1444" t="s">
        <v>875</v>
      </c>
      <c r="K21" s="1445">
        <v>0</v>
      </c>
    </row>
    <row r="22" spans="1:11" ht="14.5" customHeight="1">
      <c r="A22" s="1446" t="s">
        <v>290</v>
      </c>
      <c r="B22" s="1442">
        <f>SUM(B15:B21)</f>
        <v>21.540863656888959</v>
      </c>
      <c r="C22" s="1447">
        <v>1</v>
      </c>
      <c r="D22" s="1448">
        <v>21.692741406795701</v>
      </c>
      <c r="E22" s="1447">
        <v>1</v>
      </c>
      <c r="F22" s="1448">
        <v>21.220758162895482</v>
      </c>
      <c r="G22" s="1447">
        <v>1</v>
      </c>
      <c r="H22" s="1448">
        <v>20.983050013573731</v>
      </c>
      <c r="I22" s="1447">
        <v>1</v>
      </c>
      <c r="J22" s="1448">
        <v>20.2625114482782</v>
      </c>
      <c r="K22" s="1447">
        <v>1</v>
      </c>
    </row>
    <row r="23" spans="1:11" ht="14.5" customHeight="1">
      <c r="A23" s="1438"/>
      <c r="B23" s="1438"/>
      <c r="C23" s="1438"/>
      <c r="D23" s="1439"/>
      <c r="E23" s="1440"/>
      <c r="F23" s="1439"/>
      <c r="G23" s="1440"/>
      <c r="H23" s="1439"/>
      <c r="I23" s="1440"/>
      <c r="J23" s="1439"/>
      <c r="K23" s="1440"/>
    </row>
    <row r="24" spans="1:11" ht="14.5" customHeight="1">
      <c r="A24" s="1436" t="s">
        <v>877</v>
      </c>
      <c r="B24" s="639"/>
      <c r="C24" s="639"/>
      <c r="D24" s="1506"/>
      <c r="E24" s="1503"/>
      <c r="F24" s="1506"/>
      <c r="G24" s="1503"/>
      <c r="H24" s="1506"/>
      <c r="I24" s="1503"/>
      <c r="J24" s="1506"/>
      <c r="K24" s="1503"/>
    </row>
    <row r="25" spans="1:11" ht="14.5" customHeight="1">
      <c r="A25" s="1436" t="s">
        <v>864</v>
      </c>
      <c r="B25" s="781" t="s">
        <v>1397</v>
      </c>
      <c r="C25" s="782" t="s">
        <v>865</v>
      </c>
      <c r="D25" s="781" t="s">
        <v>208</v>
      </c>
      <c r="E25" s="782" t="s">
        <v>865</v>
      </c>
      <c r="F25" s="781" t="s">
        <v>209</v>
      </c>
      <c r="G25" s="782" t="s">
        <v>865</v>
      </c>
      <c r="H25" s="781" t="s">
        <v>210</v>
      </c>
      <c r="I25" s="782" t="s">
        <v>865</v>
      </c>
      <c r="J25" s="781" t="s">
        <v>211</v>
      </c>
      <c r="K25" s="782" t="s">
        <v>865</v>
      </c>
    </row>
    <row r="26" spans="1:11" ht="14.5" customHeight="1">
      <c r="A26" s="787" t="s">
        <v>866</v>
      </c>
      <c r="B26" s="785">
        <v>45.006475941355603</v>
      </c>
      <c r="C26" s="788">
        <v>0.72817056695392202</v>
      </c>
      <c r="D26" s="785">
        <v>45.646661534276802</v>
      </c>
      <c r="E26" s="788">
        <v>0.72575173758882305</v>
      </c>
      <c r="F26" s="785">
        <v>44.9393041648473</v>
      </c>
      <c r="G26" s="788">
        <v>0.72358210221145403</v>
      </c>
      <c r="H26" s="785">
        <v>44.719997444952099</v>
      </c>
      <c r="I26" s="788">
        <v>0.72229432331239996</v>
      </c>
      <c r="J26" s="785">
        <v>43.9098756027863</v>
      </c>
      <c r="K26" s="788">
        <v>0.72032136375921096</v>
      </c>
    </row>
    <row r="27" spans="1:11" ht="14.5" customHeight="1">
      <c r="A27" s="787" t="s">
        <v>867</v>
      </c>
      <c r="B27" s="785">
        <v>7.0186574346300903</v>
      </c>
      <c r="C27" s="788">
        <v>0.11355654173167</v>
      </c>
      <c r="D27" s="785">
        <v>7.1622711427444701</v>
      </c>
      <c r="E27" s="788">
        <v>0.11387537559621499</v>
      </c>
      <c r="F27" s="785">
        <v>7.0637441530735501</v>
      </c>
      <c r="G27" s="788">
        <v>0.113735602692374</v>
      </c>
      <c r="H27" s="785">
        <v>7.0390071423839702</v>
      </c>
      <c r="I27" s="788">
        <v>0.113690411251874</v>
      </c>
      <c r="J27" s="785">
        <v>6.9249192988137702</v>
      </c>
      <c r="K27" s="788">
        <v>0.11360012399869999</v>
      </c>
    </row>
    <row r="28" spans="1:11" ht="14.5" customHeight="1">
      <c r="A28" s="787" t="s">
        <v>868</v>
      </c>
      <c r="B28" s="785">
        <v>5.18402911488241</v>
      </c>
      <c r="C28" s="788">
        <v>8.3873650196657795E-2</v>
      </c>
      <c r="D28" s="785">
        <v>5.3274847024179399</v>
      </c>
      <c r="E28" s="788">
        <v>8.4703484325010903E-2</v>
      </c>
      <c r="F28" s="785">
        <v>5.3145216181370802</v>
      </c>
      <c r="G28" s="788">
        <v>8.5570811479272701E-2</v>
      </c>
      <c r="H28" s="785">
        <v>5.3260883234601604</v>
      </c>
      <c r="I28" s="788">
        <v>8.6024230350889005E-2</v>
      </c>
      <c r="J28" s="785">
        <v>5.2938588593072602</v>
      </c>
      <c r="K28" s="788">
        <v>8.6843325806257005E-2</v>
      </c>
    </row>
    <row r="29" spans="1:11" ht="14.5" customHeight="1">
      <c r="A29" s="787" t="s">
        <v>869</v>
      </c>
      <c r="B29" s="785">
        <v>3.5219097258799699</v>
      </c>
      <c r="C29" s="788">
        <v>5.69818220203736E-2</v>
      </c>
      <c r="D29" s="785">
        <v>3.6374131731805899</v>
      </c>
      <c r="E29" s="788">
        <v>5.7832464457055199E-2</v>
      </c>
      <c r="F29" s="785">
        <v>3.65582650392634</v>
      </c>
      <c r="G29" s="788">
        <v>5.8863631206390203E-2</v>
      </c>
      <c r="H29" s="785">
        <v>3.6773383334406402</v>
      </c>
      <c r="I29" s="788">
        <v>5.9394471263393901E-2</v>
      </c>
      <c r="J29" s="785">
        <v>3.6756645874277099</v>
      </c>
      <c r="K29" s="788">
        <v>6.02975911908381E-2</v>
      </c>
    </row>
    <row r="30" spans="1:11" ht="14.5" customHeight="1">
      <c r="A30" s="1054" t="s">
        <v>873</v>
      </c>
      <c r="B30" s="1437">
        <v>1.07652889191303</v>
      </c>
      <c r="C30" s="788">
        <v>1.74174190973767E-2</v>
      </c>
      <c r="D30" s="1437">
        <v>1.1218666536031401</v>
      </c>
      <c r="E30" s="788">
        <v>1.7836938032895201E-2</v>
      </c>
      <c r="F30" s="1437">
        <v>1.1333140874060299</v>
      </c>
      <c r="G30" s="788">
        <v>1.8247852410509101E-2</v>
      </c>
      <c r="H30" s="1437">
        <v>1.1513842207231599</v>
      </c>
      <c r="I30" s="788">
        <v>1.8596563821442799E-2</v>
      </c>
      <c r="J30" s="1437">
        <v>1.15441175739105</v>
      </c>
      <c r="K30" s="788">
        <v>1.89375952449936E-2</v>
      </c>
    </row>
    <row r="31" spans="1:11" ht="14.5" customHeight="1">
      <c r="A31" s="1054" t="s">
        <v>874</v>
      </c>
      <c r="B31" s="1437">
        <v>0</v>
      </c>
      <c r="C31" s="788">
        <v>0</v>
      </c>
      <c r="D31" s="1437">
        <v>0</v>
      </c>
      <c r="E31" s="788">
        <v>0</v>
      </c>
      <c r="F31" s="1437">
        <v>0</v>
      </c>
      <c r="G31" s="788">
        <v>0</v>
      </c>
      <c r="H31" s="1437">
        <v>0</v>
      </c>
      <c r="I31" s="788">
        <v>0</v>
      </c>
      <c r="J31" s="1437">
        <v>0</v>
      </c>
      <c r="K31" s="788">
        <v>0</v>
      </c>
    </row>
    <row r="32" spans="1:11" ht="14.5" customHeight="1">
      <c r="A32" s="1054" t="s">
        <v>876</v>
      </c>
      <c r="B32" s="1437">
        <v>0</v>
      </c>
      <c r="C32" s="788">
        <v>0</v>
      </c>
      <c r="D32" s="1437">
        <v>0</v>
      </c>
      <c r="E32" s="788">
        <v>0</v>
      </c>
      <c r="F32" s="1437">
        <v>0</v>
      </c>
      <c r="G32" s="788">
        <v>0</v>
      </c>
      <c r="H32" s="1437">
        <v>0</v>
      </c>
      <c r="I32" s="788">
        <v>0</v>
      </c>
      <c r="J32" s="1437">
        <v>0</v>
      </c>
      <c r="K32" s="788">
        <v>0</v>
      </c>
    </row>
    <row r="33" spans="1:11" ht="14.5" customHeight="1">
      <c r="A33" s="1441" t="s">
        <v>290</v>
      </c>
      <c r="B33" s="1442">
        <f>SUM(B26:B32)</f>
        <v>61.80760110866111</v>
      </c>
      <c r="C33" s="1443">
        <v>1</v>
      </c>
      <c r="D33" s="1442">
        <v>62.895697206222899</v>
      </c>
      <c r="E33" s="1443">
        <v>1</v>
      </c>
      <c r="F33" s="1442">
        <v>62.106710527390298</v>
      </c>
      <c r="G33" s="1443">
        <v>1</v>
      </c>
      <c r="H33" s="1442">
        <v>61.913815464960031</v>
      </c>
      <c r="I33" s="1443">
        <v>1</v>
      </c>
      <c r="J33" s="1442">
        <v>60.95873010572609</v>
      </c>
      <c r="K33" s="1443">
        <v>1</v>
      </c>
    </row>
    <row r="34" spans="1:11" ht="14.5" customHeight="1">
      <c r="A34" s="1438"/>
      <c r="B34" s="1438"/>
      <c r="C34" s="1438"/>
      <c r="D34" s="1439"/>
      <c r="E34" s="1440"/>
      <c r="F34" s="1439"/>
      <c r="G34" s="1440"/>
      <c r="H34" s="1439"/>
      <c r="I34" s="1440"/>
      <c r="J34" s="1439"/>
      <c r="K34" s="1440"/>
    </row>
    <row r="35" spans="1:11" s="48" customFormat="1" ht="14.5" customHeight="1">
      <c r="A35" s="1436" t="s">
        <v>878</v>
      </c>
      <c r="B35" s="1436"/>
      <c r="C35" s="1436"/>
      <c r="D35" s="1507"/>
      <c r="E35" s="1507"/>
      <c r="F35" s="1507"/>
      <c r="G35" s="1507"/>
      <c r="H35" s="1507"/>
      <c r="I35" s="1507"/>
      <c r="J35" s="1507"/>
      <c r="K35" s="1507"/>
    </row>
    <row r="36" spans="1:11" ht="14.5" customHeight="1">
      <c r="A36" s="1436" t="s">
        <v>879</v>
      </c>
      <c r="B36" s="781" t="s">
        <v>1397</v>
      </c>
      <c r="C36" s="782" t="s">
        <v>865</v>
      </c>
      <c r="D36" s="781" t="s">
        <v>208</v>
      </c>
      <c r="E36" s="782" t="s">
        <v>865</v>
      </c>
      <c r="F36" s="781" t="s">
        <v>209</v>
      </c>
      <c r="G36" s="782" t="s">
        <v>865</v>
      </c>
      <c r="H36" s="781" t="s">
        <v>210</v>
      </c>
      <c r="I36" s="782" t="s">
        <v>865</v>
      </c>
      <c r="J36" s="781" t="s">
        <v>211</v>
      </c>
      <c r="K36" s="782" t="s">
        <v>865</v>
      </c>
    </row>
    <row r="37" spans="1:11" ht="14.5" customHeight="1">
      <c r="A37" s="787" t="s">
        <v>880</v>
      </c>
      <c r="B37" s="838">
        <v>23.065992713780634</v>
      </c>
      <c r="C37" s="786">
        <v>0.43310379992225478</v>
      </c>
      <c r="D37" s="838">
        <v>22.9</v>
      </c>
      <c r="E37" s="786">
        <v>0.41</v>
      </c>
      <c r="F37" s="838">
        <v>22.8</v>
      </c>
      <c r="G37" s="786">
        <v>0.39</v>
      </c>
      <c r="H37" s="838">
        <v>22</v>
      </c>
      <c r="I37" s="786">
        <v>0.39</v>
      </c>
      <c r="J37" s="838">
        <v>21.3</v>
      </c>
      <c r="K37" s="786">
        <v>0.38</v>
      </c>
    </row>
    <row r="38" spans="1:11" ht="14.5" customHeight="1">
      <c r="A38" s="787" t="s">
        <v>881</v>
      </c>
      <c r="B38" s="838">
        <v>18.861360183903102</v>
      </c>
      <c r="C38" s="786">
        <v>0.3541545715684839</v>
      </c>
      <c r="D38" s="838">
        <v>19.399999999999999</v>
      </c>
      <c r="E38" s="786">
        <v>0.35</v>
      </c>
      <c r="F38" s="838">
        <v>19.600000000000001</v>
      </c>
      <c r="G38" s="786">
        <v>0.34</v>
      </c>
      <c r="H38" s="838">
        <v>19.600000000000001</v>
      </c>
      <c r="I38" s="786">
        <v>0.34</v>
      </c>
      <c r="J38" s="838">
        <v>18.899999999999999</v>
      </c>
      <c r="K38" s="786">
        <v>0.33</v>
      </c>
    </row>
    <row r="39" spans="1:11" ht="14.5" customHeight="1">
      <c r="A39" s="787" t="s">
        <v>882</v>
      </c>
      <c r="B39" s="838">
        <v>9.5558363692580688</v>
      </c>
      <c r="C39" s="786">
        <v>0.17942731077376653</v>
      </c>
      <c r="D39" s="838">
        <v>11.2</v>
      </c>
      <c r="E39" s="786">
        <v>0.2</v>
      </c>
      <c r="F39" s="838">
        <v>12.1</v>
      </c>
      <c r="G39" s="786">
        <v>0.21</v>
      </c>
      <c r="H39" s="838">
        <v>12.1</v>
      </c>
      <c r="I39" s="786">
        <v>0.21</v>
      </c>
      <c r="J39" s="838">
        <v>12.2</v>
      </c>
      <c r="K39" s="786">
        <v>0.22</v>
      </c>
    </row>
    <row r="40" spans="1:11" ht="14.5" customHeight="1">
      <c r="A40" s="787" t="s">
        <v>869</v>
      </c>
      <c r="B40" s="838">
        <v>1.3205264360708189</v>
      </c>
      <c r="C40" s="786">
        <v>2.4795161624167648E-2</v>
      </c>
      <c r="D40" s="838">
        <v>1.9</v>
      </c>
      <c r="E40" s="786">
        <v>0.03</v>
      </c>
      <c r="F40" s="838">
        <v>2.4</v>
      </c>
      <c r="G40" s="786">
        <v>0.04</v>
      </c>
      <c r="H40" s="838">
        <v>2.2999999999999998</v>
      </c>
      <c r="I40" s="786">
        <v>0.04</v>
      </c>
      <c r="J40" s="838">
        <v>2.7</v>
      </c>
      <c r="K40" s="786">
        <v>0.05</v>
      </c>
    </row>
    <row r="41" spans="1:11" ht="14.5" customHeight="1">
      <c r="A41" s="1054" t="s">
        <v>873</v>
      </c>
      <c r="B41" s="838">
        <v>0.34078535227929613</v>
      </c>
      <c r="C41" s="786">
        <v>6.3988328125078884E-3</v>
      </c>
      <c r="D41" s="838">
        <v>0.5</v>
      </c>
      <c r="E41" s="786">
        <v>0.01</v>
      </c>
      <c r="F41" s="838">
        <v>0.8</v>
      </c>
      <c r="G41" s="786">
        <v>0.02</v>
      </c>
      <c r="H41" s="838">
        <v>0.7</v>
      </c>
      <c r="I41" s="786">
        <v>0.02</v>
      </c>
      <c r="J41" s="838">
        <v>0.9</v>
      </c>
      <c r="K41" s="786">
        <v>0.02</v>
      </c>
    </row>
    <row r="42" spans="1:11" ht="14.5" customHeight="1">
      <c r="A42" s="1054" t="s">
        <v>874</v>
      </c>
      <c r="B42" s="838">
        <v>5.9822280774866572E-2</v>
      </c>
      <c r="C42" s="786">
        <v>1.1232665094934951E-3</v>
      </c>
      <c r="D42" s="838">
        <v>0.1</v>
      </c>
      <c r="E42" s="786">
        <v>0</v>
      </c>
      <c r="F42" s="838">
        <v>0.2</v>
      </c>
      <c r="G42" s="786">
        <v>0</v>
      </c>
      <c r="H42" s="838">
        <v>0.1</v>
      </c>
      <c r="I42" s="786">
        <v>0</v>
      </c>
      <c r="J42" s="838">
        <v>0.1</v>
      </c>
      <c r="K42" s="786">
        <v>0</v>
      </c>
    </row>
    <row r="43" spans="1:11" ht="14.5" customHeight="1">
      <c r="A43" s="1054" t="s">
        <v>883</v>
      </c>
      <c r="B43" s="1055">
        <v>2.0836974202481616E-2</v>
      </c>
      <c r="C43" s="1056">
        <v>3.9125013252020618E-4</v>
      </c>
      <c r="D43" s="1055">
        <v>0</v>
      </c>
      <c r="E43" s="1056">
        <v>0</v>
      </c>
      <c r="F43" s="1055">
        <v>0</v>
      </c>
      <c r="G43" s="1056">
        <v>0</v>
      </c>
      <c r="H43" s="1055">
        <v>0</v>
      </c>
      <c r="I43" s="1056">
        <v>0</v>
      </c>
      <c r="J43" s="1055">
        <v>0.1</v>
      </c>
      <c r="K43" s="1056">
        <v>0</v>
      </c>
    </row>
    <row r="44" spans="1:11" ht="14.5" customHeight="1">
      <c r="A44" s="1054" t="s">
        <v>884</v>
      </c>
      <c r="B44" s="1055">
        <v>3.2263701990939274E-2</v>
      </c>
      <c r="C44" s="1056">
        <v>6.0580665680548041E-4</v>
      </c>
      <c r="D44" s="1055">
        <v>0</v>
      </c>
      <c r="E44" s="1056">
        <v>0</v>
      </c>
      <c r="F44" s="1055">
        <v>0.1</v>
      </c>
      <c r="G44" s="1056">
        <v>0</v>
      </c>
      <c r="H44" s="1055">
        <v>0.1</v>
      </c>
      <c r="I44" s="1056">
        <v>0</v>
      </c>
      <c r="J44" s="1055">
        <v>0.1</v>
      </c>
      <c r="K44" s="1056">
        <v>0</v>
      </c>
    </row>
    <row r="45" spans="1:11" ht="14.5" customHeight="1">
      <c r="A45" s="1060" t="s">
        <v>290</v>
      </c>
      <c r="B45" s="1061">
        <f>SUM(B37:B44)</f>
        <v>53.257424012260209</v>
      </c>
      <c r="C45" s="1062">
        <f>SUM(C37:C44)</f>
        <v>0.99999999999999967</v>
      </c>
      <c r="D45" s="1061">
        <v>56</v>
      </c>
      <c r="E45" s="1062">
        <v>1</v>
      </c>
      <c r="F45" s="1061">
        <v>58</v>
      </c>
      <c r="G45" s="1062">
        <v>1</v>
      </c>
      <c r="H45" s="1061">
        <v>56.9</v>
      </c>
      <c r="I45" s="1062">
        <v>1</v>
      </c>
      <c r="J45" s="1061">
        <v>56.3</v>
      </c>
      <c r="K45" s="1062">
        <v>1</v>
      </c>
    </row>
    <row r="46" spans="1:11" ht="14.5" customHeight="1">
      <c r="A46" s="637" t="s">
        <v>885</v>
      </c>
      <c r="B46" s="1057"/>
      <c r="C46" s="1057"/>
      <c r="D46" s="1058"/>
      <c r="E46" s="1059"/>
      <c r="F46" s="1058"/>
      <c r="G46" s="1059"/>
      <c r="H46" s="1058"/>
      <c r="I46" s="1059"/>
      <c r="J46" s="1058"/>
      <c r="K46" s="1059"/>
    </row>
    <row r="47" spans="1:11" ht="14.5" customHeight="1">
      <c r="A47" s="637" t="s">
        <v>886</v>
      </c>
      <c r="B47" s="637"/>
      <c r="C47" s="637"/>
      <c r="D47" s="323"/>
      <c r="E47" s="322"/>
      <c r="F47" s="323"/>
      <c r="G47" s="322"/>
      <c r="H47" s="323"/>
      <c r="I47" s="322"/>
      <c r="J47" s="323"/>
      <c r="K47" s="47"/>
    </row>
    <row r="48" spans="1:11" ht="14.5" customHeight="1">
      <c r="A48" s="637" t="s">
        <v>887</v>
      </c>
      <c r="B48" s="637"/>
      <c r="C48" s="637"/>
      <c r="K48" s="322"/>
    </row>
    <row r="49" spans="11:11" ht="13.5" customHeight="1">
      <c r="K49" s="47"/>
    </row>
    <row r="50" spans="11:11" ht="13.5" customHeight="1">
      <c r="K50" s="47"/>
    </row>
    <row r="51" spans="11:11" ht="13.5" customHeight="1">
      <c r="K51" s="47"/>
    </row>
    <row r="52" spans="11:11" ht="13.5" customHeight="1">
      <c r="K52" s="47"/>
    </row>
    <row r="53" spans="11:11" ht="13.5" customHeight="1">
      <c r="K53" s="47"/>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 xml:space="preserve">&amp;CHalf-Year Factbook 2022&amp;R&amp;"-,Bold"&amp;K0000A0Risk, liquidity and capital management
</oddHeader>
    <oddFooter>&amp;R&amp;"-,Bold"&amp;K0000A0Nordea</oddFooter>
  </headerFooter>
  <colBreaks count="1" manualBreakCount="1">
    <brk id="11" max="68" man="1"/>
  </colBreaks>
  <ignoredErrors>
    <ignoredError sqref="D23:K23" numberStoredAsText="1"/>
  </ignoredError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8FAEF-7F3A-493E-96BD-A89AEAB81A8C}">
  <sheetPr>
    <tabColor rgb="FF70A8DA"/>
  </sheetPr>
  <dimension ref="A1:V77"/>
  <sheetViews>
    <sheetView view="pageLayout" zoomScale="85" zoomScaleNormal="100" zoomScaleSheetLayoutView="85" zoomScalePageLayoutView="85" workbookViewId="0">
      <selection activeCell="F33" sqref="F33"/>
    </sheetView>
  </sheetViews>
  <sheetFormatPr defaultColWidth="9.1796875" defaultRowHeight="8"/>
  <cols>
    <col min="1" max="1" width="56.7265625" style="25" customWidth="1"/>
    <col min="2" max="10" width="6.81640625" style="25" customWidth="1"/>
    <col min="11" max="22" width="9.1796875" style="26"/>
    <col min="23" max="16384" width="9.1796875" style="25"/>
  </cols>
  <sheetData>
    <row r="1" spans="1:22" ht="19.5" customHeight="1">
      <c r="A1" s="1727" t="s">
        <v>1602</v>
      </c>
      <c r="B1" s="31"/>
      <c r="C1" s="31"/>
      <c r="D1" s="30"/>
      <c r="E1" s="30"/>
      <c r="F1" s="30"/>
      <c r="G1" s="30"/>
      <c r="H1" s="30"/>
      <c r="I1" s="30"/>
      <c r="J1" s="29"/>
    </row>
    <row r="2" spans="1:22" ht="15.75" customHeight="1" thickBot="1">
      <c r="A2" s="27"/>
      <c r="B2" s="31"/>
      <c r="C2" s="31"/>
      <c r="D2" s="30"/>
      <c r="E2" s="30"/>
      <c r="F2" s="30"/>
      <c r="G2" s="30"/>
      <c r="H2" s="30"/>
      <c r="I2" s="30"/>
      <c r="J2" s="29"/>
    </row>
    <row r="3" spans="1:22" ht="15" customHeight="1">
      <c r="A3" s="1726" t="s">
        <v>83</v>
      </c>
      <c r="B3" s="1704" t="s">
        <v>1397</v>
      </c>
      <c r="C3" s="1704" t="s">
        <v>208</v>
      </c>
      <c r="D3" s="1704" t="s">
        <v>209</v>
      </c>
      <c r="E3" s="1704" t="s">
        <v>210</v>
      </c>
      <c r="F3" s="1705" t="s">
        <v>211</v>
      </c>
      <c r="G3" s="1705" t="s">
        <v>212</v>
      </c>
      <c r="H3" s="1705" t="s">
        <v>213</v>
      </c>
      <c r="I3" s="1705" t="s">
        <v>214</v>
      </c>
      <c r="J3" s="1704" t="s">
        <v>215</v>
      </c>
    </row>
    <row r="4" spans="1:22" s="93" customFormat="1" ht="15" customHeight="1">
      <c r="A4" s="450" t="s">
        <v>888</v>
      </c>
      <c r="B4" s="449">
        <v>30689</v>
      </c>
      <c r="C4" s="449">
        <v>30921</v>
      </c>
      <c r="D4" s="449">
        <v>33503</v>
      </c>
      <c r="E4" s="449">
        <v>36628</v>
      </c>
      <c r="F4" s="449">
        <v>35528</v>
      </c>
      <c r="G4" s="449">
        <v>34489</v>
      </c>
      <c r="H4" s="449">
        <v>33740</v>
      </c>
      <c r="I4" s="449">
        <v>32553</v>
      </c>
      <c r="J4" s="449">
        <v>31759</v>
      </c>
      <c r="K4" s="32"/>
      <c r="L4" s="32"/>
      <c r="M4" s="32"/>
      <c r="N4" s="32"/>
      <c r="O4" s="32"/>
      <c r="P4" s="32"/>
      <c r="Q4" s="32"/>
      <c r="R4" s="32"/>
      <c r="S4" s="32"/>
      <c r="T4" s="32"/>
      <c r="U4" s="32"/>
      <c r="V4" s="32"/>
    </row>
    <row r="5" spans="1:22" s="93" customFormat="1" ht="15" customHeight="1">
      <c r="A5" s="450" t="s">
        <v>889</v>
      </c>
      <c r="B5" s="449">
        <v>-9</v>
      </c>
      <c r="C5" s="449">
        <v>-9</v>
      </c>
      <c r="D5" s="449">
        <v>-9</v>
      </c>
      <c r="E5" s="449">
        <v>-4</v>
      </c>
      <c r="F5" s="449">
        <v>-4</v>
      </c>
      <c r="G5" s="449">
        <v>-4</v>
      </c>
      <c r="H5" s="449">
        <v>0</v>
      </c>
      <c r="I5" s="449">
        <v>-491</v>
      </c>
      <c r="J5" s="449">
        <v>-449</v>
      </c>
      <c r="K5" s="32"/>
      <c r="L5" s="32"/>
      <c r="M5" s="32"/>
      <c r="N5" s="32"/>
      <c r="O5" s="32"/>
      <c r="P5" s="32"/>
      <c r="Q5" s="32"/>
      <c r="R5" s="32"/>
      <c r="S5" s="32"/>
      <c r="T5" s="32"/>
      <c r="U5" s="32"/>
      <c r="V5" s="32"/>
    </row>
    <row r="6" spans="1:22" s="93" customFormat="1" ht="15" customHeight="1">
      <c r="A6" s="450" t="s">
        <v>890</v>
      </c>
      <c r="B6" s="449">
        <v>-749</v>
      </c>
      <c r="C6" s="449">
        <v>-750</v>
      </c>
      <c r="D6" s="449">
        <v>-750</v>
      </c>
      <c r="E6" s="449">
        <v>-750</v>
      </c>
      <c r="F6" s="449">
        <v>-749</v>
      </c>
      <c r="G6" s="449">
        <v>-749</v>
      </c>
      <c r="H6" s="449">
        <v>-748</v>
      </c>
      <c r="I6" s="449">
        <v>-750</v>
      </c>
      <c r="J6" s="449">
        <v>-750</v>
      </c>
      <c r="K6" s="32"/>
      <c r="L6" s="32"/>
      <c r="M6" s="32"/>
      <c r="N6" s="32"/>
      <c r="O6" s="32"/>
      <c r="P6" s="32"/>
      <c r="Q6" s="32"/>
      <c r="R6" s="32"/>
      <c r="S6" s="32"/>
      <c r="T6" s="32"/>
      <c r="U6" s="32"/>
      <c r="V6" s="32"/>
    </row>
    <row r="7" spans="1:22" s="93" customFormat="1" ht="15" customHeight="1">
      <c r="A7" s="454" t="s">
        <v>891</v>
      </c>
      <c r="B7" s="1725">
        <v>29931</v>
      </c>
      <c r="C7" s="1725">
        <v>30162</v>
      </c>
      <c r="D7" s="1725">
        <v>32744</v>
      </c>
      <c r="E7" s="1725">
        <v>35874</v>
      </c>
      <c r="F7" s="1725">
        <v>34775</v>
      </c>
      <c r="G7" s="1725">
        <v>33736</v>
      </c>
      <c r="H7" s="1725">
        <v>32992</v>
      </c>
      <c r="I7" s="1725">
        <v>31312</v>
      </c>
      <c r="J7" s="1725">
        <v>30560</v>
      </c>
      <c r="K7" s="32"/>
      <c r="L7" s="32"/>
      <c r="M7" s="32"/>
      <c r="N7" s="32"/>
      <c r="O7" s="32"/>
      <c r="P7" s="32"/>
      <c r="Q7" s="32"/>
      <c r="R7" s="32"/>
      <c r="S7" s="32"/>
      <c r="T7" s="32"/>
      <c r="U7" s="32"/>
      <c r="V7" s="32"/>
    </row>
    <row r="8" spans="1:22" s="93" customFormat="1" ht="15" customHeight="1">
      <c r="A8" s="450" t="s">
        <v>1601</v>
      </c>
      <c r="B8" s="1512">
        <v>-1297</v>
      </c>
      <c r="C8" s="449">
        <v>-559</v>
      </c>
      <c r="D8" s="449">
        <v>-2682</v>
      </c>
      <c r="E8" s="449">
        <v>-1970</v>
      </c>
      <c r="F8" s="449">
        <v>-1269</v>
      </c>
      <c r="G8" s="449">
        <v>-552</v>
      </c>
      <c r="H8" s="449">
        <v>-1585</v>
      </c>
      <c r="I8" s="449">
        <v>-1078</v>
      </c>
      <c r="J8" s="449">
        <v>-492</v>
      </c>
      <c r="K8" s="32"/>
      <c r="L8" s="32"/>
      <c r="M8" s="32"/>
      <c r="N8" s="32"/>
      <c r="O8" s="32"/>
      <c r="P8" s="32"/>
      <c r="Q8" s="32"/>
      <c r="R8" s="32"/>
      <c r="S8" s="32"/>
      <c r="T8" s="32"/>
      <c r="U8" s="32"/>
      <c r="V8" s="32"/>
    </row>
    <row r="9" spans="1:22" s="93" customFormat="1" ht="15" customHeight="1">
      <c r="A9" s="450" t="s">
        <v>892</v>
      </c>
      <c r="B9" s="449"/>
      <c r="C9" s="449" t="s">
        <v>317</v>
      </c>
      <c r="D9" s="449" t="s">
        <v>317</v>
      </c>
      <c r="E9" s="449" t="s">
        <v>317</v>
      </c>
      <c r="F9" s="449" t="s">
        <v>317</v>
      </c>
      <c r="G9" s="449" t="s">
        <v>317</v>
      </c>
      <c r="H9" s="449" t="s">
        <v>317</v>
      </c>
      <c r="I9" s="449" t="s">
        <v>317</v>
      </c>
      <c r="J9" s="449" t="s">
        <v>317</v>
      </c>
      <c r="K9" s="32"/>
      <c r="L9" s="32"/>
      <c r="M9" s="32"/>
      <c r="N9" s="32"/>
      <c r="O9" s="32"/>
      <c r="P9" s="32"/>
      <c r="Q9" s="32"/>
      <c r="R9" s="32"/>
      <c r="S9" s="32"/>
      <c r="T9" s="32"/>
      <c r="U9" s="32"/>
      <c r="V9" s="32"/>
    </row>
    <row r="10" spans="1:22" s="93" customFormat="1" ht="15" customHeight="1">
      <c r="A10" s="450" t="s">
        <v>893</v>
      </c>
      <c r="B10" s="1719">
        <v>-1808</v>
      </c>
      <c r="C10" s="1719">
        <v>-1873</v>
      </c>
      <c r="D10" s="1719">
        <v>-1843</v>
      </c>
      <c r="E10" s="1719">
        <v>-1834</v>
      </c>
      <c r="F10" s="1719">
        <v>-1830</v>
      </c>
      <c r="G10" s="1719">
        <v>-1843</v>
      </c>
      <c r="H10" s="1719">
        <v>-1806</v>
      </c>
      <c r="I10" s="1719">
        <v>-1734</v>
      </c>
      <c r="J10" s="1719">
        <v>-1749</v>
      </c>
      <c r="K10" s="32"/>
      <c r="L10" s="32"/>
      <c r="M10" s="32"/>
      <c r="N10" s="32"/>
      <c r="O10" s="32"/>
      <c r="P10" s="32"/>
      <c r="Q10" s="32"/>
      <c r="R10" s="32"/>
      <c r="S10" s="32"/>
      <c r="T10" s="32"/>
      <c r="U10" s="32"/>
      <c r="V10" s="32"/>
    </row>
    <row r="11" spans="1:22" s="93" customFormat="1" ht="15" customHeight="1">
      <c r="A11" s="450" t="s">
        <v>894</v>
      </c>
      <c r="B11" s="1724">
        <v>-963</v>
      </c>
      <c r="C11" s="1724">
        <v>-1032</v>
      </c>
      <c r="D11" s="1724">
        <v>-961</v>
      </c>
      <c r="E11" s="1724">
        <v>-933</v>
      </c>
      <c r="F11" s="1724">
        <v>-855</v>
      </c>
      <c r="G11" s="1724">
        <v>-823</v>
      </c>
      <c r="H11" s="1724">
        <v>-829</v>
      </c>
      <c r="I11" s="1724">
        <v>-1643</v>
      </c>
      <c r="J11" s="1724">
        <v>-1652</v>
      </c>
      <c r="K11" s="32"/>
      <c r="L11" s="32"/>
      <c r="M11" s="32"/>
      <c r="N11" s="32"/>
      <c r="O11" s="32"/>
      <c r="P11" s="32"/>
      <c r="Q11" s="32"/>
      <c r="R11" s="32"/>
      <c r="S11" s="32"/>
      <c r="T11" s="32"/>
      <c r="U11" s="32"/>
      <c r="V11" s="32"/>
    </row>
    <row r="12" spans="1:22" s="93" customFormat="1" ht="15" customHeight="1">
      <c r="A12" s="450" t="s">
        <v>895</v>
      </c>
      <c r="B12" s="1719" t="s">
        <v>317</v>
      </c>
      <c r="C12" s="1719" t="s">
        <v>317</v>
      </c>
      <c r="D12" s="1719" t="s">
        <v>317</v>
      </c>
      <c r="E12" s="1719" t="s">
        <v>317</v>
      </c>
      <c r="F12" s="1719" t="s">
        <v>317</v>
      </c>
      <c r="G12" s="1719" t="s">
        <v>317</v>
      </c>
      <c r="H12" s="1719" t="s">
        <v>317</v>
      </c>
      <c r="I12" s="1719" t="s">
        <v>317</v>
      </c>
      <c r="J12" s="1719" t="s">
        <v>317</v>
      </c>
      <c r="K12" s="32"/>
      <c r="L12" s="32"/>
      <c r="M12" s="32"/>
      <c r="N12" s="32"/>
      <c r="O12" s="32"/>
      <c r="P12" s="32"/>
      <c r="Q12" s="32"/>
      <c r="R12" s="32"/>
      <c r="S12" s="32"/>
      <c r="T12" s="32"/>
      <c r="U12" s="32"/>
      <c r="V12" s="32"/>
    </row>
    <row r="13" spans="1:22" s="93" customFormat="1" ht="15" customHeight="1">
      <c r="A13" s="450" t="s">
        <v>896</v>
      </c>
      <c r="B13" s="1723">
        <v>-280</v>
      </c>
      <c r="C13" s="1723">
        <v>-251</v>
      </c>
      <c r="D13" s="1723">
        <v>-169</v>
      </c>
      <c r="E13" s="1723">
        <v>-197</v>
      </c>
      <c r="F13" s="1723">
        <v>-169</v>
      </c>
      <c r="G13" s="1723">
        <v>-160</v>
      </c>
      <c r="H13" s="1723">
        <v>-108</v>
      </c>
      <c r="I13" s="1723">
        <v>-56</v>
      </c>
      <c r="J13" s="1723">
        <v>-71</v>
      </c>
      <c r="K13" s="32"/>
      <c r="L13" s="32"/>
      <c r="M13" s="32"/>
      <c r="N13" s="32"/>
      <c r="O13" s="32"/>
      <c r="P13" s="32"/>
      <c r="Q13" s="32"/>
      <c r="R13" s="32"/>
      <c r="S13" s="32"/>
      <c r="T13" s="32"/>
      <c r="U13" s="32"/>
      <c r="V13" s="32"/>
    </row>
    <row r="14" spans="1:22" s="93" customFormat="1" ht="15" customHeight="1">
      <c r="A14" s="450" t="s">
        <v>897</v>
      </c>
      <c r="B14" s="1719">
        <v>-552</v>
      </c>
      <c r="C14" s="1719">
        <v>-1318</v>
      </c>
      <c r="D14" s="1719">
        <v>-1209</v>
      </c>
      <c r="E14" s="1719">
        <v>-5194</v>
      </c>
      <c r="F14" s="1719">
        <v>-3211</v>
      </c>
      <c r="G14" s="1719">
        <v>-3395</v>
      </c>
      <c r="H14" s="1719">
        <v>-2110</v>
      </c>
      <c r="I14" s="1719">
        <v>-2046</v>
      </c>
      <c r="J14" s="1719">
        <v>-2135</v>
      </c>
      <c r="K14" s="32"/>
      <c r="L14" s="32"/>
      <c r="M14" s="32"/>
      <c r="N14" s="32"/>
      <c r="O14" s="32"/>
      <c r="P14" s="32"/>
      <c r="Q14" s="32"/>
      <c r="R14" s="32"/>
      <c r="S14" s="32"/>
      <c r="T14" s="32"/>
      <c r="U14" s="32"/>
      <c r="V14" s="32"/>
    </row>
    <row r="15" spans="1:22" s="93" customFormat="1" ht="15" customHeight="1">
      <c r="A15" s="638" t="s">
        <v>898</v>
      </c>
      <c r="B15" s="1718">
        <v>25031</v>
      </c>
      <c r="C15" s="1718">
        <v>25130</v>
      </c>
      <c r="D15" s="1718">
        <v>25880</v>
      </c>
      <c r="E15" s="1718">
        <v>25745</v>
      </c>
      <c r="F15" s="1718">
        <v>27440</v>
      </c>
      <c r="G15" s="1718">
        <v>26964</v>
      </c>
      <c r="H15" s="1718">
        <v>26553</v>
      </c>
      <c r="I15" s="1718">
        <v>24756</v>
      </c>
      <c r="J15" s="1718">
        <v>24461</v>
      </c>
      <c r="K15" s="32"/>
      <c r="L15" s="32"/>
      <c r="M15" s="32"/>
      <c r="N15" s="32"/>
      <c r="O15" s="32"/>
      <c r="P15" s="32"/>
      <c r="Q15" s="32"/>
      <c r="R15" s="32"/>
      <c r="S15" s="32"/>
      <c r="T15" s="32"/>
      <c r="U15" s="32"/>
      <c r="V15" s="32"/>
    </row>
    <row r="16" spans="1:22" s="93" customFormat="1" ht="15" customHeight="1">
      <c r="A16" s="450" t="s">
        <v>899</v>
      </c>
      <c r="B16" s="1717">
        <v>0.16600000000000001</v>
      </c>
      <c r="C16" s="1717">
        <v>0.16300000000000001</v>
      </c>
      <c r="D16" s="1717">
        <v>0.17</v>
      </c>
      <c r="E16" s="1717">
        <v>0.16900000000000001</v>
      </c>
      <c r="F16" s="1717">
        <v>0.18</v>
      </c>
      <c r="G16" s="1717">
        <v>0.17499999999999999</v>
      </c>
      <c r="H16" s="1717">
        <v>0.17100000000000001</v>
      </c>
      <c r="I16" s="1717">
        <v>0.16400000000000001</v>
      </c>
      <c r="J16" s="1717">
        <v>0.158</v>
      </c>
      <c r="K16" s="32"/>
      <c r="L16" s="32"/>
      <c r="M16" s="32"/>
      <c r="N16" s="32"/>
      <c r="O16" s="32"/>
      <c r="P16" s="32"/>
      <c r="Q16" s="32"/>
      <c r="R16" s="32"/>
      <c r="S16" s="32"/>
      <c r="T16" s="32"/>
      <c r="U16" s="32"/>
      <c r="V16" s="32"/>
    </row>
    <row r="17" spans="1:22" s="93" customFormat="1" ht="15" customHeight="1">
      <c r="A17" s="450"/>
      <c r="B17" s="1717"/>
      <c r="C17" s="1717"/>
      <c r="D17" s="1717"/>
      <c r="E17" s="1717"/>
      <c r="F17" s="1717"/>
      <c r="G17" s="1717"/>
      <c r="H17" s="1717"/>
      <c r="I17" s="1717"/>
      <c r="J17" s="1717"/>
      <c r="K17" s="32"/>
      <c r="L17" s="32"/>
      <c r="M17" s="32"/>
      <c r="N17" s="32"/>
      <c r="O17" s="32"/>
      <c r="P17" s="32"/>
      <c r="Q17" s="32"/>
      <c r="R17" s="32"/>
      <c r="S17" s="32"/>
      <c r="T17" s="32"/>
      <c r="U17" s="32"/>
      <c r="V17" s="32"/>
    </row>
    <row r="18" spans="1:22" s="93" customFormat="1" ht="15" customHeight="1">
      <c r="A18" s="1720" t="s">
        <v>900</v>
      </c>
      <c r="B18" s="1719">
        <v>3348</v>
      </c>
      <c r="C18" s="1719">
        <v>3187</v>
      </c>
      <c r="D18" s="1719">
        <v>3132</v>
      </c>
      <c r="E18" s="1722">
        <v>3081</v>
      </c>
      <c r="F18" s="1719">
        <v>2188</v>
      </c>
      <c r="G18" s="1719">
        <v>2672</v>
      </c>
      <c r="H18" s="1719">
        <v>2588</v>
      </c>
      <c r="I18" s="1719">
        <v>2678</v>
      </c>
      <c r="J18" s="1719">
        <v>2763</v>
      </c>
      <c r="K18" s="32"/>
      <c r="L18" s="32"/>
      <c r="M18" s="32"/>
      <c r="N18" s="32"/>
      <c r="O18" s="32"/>
      <c r="P18" s="32"/>
      <c r="Q18" s="32"/>
      <c r="R18" s="32"/>
      <c r="S18" s="32"/>
      <c r="T18" s="32"/>
      <c r="U18" s="32"/>
      <c r="V18" s="32"/>
    </row>
    <row r="19" spans="1:22" s="93" customFormat="1" ht="15" customHeight="1">
      <c r="A19" s="450" t="s">
        <v>901</v>
      </c>
      <c r="B19" s="1719" t="s">
        <v>317</v>
      </c>
      <c r="C19" s="1719" t="s">
        <v>317</v>
      </c>
      <c r="D19" s="1719" t="s">
        <v>317</v>
      </c>
      <c r="E19" s="1719" t="s">
        <v>317</v>
      </c>
      <c r="F19" s="1719" t="s">
        <v>317</v>
      </c>
      <c r="G19" s="1719" t="s">
        <v>317</v>
      </c>
      <c r="H19" s="1719" t="s">
        <v>317</v>
      </c>
      <c r="I19" s="1719" t="s">
        <v>317</v>
      </c>
      <c r="J19" s="1719" t="s">
        <v>317</v>
      </c>
      <c r="K19" s="32"/>
      <c r="L19" s="32"/>
      <c r="M19" s="32"/>
      <c r="N19" s="32"/>
      <c r="O19" s="32"/>
      <c r="P19" s="32"/>
      <c r="Q19" s="32"/>
      <c r="R19" s="32"/>
      <c r="S19" s="32"/>
      <c r="T19" s="32"/>
      <c r="U19" s="32"/>
      <c r="V19" s="32"/>
    </row>
    <row r="20" spans="1:22" s="93" customFormat="1" ht="15" customHeight="1">
      <c r="A20" s="638" t="s">
        <v>902</v>
      </c>
      <c r="B20" s="1718">
        <v>28379</v>
      </c>
      <c r="C20" s="1718">
        <v>28317</v>
      </c>
      <c r="D20" s="1718">
        <v>29012</v>
      </c>
      <c r="E20" s="1718">
        <v>28826</v>
      </c>
      <c r="F20" s="1718">
        <v>29628</v>
      </c>
      <c r="G20" s="1718">
        <v>29636</v>
      </c>
      <c r="H20" s="1718">
        <v>29141</v>
      </c>
      <c r="I20" s="1718">
        <v>27434</v>
      </c>
      <c r="J20" s="1718">
        <v>27224</v>
      </c>
      <c r="K20" s="32"/>
      <c r="L20" s="32"/>
      <c r="M20" s="32"/>
      <c r="N20" s="32"/>
      <c r="O20" s="32"/>
      <c r="P20" s="32"/>
      <c r="Q20" s="32"/>
      <c r="R20" s="32"/>
      <c r="S20" s="32"/>
      <c r="T20" s="32"/>
      <c r="U20" s="32"/>
      <c r="V20" s="32"/>
    </row>
    <row r="21" spans="1:22" s="93" customFormat="1" ht="15" customHeight="1">
      <c r="A21" s="450" t="s">
        <v>903</v>
      </c>
      <c r="B21" s="1717">
        <v>0.188</v>
      </c>
      <c r="C21" s="1717">
        <v>0.184</v>
      </c>
      <c r="D21" s="1717">
        <v>0.191</v>
      </c>
      <c r="E21" s="1717">
        <v>0.189</v>
      </c>
      <c r="F21" s="1717">
        <v>0.19500000000000001</v>
      </c>
      <c r="G21" s="1717">
        <v>0.192</v>
      </c>
      <c r="H21" s="1717">
        <v>0.187</v>
      </c>
      <c r="I21" s="1717">
        <v>0.182</v>
      </c>
      <c r="J21" s="1717">
        <v>0.17599999999999999</v>
      </c>
      <c r="K21" s="32"/>
      <c r="L21" s="32"/>
      <c r="M21" s="32"/>
      <c r="N21" s="32"/>
      <c r="O21" s="32"/>
      <c r="P21" s="32"/>
      <c r="Q21" s="32"/>
      <c r="R21" s="32"/>
      <c r="S21" s="32"/>
      <c r="T21" s="32"/>
      <c r="U21" s="32"/>
      <c r="V21" s="32"/>
    </row>
    <row r="22" spans="1:22" s="93" customFormat="1" ht="15" customHeight="1">
      <c r="A22" s="450"/>
      <c r="B22" s="1719" t="s">
        <v>317</v>
      </c>
      <c r="C22" s="1719" t="s">
        <v>317</v>
      </c>
      <c r="D22" s="1719" t="s">
        <v>317</v>
      </c>
      <c r="E22" s="1719" t="s">
        <v>317</v>
      </c>
      <c r="F22" s="1719" t="s">
        <v>317</v>
      </c>
      <c r="G22" s="1719" t="s">
        <v>317</v>
      </c>
      <c r="H22" s="1719" t="s">
        <v>317</v>
      </c>
      <c r="I22" s="1719" t="s">
        <v>317</v>
      </c>
      <c r="J22" s="1719" t="s">
        <v>317</v>
      </c>
      <c r="K22" s="32"/>
      <c r="L22" s="32"/>
      <c r="M22" s="32"/>
      <c r="N22" s="32"/>
      <c r="O22" s="32"/>
      <c r="P22" s="32"/>
      <c r="Q22" s="32"/>
      <c r="R22" s="32"/>
      <c r="S22" s="32"/>
      <c r="T22" s="32"/>
      <c r="U22" s="32"/>
      <c r="V22" s="32"/>
    </row>
    <row r="23" spans="1:22" s="93" customFormat="1" ht="15" customHeight="1">
      <c r="A23" s="450" t="s">
        <v>904</v>
      </c>
      <c r="B23" s="1719">
        <v>3334</v>
      </c>
      <c r="C23" s="1719">
        <v>3400</v>
      </c>
      <c r="D23" s="1719">
        <v>3454</v>
      </c>
      <c r="E23" s="1719">
        <v>3486</v>
      </c>
      <c r="F23" s="1719">
        <v>3937</v>
      </c>
      <c r="G23" s="1719">
        <v>2631</v>
      </c>
      <c r="H23" s="1719">
        <v>2745</v>
      </c>
      <c r="I23" s="1719">
        <v>3669</v>
      </c>
      <c r="J23" s="1719">
        <v>4240</v>
      </c>
      <c r="K23" s="32"/>
      <c r="L23" s="32"/>
      <c r="M23" s="32"/>
      <c r="N23" s="32"/>
      <c r="O23" s="32"/>
      <c r="P23" s="32"/>
      <c r="Q23" s="32"/>
      <c r="R23" s="32"/>
      <c r="S23" s="32"/>
      <c r="T23" s="32"/>
      <c r="U23" s="32"/>
      <c r="V23" s="32"/>
    </row>
    <row r="24" spans="1:22" s="93" customFormat="1" ht="15" customHeight="1">
      <c r="A24" s="1721" t="s">
        <v>905</v>
      </c>
      <c r="B24" s="1719" t="s">
        <v>317</v>
      </c>
      <c r="C24" s="1719" t="s">
        <v>317</v>
      </c>
      <c r="D24" s="1719" t="s">
        <v>317</v>
      </c>
      <c r="E24" s="1719" t="s">
        <v>317</v>
      </c>
      <c r="F24" s="1719" t="s">
        <v>317</v>
      </c>
      <c r="G24" s="1719" t="s">
        <v>317</v>
      </c>
      <c r="H24" s="1719" t="s">
        <v>317</v>
      </c>
      <c r="I24" s="1719" t="s">
        <v>317</v>
      </c>
      <c r="J24" s="1719" t="s">
        <v>317</v>
      </c>
      <c r="K24" s="32"/>
      <c r="L24" s="32"/>
      <c r="M24" s="32"/>
      <c r="N24" s="32"/>
      <c r="O24" s="32"/>
      <c r="P24" s="32"/>
      <c r="Q24" s="32"/>
      <c r="R24" s="32"/>
      <c r="S24" s="32"/>
      <c r="T24" s="32"/>
      <c r="U24" s="32"/>
      <c r="V24" s="32"/>
    </row>
    <row r="25" spans="1:22" s="93" customFormat="1" ht="15" customHeight="1">
      <c r="A25" s="450" t="s">
        <v>906</v>
      </c>
      <c r="B25" s="1719">
        <v>-650</v>
      </c>
      <c r="C25" s="1719">
        <v>-650</v>
      </c>
      <c r="D25" s="1719">
        <v>-650</v>
      </c>
      <c r="E25" s="1719">
        <v>-650</v>
      </c>
      <c r="F25" s="1719">
        <v>-650</v>
      </c>
      <c r="G25" s="1719">
        <v>-650</v>
      </c>
      <c r="H25" s="1719">
        <v>-650</v>
      </c>
      <c r="I25" s="1719">
        <v>-1000</v>
      </c>
      <c r="J25" s="1719">
        <v>-1000</v>
      </c>
      <c r="K25" s="32"/>
      <c r="L25" s="32"/>
      <c r="M25" s="32"/>
      <c r="N25" s="32"/>
      <c r="O25" s="32"/>
      <c r="P25" s="32"/>
      <c r="Q25" s="32"/>
      <c r="R25" s="32"/>
      <c r="S25" s="32"/>
      <c r="T25" s="32"/>
      <c r="U25" s="32"/>
      <c r="V25" s="32"/>
    </row>
    <row r="26" spans="1:22" s="93" customFormat="1" ht="15" customHeight="1">
      <c r="A26" s="1720" t="s">
        <v>897</v>
      </c>
      <c r="B26" s="1719">
        <v>467</v>
      </c>
      <c r="C26" s="1719">
        <v>525</v>
      </c>
      <c r="D26" s="1719">
        <v>459</v>
      </c>
      <c r="E26" s="1719">
        <v>421</v>
      </c>
      <c r="F26" s="1719">
        <v>-544</v>
      </c>
      <c r="G26" s="1719">
        <v>541</v>
      </c>
      <c r="H26" s="1719">
        <v>565</v>
      </c>
      <c r="I26" s="1719">
        <v>-197</v>
      </c>
      <c r="J26" s="1719">
        <v>564</v>
      </c>
      <c r="K26" s="32"/>
      <c r="L26" s="32"/>
      <c r="M26" s="32"/>
      <c r="N26" s="32"/>
      <c r="O26" s="32"/>
      <c r="P26" s="32"/>
      <c r="Q26" s="32"/>
      <c r="R26" s="32"/>
      <c r="S26" s="32"/>
      <c r="T26" s="32"/>
      <c r="U26" s="32"/>
      <c r="V26" s="32"/>
    </row>
    <row r="27" spans="1:22" s="93" customFormat="1" ht="15" customHeight="1">
      <c r="A27" s="638" t="s">
        <v>907</v>
      </c>
      <c r="B27" s="1718">
        <v>31530</v>
      </c>
      <c r="C27" s="1718">
        <v>31592</v>
      </c>
      <c r="D27" s="1718">
        <v>32275</v>
      </c>
      <c r="E27" s="1718">
        <v>32083</v>
      </c>
      <c r="F27" s="1718">
        <v>32372</v>
      </c>
      <c r="G27" s="1718">
        <v>32158</v>
      </c>
      <c r="H27" s="1718">
        <v>31801</v>
      </c>
      <c r="I27" s="1718">
        <v>29906</v>
      </c>
      <c r="J27" s="1718">
        <v>31028</v>
      </c>
      <c r="K27" s="32"/>
      <c r="L27" s="32"/>
      <c r="M27" s="32"/>
      <c r="N27" s="32"/>
      <c r="O27" s="32"/>
      <c r="P27" s="32"/>
      <c r="Q27" s="32"/>
      <c r="R27" s="32"/>
      <c r="S27" s="32"/>
      <c r="T27" s="32"/>
      <c r="U27" s="32"/>
      <c r="V27" s="32"/>
    </row>
    <row r="28" spans="1:22" s="93" customFormat="1" ht="15" customHeight="1">
      <c r="A28" s="450" t="s">
        <v>908</v>
      </c>
      <c r="B28" s="1717">
        <v>0.20899999999999999</v>
      </c>
      <c r="C28" s="1717">
        <v>0.20499999999999999</v>
      </c>
      <c r="D28" s="1717">
        <v>0.21199999999999999</v>
      </c>
      <c r="E28" s="1717">
        <v>0.21</v>
      </c>
      <c r="F28" s="1717">
        <v>0.21299999999999999</v>
      </c>
      <c r="G28" s="1717">
        <v>0.20899999999999999</v>
      </c>
      <c r="H28" s="1717">
        <v>0.20499999999999999</v>
      </c>
      <c r="I28" s="1717">
        <v>0.19900000000000001</v>
      </c>
      <c r="J28" s="1717">
        <v>0.20100000000000001</v>
      </c>
      <c r="K28" s="32"/>
      <c r="L28" s="32"/>
      <c r="M28" s="32"/>
      <c r="N28" s="32"/>
      <c r="O28" s="32"/>
      <c r="P28" s="32"/>
      <c r="Q28" s="32"/>
      <c r="R28" s="32"/>
      <c r="S28" s="32"/>
      <c r="T28" s="32"/>
      <c r="U28" s="32"/>
      <c r="V28" s="32"/>
    </row>
    <row r="29" spans="1:22" s="93" customFormat="1" ht="4.5" customHeight="1">
      <c r="A29" s="450"/>
      <c r="B29" s="449"/>
      <c r="C29" s="449"/>
      <c r="D29" s="449"/>
      <c r="E29" s="1716"/>
      <c r="F29" s="1716"/>
      <c r="G29" s="1716"/>
      <c r="H29" s="1716"/>
      <c r="I29" s="1716"/>
      <c r="J29" s="1716"/>
      <c r="K29" s="32"/>
      <c r="L29" s="32"/>
      <c r="M29" s="32"/>
      <c r="N29" s="32"/>
      <c r="O29" s="32"/>
      <c r="P29" s="32"/>
      <c r="Q29" s="32"/>
      <c r="R29" s="32"/>
      <c r="S29" s="32"/>
      <c r="T29" s="32"/>
      <c r="U29" s="32"/>
      <c r="V29" s="32"/>
    </row>
    <row r="30" spans="1:22" s="93" customFormat="1" ht="15" customHeight="1">
      <c r="A30" s="448" t="s">
        <v>909</v>
      </c>
      <c r="B30" s="1511">
        <v>150723</v>
      </c>
      <c r="C30" s="1510">
        <v>154039</v>
      </c>
      <c r="D30" s="1510">
        <v>151906</v>
      </c>
      <c r="E30" s="1509">
        <v>152563</v>
      </c>
      <c r="F30" s="1509">
        <v>152222</v>
      </c>
      <c r="G30" s="1509">
        <v>154037</v>
      </c>
      <c r="H30" s="1509">
        <v>155440</v>
      </c>
      <c r="I30" s="1509">
        <v>150559</v>
      </c>
      <c r="J30" s="1509">
        <v>154600</v>
      </c>
      <c r="K30" s="32"/>
      <c r="L30" s="32"/>
      <c r="M30" s="32"/>
      <c r="N30" s="32"/>
      <c r="O30" s="32"/>
      <c r="P30" s="32"/>
      <c r="Q30" s="32"/>
      <c r="R30" s="32"/>
      <c r="S30" s="32"/>
      <c r="T30" s="32"/>
      <c r="U30" s="32"/>
      <c r="V30" s="32"/>
    </row>
    <row r="31" spans="1:22" s="93" customFormat="1" ht="15" customHeight="1">
      <c r="A31" s="28" t="s">
        <v>1600</v>
      </c>
      <c r="B31" s="447"/>
      <c r="C31" s="447"/>
      <c r="D31" s="447"/>
      <c r="E31" s="110"/>
      <c r="F31" s="110"/>
      <c r="G31" s="110"/>
      <c r="H31" s="110"/>
      <c r="I31" s="110"/>
      <c r="J31" s="110"/>
      <c r="K31" s="32"/>
      <c r="L31" s="32"/>
      <c r="M31" s="32"/>
      <c r="N31" s="32"/>
      <c r="O31" s="32"/>
      <c r="P31" s="32"/>
      <c r="Q31" s="32"/>
      <c r="R31" s="32"/>
      <c r="S31" s="32"/>
      <c r="T31" s="32"/>
      <c r="U31" s="32"/>
      <c r="V31" s="32"/>
    </row>
    <row r="32" spans="1:22" s="93" customFormat="1" ht="15" customHeight="1">
      <c r="A32" s="27" t="s">
        <v>1599</v>
      </c>
      <c r="B32" s="901" t="s">
        <v>1598</v>
      </c>
      <c r="C32" s="901" t="s">
        <v>1598</v>
      </c>
      <c r="D32" s="901">
        <v>0.7</v>
      </c>
      <c r="E32" s="901">
        <v>0.7</v>
      </c>
      <c r="F32" s="901">
        <v>0.7</v>
      </c>
      <c r="G32" s="901">
        <v>0.7</v>
      </c>
      <c r="H32" s="901">
        <v>0.7</v>
      </c>
      <c r="I32" s="901">
        <v>0.7</v>
      </c>
      <c r="J32" s="901">
        <v>0.7</v>
      </c>
      <c r="K32" s="32"/>
      <c r="L32" s="32"/>
      <c r="M32" s="32"/>
      <c r="N32" s="32"/>
      <c r="O32" s="32"/>
      <c r="P32" s="32"/>
      <c r="Q32" s="32"/>
      <c r="R32" s="32"/>
      <c r="S32" s="32"/>
      <c r="T32" s="32"/>
      <c r="U32" s="32"/>
      <c r="V32" s="32"/>
    </row>
    <row r="33" spans="1:22" s="93" customFormat="1" ht="15" customHeight="1">
      <c r="A33" s="27" t="s">
        <v>910</v>
      </c>
      <c r="B33" s="901" t="s">
        <v>1597</v>
      </c>
      <c r="C33" s="901" t="s">
        <v>1597</v>
      </c>
      <c r="D33" s="901">
        <v>0.69899999999999995</v>
      </c>
      <c r="E33" s="901">
        <v>0.7</v>
      </c>
      <c r="F33" s="901">
        <v>0.7</v>
      </c>
      <c r="G33" s="901">
        <v>0.69899999999999995</v>
      </c>
      <c r="H33" s="901">
        <v>0.69299999999999995</v>
      </c>
      <c r="I33" s="901">
        <v>0.64700000000000002</v>
      </c>
      <c r="J33" s="901">
        <v>0.55200000000000005</v>
      </c>
      <c r="K33" s="32"/>
      <c r="L33" s="32"/>
      <c r="M33" s="32"/>
      <c r="N33" s="32"/>
      <c r="O33" s="32"/>
      <c r="P33" s="32"/>
      <c r="Q33" s="32"/>
      <c r="R33" s="32"/>
      <c r="S33" s="32"/>
      <c r="T33" s="32"/>
      <c r="U33" s="32"/>
      <c r="V33" s="32"/>
    </row>
    <row r="34" spans="1:22" s="93" customFormat="1" ht="18" customHeight="1">
      <c r="A34" s="1715" t="s">
        <v>1596</v>
      </c>
      <c r="B34" s="1715"/>
      <c r="C34" s="1715"/>
      <c r="D34" s="1715"/>
      <c r="E34" s="1715"/>
      <c r="F34" s="1715"/>
      <c r="G34" s="1715"/>
      <c r="H34" s="1715"/>
      <c r="I34" s="1714"/>
      <c r="J34" s="1714"/>
      <c r="K34" s="32"/>
      <c r="L34" s="32"/>
      <c r="M34" s="32"/>
      <c r="N34" s="32"/>
      <c r="O34" s="32"/>
      <c r="P34" s="32"/>
      <c r="Q34" s="32"/>
      <c r="R34" s="32"/>
      <c r="S34" s="32"/>
      <c r="T34" s="32"/>
      <c r="U34" s="32"/>
      <c r="V34" s="32"/>
    </row>
    <row r="35" spans="1:22" s="93" customFormat="1" ht="18" customHeight="1">
      <c r="A35" s="27"/>
      <c r="B35" s="456"/>
      <c r="C35" s="456"/>
      <c r="D35" s="455"/>
      <c r="E35" s="455"/>
      <c r="F35" s="455"/>
      <c r="G35" s="455"/>
      <c r="H35" s="106"/>
      <c r="I35" s="106"/>
      <c r="J35" s="106"/>
      <c r="K35" s="32"/>
      <c r="L35" s="32"/>
      <c r="M35" s="32"/>
      <c r="N35" s="32"/>
      <c r="O35" s="32"/>
      <c r="P35" s="32"/>
      <c r="Q35" s="32"/>
      <c r="R35" s="32"/>
      <c r="S35" s="32"/>
      <c r="T35" s="32"/>
      <c r="U35" s="32"/>
      <c r="V35" s="32"/>
    </row>
    <row r="36" spans="1:22" s="93" customFormat="1" ht="18" customHeight="1">
      <c r="A36" s="1713"/>
      <c r="B36" s="1713"/>
      <c r="C36" s="1713"/>
      <c r="D36" s="1713"/>
      <c r="E36" s="1713"/>
      <c r="F36" s="1713"/>
      <c r="G36" s="1713"/>
      <c r="H36" s="1713"/>
      <c r="I36" s="1713"/>
      <c r="J36" s="1713"/>
      <c r="K36" s="32"/>
      <c r="L36" s="32"/>
      <c r="M36" s="32"/>
      <c r="N36" s="32"/>
      <c r="O36" s="32"/>
      <c r="P36" s="32"/>
      <c r="Q36" s="32"/>
      <c r="R36" s="32"/>
      <c r="S36" s="32"/>
      <c r="T36" s="32"/>
      <c r="U36" s="32"/>
      <c r="V36" s="32"/>
    </row>
    <row r="37" spans="1:22" ht="21" customHeight="1" thickBot="1">
      <c r="A37" s="1712" t="s">
        <v>911</v>
      </c>
      <c r="B37" s="1711"/>
      <c r="C37" s="1711"/>
      <c r="D37" s="1711"/>
      <c r="E37" s="1711"/>
      <c r="F37" s="1710"/>
      <c r="G37" s="1710"/>
      <c r="H37" s="1709"/>
      <c r="I37" s="1709"/>
      <c r="J37" s="1709"/>
    </row>
    <row r="38" spans="1:22" ht="15" customHeight="1">
      <c r="A38" s="915" t="s">
        <v>912</v>
      </c>
      <c r="B38" s="1704" t="s">
        <v>1397</v>
      </c>
      <c r="C38" s="1704" t="s">
        <v>208</v>
      </c>
      <c r="D38" s="1704" t="s">
        <v>209</v>
      </c>
      <c r="E38" s="1704" t="s">
        <v>210</v>
      </c>
      <c r="F38" s="1705" t="s">
        <v>211</v>
      </c>
      <c r="G38" s="1705" t="s">
        <v>212</v>
      </c>
      <c r="H38" s="1705" t="s">
        <v>213</v>
      </c>
      <c r="I38" s="1705" t="s">
        <v>214</v>
      </c>
      <c r="J38" s="1704" t="s">
        <v>215</v>
      </c>
    </row>
    <row r="39" spans="1:22" ht="15" customHeight="1">
      <c r="A39" s="444" t="s">
        <v>913</v>
      </c>
      <c r="B39" s="224">
        <v>16.600000000000001</v>
      </c>
      <c r="C39" s="224">
        <v>16.3</v>
      </c>
      <c r="D39" s="224">
        <v>17</v>
      </c>
      <c r="E39" s="224">
        <v>16.899999999999999</v>
      </c>
      <c r="F39" s="224">
        <v>18</v>
      </c>
      <c r="G39" s="224">
        <v>17.5</v>
      </c>
      <c r="H39" s="224">
        <v>17.100000000000001</v>
      </c>
      <c r="I39" s="224">
        <v>16.399999999999999</v>
      </c>
      <c r="J39" s="224">
        <v>15.8</v>
      </c>
    </row>
    <row r="40" spans="1:22" ht="15" customHeight="1">
      <c r="A40" s="444" t="s">
        <v>914</v>
      </c>
      <c r="B40" s="224">
        <v>18.8</v>
      </c>
      <c r="C40" s="224">
        <v>18.399999999999999</v>
      </c>
      <c r="D40" s="224">
        <v>19.100000000000001</v>
      </c>
      <c r="E40" s="224">
        <v>18.899999999999999</v>
      </c>
      <c r="F40" s="224">
        <v>19.5</v>
      </c>
      <c r="G40" s="224">
        <v>19.2</v>
      </c>
      <c r="H40" s="224">
        <v>18.7</v>
      </c>
      <c r="I40" s="224">
        <v>18.2</v>
      </c>
      <c r="J40" s="224">
        <v>17.600000000000001</v>
      </c>
    </row>
    <row r="41" spans="1:22" ht="15" customHeight="1">
      <c r="A41" s="444" t="s">
        <v>915</v>
      </c>
      <c r="B41" s="224">
        <v>20.9</v>
      </c>
      <c r="C41" s="224">
        <v>20.5</v>
      </c>
      <c r="D41" s="224">
        <v>21.2</v>
      </c>
      <c r="E41" s="224">
        <v>21</v>
      </c>
      <c r="F41" s="224">
        <v>21.3</v>
      </c>
      <c r="G41" s="224">
        <v>20.9</v>
      </c>
      <c r="H41" s="224">
        <v>20.5</v>
      </c>
      <c r="I41" s="224">
        <v>19.899999999999999</v>
      </c>
      <c r="J41" s="224">
        <v>20.100000000000001</v>
      </c>
    </row>
    <row r="42" spans="1:22" ht="15" customHeight="1">
      <c r="A42" s="444" t="s">
        <v>916</v>
      </c>
      <c r="B42" s="224">
        <v>16.600000000000001</v>
      </c>
      <c r="C42" s="224">
        <v>16.5</v>
      </c>
      <c r="D42" s="224">
        <v>16.8</v>
      </c>
      <c r="E42" s="224">
        <v>16.7</v>
      </c>
      <c r="F42" s="224">
        <v>17.8</v>
      </c>
      <c r="G42" s="224">
        <v>17.399999999999999</v>
      </c>
      <c r="H42" s="224">
        <v>17</v>
      </c>
      <c r="I42" s="224">
        <v>16.3</v>
      </c>
      <c r="J42" s="224">
        <v>15.8</v>
      </c>
    </row>
    <row r="43" spans="1:22" ht="15" customHeight="1">
      <c r="A43" s="444" t="s">
        <v>917</v>
      </c>
      <c r="B43" s="224">
        <v>18.8</v>
      </c>
      <c r="C43" s="224">
        <v>18.600000000000001</v>
      </c>
      <c r="D43" s="224">
        <v>18.899999999999999</v>
      </c>
      <c r="E43" s="224">
        <v>18.7</v>
      </c>
      <c r="F43" s="224">
        <v>19.3</v>
      </c>
      <c r="G43" s="224">
        <v>19.100000000000001</v>
      </c>
      <c r="H43" s="224">
        <v>18.7</v>
      </c>
      <c r="I43" s="224">
        <v>18.100000000000001</v>
      </c>
      <c r="J43" s="224">
        <v>17.600000000000001</v>
      </c>
    </row>
    <row r="44" spans="1:22" ht="15" customHeight="1">
      <c r="A44" s="444" t="s">
        <v>918</v>
      </c>
      <c r="B44" s="224">
        <v>20.9</v>
      </c>
      <c r="C44" s="224">
        <v>20.7</v>
      </c>
      <c r="D44" s="224">
        <v>21.1</v>
      </c>
      <c r="E44" s="224">
        <v>20.8</v>
      </c>
      <c r="F44" s="224">
        <v>21.1</v>
      </c>
      <c r="G44" s="224">
        <v>20.7</v>
      </c>
      <c r="H44" s="224">
        <v>20.399999999999999</v>
      </c>
      <c r="I44" s="224">
        <v>19.7</v>
      </c>
      <c r="J44" s="224">
        <v>20</v>
      </c>
    </row>
    <row r="45" spans="1:22" ht="4.5" customHeight="1" thickBot="1">
      <c r="A45" s="444"/>
      <c r="B45" s="1708"/>
      <c r="C45" s="1708"/>
      <c r="D45" s="224"/>
      <c r="E45" s="224"/>
      <c r="F45" s="224"/>
      <c r="G45" s="224"/>
      <c r="H45" s="224"/>
      <c r="I45" s="224"/>
      <c r="J45" s="224"/>
    </row>
    <row r="46" spans="1:22" ht="15" customHeight="1">
      <c r="A46" s="915" t="s">
        <v>919</v>
      </c>
      <c r="B46" s="1704" t="s">
        <v>1397</v>
      </c>
      <c r="C46" s="1704" t="s">
        <v>208</v>
      </c>
      <c r="D46" s="1704" t="s">
        <v>209</v>
      </c>
      <c r="E46" s="1704" t="s">
        <v>210</v>
      </c>
      <c r="F46" s="1705" t="s">
        <v>211</v>
      </c>
      <c r="G46" s="1705" t="s">
        <v>212</v>
      </c>
      <c r="H46" s="1705" t="s">
        <v>213</v>
      </c>
      <c r="I46" s="1705" t="s">
        <v>214</v>
      </c>
      <c r="J46" s="1704" t="s">
        <v>215</v>
      </c>
    </row>
    <row r="47" spans="1:22" ht="15" customHeight="1">
      <c r="A47" s="444" t="s">
        <v>920</v>
      </c>
      <c r="B47" s="223">
        <v>28379</v>
      </c>
      <c r="C47" s="223">
        <v>28317</v>
      </c>
      <c r="D47" s="223">
        <v>29012</v>
      </c>
      <c r="E47" s="223">
        <v>28826</v>
      </c>
      <c r="F47" s="223">
        <v>29628</v>
      </c>
      <c r="G47" s="223">
        <v>29636</v>
      </c>
      <c r="H47" s="223">
        <v>29141</v>
      </c>
      <c r="I47" s="223">
        <v>27434</v>
      </c>
      <c r="J47" s="223">
        <v>27224</v>
      </c>
    </row>
    <row r="48" spans="1:22" ht="15" customHeight="1">
      <c r="A48" s="444" t="s">
        <v>1595</v>
      </c>
      <c r="B48" s="223">
        <v>579402</v>
      </c>
      <c r="C48" s="223">
        <v>589760</v>
      </c>
      <c r="D48" s="223">
        <v>536512</v>
      </c>
      <c r="E48" s="223">
        <v>578554</v>
      </c>
      <c r="F48" s="223">
        <v>555022</v>
      </c>
      <c r="G48" s="223">
        <v>563039</v>
      </c>
      <c r="H48" s="223">
        <v>518511</v>
      </c>
      <c r="I48" s="223">
        <v>544060</v>
      </c>
      <c r="J48" s="223">
        <v>553867</v>
      </c>
    </row>
    <row r="49" spans="1:10" ht="15" customHeight="1">
      <c r="A49" s="444" t="s">
        <v>921</v>
      </c>
      <c r="B49" s="224">
        <v>4.9000000000000004</v>
      </c>
      <c r="C49" s="224">
        <v>4.8</v>
      </c>
      <c r="D49" s="224">
        <v>5.4</v>
      </c>
      <c r="E49" s="224">
        <v>5</v>
      </c>
      <c r="F49" s="224">
        <v>5.3</v>
      </c>
      <c r="G49" s="224">
        <v>5.3</v>
      </c>
      <c r="H49" s="224">
        <v>5.6</v>
      </c>
      <c r="I49" s="224">
        <v>5</v>
      </c>
      <c r="J49" s="224">
        <v>4.9000000000000004</v>
      </c>
    </row>
    <row r="50" spans="1:10" ht="15" customHeight="1">
      <c r="A50" s="444" t="s">
        <v>1594</v>
      </c>
      <c r="B50" s="224" t="s">
        <v>317</v>
      </c>
      <c r="C50" s="224" t="s">
        <v>317</v>
      </c>
      <c r="D50" s="224" t="s">
        <v>317</v>
      </c>
      <c r="E50" s="224" t="s">
        <v>317</v>
      </c>
      <c r="F50" s="224" t="s">
        <v>317</v>
      </c>
      <c r="G50" s="224">
        <v>5.6</v>
      </c>
      <c r="H50" s="224">
        <v>5.9</v>
      </c>
      <c r="I50" s="224">
        <v>5.3</v>
      </c>
      <c r="J50" s="224" t="s">
        <v>317</v>
      </c>
    </row>
    <row r="51" spans="1:10" ht="15" customHeight="1">
      <c r="A51" s="444" t="s">
        <v>922</v>
      </c>
      <c r="B51" s="223">
        <v>28397</v>
      </c>
      <c r="C51" s="223">
        <v>28640</v>
      </c>
      <c r="D51" s="223">
        <v>28714</v>
      </c>
      <c r="E51" s="223">
        <v>28519</v>
      </c>
      <c r="F51" s="223">
        <v>29320</v>
      </c>
      <c r="G51" s="223">
        <v>29401</v>
      </c>
      <c r="H51" s="223">
        <v>29019</v>
      </c>
      <c r="I51" s="223">
        <v>27236</v>
      </c>
      <c r="J51" s="223">
        <v>27148</v>
      </c>
    </row>
    <row r="52" spans="1:10" ht="15" customHeight="1">
      <c r="A52" s="444" t="s">
        <v>1593</v>
      </c>
      <c r="B52" s="223">
        <v>579450</v>
      </c>
      <c r="C52" s="223">
        <v>589795</v>
      </c>
      <c r="D52" s="223">
        <v>536518</v>
      </c>
      <c r="E52" s="223">
        <v>578552</v>
      </c>
      <c r="F52" s="223">
        <v>555022</v>
      </c>
      <c r="G52" s="223">
        <v>563041</v>
      </c>
      <c r="H52" s="223">
        <v>518503</v>
      </c>
      <c r="I52" s="223">
        <v>544050</v>
      </c>
      <c r="J52" s="223">
        <v>553814</v>
      </c>
    </row>
    <row r="53" spans="1:10" ht="15" customHeight="1">
      <c r="A53" s="444" t="s">
        <v>923</v>
      </c>
      <c r="B53" s="224">
        <v>4.9000000000000004</v>
      </c>
      <c r="C53" s="224">
        <v>4.9000000000000004</v>
      </c>
      <c r="D53" s="224">
        <v>5.4</v>
      </c>
      <c r="E53" s="224">
        <v>4.9000000000000004</v>
      </c>
      <c r="F53" s="224">
        <v>5.3</v>
      </c>
      <c r="G53" s="224">
        <v>5.2</v>
      </c>
      <c r="H53" s="224">
        <v>5.6</v>
      </c>
      <c r="I53" s="224">
        <v>5</v>
      </c>
      <c r="J53" s="224">
        <v>4.9000000000000004</v>
      </c>
    </row>
    <row r="54" spans="1:10" ht="15" customHeight="1">
      <c r="A54" s="445" t="s">
        <v>1592</v>
      </c>
      <c r="B54" s="224" t="s">
        <v>317</v>
      </c>
      <c r="C54" s="224" t="s">
        <v>317</v>
      </c>
      <c r="D54" s="224" t="s">
        <v>317</v>
      </c>
      <c r="E54" s="224" t="s">
        <v>317</v>
      </c>
      <c r="F54" s="224" t="s">
        <v>317</v>
      </c>
      <c r="G54" s="224">
        <v>5.5</v>
      </c>
      <c r="H54" s="224">
        <v>5.9</v>
      </c>
      <c r="I54" s="224">
        <v>5.3</v>
      </c>
      <c r="J54" s="224" t="s">
        <v>317</v>
      </c>
    </row>
    <row r="55" spans="1:10" ht="23.5" customHeight="1">
      <c r="A55" s="1682" t="s">
        <v>1591</v>
      </c>
      <c r="B55" s="1682"/>
      <c r="C55" s="1682"/>
      <c r="D55" s="1682"/>
      <c r="E55" s="1682"/>
      <c r="F55" s="1682"/>
      <c r="G55" s="1682"/>
      <c r="H55" s="1682"/>
      <c r="I55" s="1682"/>
      <c r="J55" s="1682"/>
    </row>
    <row r="56" spans="1:10" ht="14.25" customHeight="1">
      <c r="A56" s="1707" t="s">
        <v>1590</v>
      </c>
      <c r="B56" s="443"/>
      <c r="C56" s="443"/>
      <c r="D56" s="443"/>
      <c r="E56" s="443"/>
      <c r="F56" s="443"/>
      <c r="G56" s="443"/>
      <c r="H56" s="443"/>
      <c r="I56" s="443"/>
      <c r="J56" s="443"/>
    </row>
    <row r="57" spans="1:10" ht="14.25" customHeight="1">
      <c r="A57" s="27"/>
      <c r="B57" s="443"/>
      <c r="C57" s="443"/>
      <c r="D57" s="443"/>
      <c r="E57" s="443"/>
      <c r="F57" s="443"/>
      <c r="G57" s="443"/>
      <c r="H57" s="443"/>
      <c r="I57" s="443"/>
      <c r="J57" s="443"/>
    </row>
    <row r="58" spans="1:10" ht="29.5" thickBot="1">
      <c r="A58" s="1706" t="s">
        <v>1589</v>
      </c>
      <c r="B58" s="443"/>
      <c r="C58" s="443"/>
      <c r="D58" s="443"/>
      <c r="E58" s="443"/>
      <c r="F58" s="443"/>
      <c r="G58" s="443"/>
      <c r="H58" s="443"/>
      <c r="I58" s="443"/>
      <c r="J58" s="443"/>
    </row>
    <row r="59" spans="1:10" ht="14.25" customHeight="1">
      <c r="A59" s="640"/>
      <c r="B59" s="1704" t="s">
        <v>1588</v>
      </c>
      <c r="C59" s="1704" t="s">
        <v>1587</v>
      </c>
      <c r="D59" s="1704" t="s">
        <v>1586</v>
      </c>
      <c r="E59" s="1704" t="s">
        <v>1585</v>
      </c>
      <c r="F59" s="1705" t="s">
        <v>1584</v>
      </c>
      <c r="G59" s="1705" t="s">
        <v>1583</v>
      </c>
      <c r="H59" s="1705" t="s">
        <v>1582</v>
      </c>
      <c r="I59" s="1705" t="s">
        <v>1581</v>
      </c>
      <c r="J59" s="1704" t="s">
        <v>1580</v>
      </c>
    </row>
    <row r="60" spans="1:10" ht="15" customHeight="1">
      <c r="A60" s="444" t="s">
        <v>924</v>
      </c>
      <c r="B60" s="223">
        <v>33268</v>
      </c>
      <c r="C60" s="223">
        <v>33604</v>
      </c>
      <c r="D60" s="223">
        <v>34360</v>
      </c>
      <c r="E60" s="223">
        <v>34120</v>
      </c>
      <c r="F60" s="223">
        <v>34378</v>
      </c>
      <c r="G60" s="223">
        <v>34030</v>
      </c>
      <c r="H60" s="223">
        <v>33537</v>
      </c>
      <c r="I60" s="223">
        <v>32263</v>
      </c>
      <c r="J60" s="223">
        <v>33227</v>
      </c>
    </row>
    <row r="61" spans="1:10" ht="15" customHeight="1">
      <c r="A61" s="444" t="s">
        <v>925</v>
      </c>
      <c r="B61" s="223">
        <v>23477</v>
      </c>
      <c r="C61" s="223">
        <v>24132</v>
      </c>
      <c r="D61" s="223">
        <v>23812</v>
      </c>
      <c r="E61" s="223">
        <v>23838</v>
      </c>
      <c r="F61" s="223">
        <v>23780</v>
      </c>
      <c r="G61" s="223">
        <v>23974</v>
      </c>
      <c r="H61" s="223">
        <v>23930</v>
      </c>
      <c r="I61" s="223">
        <v>23057</v>
      </c>
      <c r="J61" s="223">
        <v>23559</v>
      </c>
    </row>
    <row r="62" spans="1:10" ht="20">
      <c r="A62" s="461" t="s">
        <v>926</v>
      </c>
      <c r="B62" s="223">
        <v>9791</v>
      </c>
      <c r="C62" s="223">
        <v>9472</v>
      </c>
      <c r="D62" s="223">
        <v>10548</v>
      </c>
      <c r="E62" s="223">
        <v>10282</v>
      </c>
      <c r="F62" s="223">
        <v>10598</v>
      </c>
      <c r="G62" s="223">
        <v>10056</v>
      </c>
      <c r="H62" s="223">
        <v>9606</v>
      </c>
      <c r="I62" s="223">
        <v>9206</v>
      </c>
      <c r="J62" s="223">
        <v>9668</v>
      </c>
    </row>
    <row r="63" spans="1:10" ht="15" customHeight="1">
      <c r="A63" s="445" t="s">
        <v>927</v>
      </c>
      <c r="B63" s="1703">
        <v>1.417</v>
      </c>
      <c r="C63" s="1703">
        <v>1.3919999999999999</v>
      </c>
      <c r="D63" s="1703">
        <v>1.4430000000000001</v>
      </c>
      <c r="E63" s="1703">
        <v>1.431</v>
      </c>
      <c r="F63" s="1703">
        <v>1.446</v>
      </c>
      <c r="G63" s="1703">
        <v>1.419</v>
      </c>
      <c r="H63" s="1703">
        <v>1.401</v>
      </c>
      <c r="I63" s="1703">
        <v>1.399</v>
      </c>
      <c r="J63" s="1703">
        <v>1.41</v>
      </c>
    </row>
    <row r="64" spans="1:10" ht="15" customHeight="1">
      <c r="A64" s="28" t="s">
        <v>1579</v>
      </c>
      <c r="B64" s="678"/>
      <c r="C64" s="678"/>
      <c r="D64" s="678"/>
      <c r="E64" s="678"/>
      <c r="F64" s="678"/>
      <c r="G64" s="678"/>
      <c r="H64" s="678"/>
      <c r="I64" s="678"/>
      <c r="J64" s="678"/>
    </row>
    <row r="65" spans="1:10" ht="21">
      <c r="A65" s="1702" t="s">
        <v>1578</v>
      </c>
      <c r="B65" s="443"/>
      <c r="C65" s="443"/>
      <c r="D65" s="443"/>
      <c r="E65" s="443"/>
      <c r="F65" s="443"/>
      <c r="G65" s="443"/>
      <c r="H65" s="443"/>
      <c r="I65" s="443"/>
      <c r="J65" s="443"/>
    </row>
    <row r="66" spans="1:10" ht="15" customHeight="1">
      <c r="A66" s="26"/>
      <c r="B66" s="26"/>
      <c r="C66" s="26"/>
      <c r="D66" s="26"/>
      <c r="E66" s="26"/>
      <c r="F66" s="26"/>
      <c r="G66" s="26"/>
      <c r="H66" s="26"/>
      <c r="I66" s="26"/>
      <c r="J66" s="26"/>
    </row>
    <row r="67" spans="1:10" ht="15" customHeight="1">
      <c r="B67" s="26"/>
      <c r="C67" s="26"/>
      <c r="D67" s="26"/>
      <c r="E67" s="26"/>
      <c r="F67" s="26"/>
      <c r="H67" s="26"/>
      <c r="I67" s="26"/>
      <c r="J67" s="26"/>
    </row>
    <row r="68" spans="1:10" ht="15" customHeight="1"/>
    <row r="69" spans="1:10" ht="15" customHeight="1"/>
    <row r="70" spans="1:10" ht="15" customHeight="1"/>
    <row r="71" spans="1:10" ht="15" customHeight="1"/>
    <row r="72" spans="1:10" ht="15" customHeight="1"/>
    <row r="73" spans="1:10" ht="15" customHeight="1"/>
    <row r="74" spans="1:10" ht="15" customHeight="1"/>
    <row r="75" spans="1:10" ht="15" customHeight="1"/>
    <row r="76" spans="1:10" ht="15" customHeight="1"/>
    <row r="77" spans="1:10" ht="15" customHeight="1"/>
  </sheetData>
  <mergeCells count="3">
    <mergeCell ref="A34:H34"/>
    <mergeCell ref="A36:J36"/>
    <mergeCell ref="A55:J55"/>
  </mergeCells>
  <pageMargins left="0.70866141732283472" right="0.70866141732283472" top="0.74803149606299213" bottom="0.74803149606299213" header="0.31496062992125984" footer="0.31496062992125984"/>
  <pageSetup paperSize="9" scale="73" pageOrder="overThenDown" orientation="portrait" r:id="rId1"/>
  <headerFooter alignWithMargins="0">
    <oddHeader>&amp;CHalf-Year Factbook 2022&amp;R&amp;"-,Bold"&amp;K0000A0Risk, liquidity and capital management</oddHeader>
    <oddFooter>&amp;R&amp;"-,Bold"&amp;K0000A0Nordea</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7550A-973D-437A-84D6-04B8178E830B}">
  <sheetPr>
    <tabColor rgb="FF70A8DA"/>
  </sheetPr>
  <dimension ref="A1:M70"/>
  <sheetViews>
    <sheetView showGridLines="0" showZeros="0" view="pageLayout" topLeftCell="A22" zoomScale="85" zoomScaleNormal="100" zoomScaleSheetLayoutView="85" zoomScalePageLayoutView="85" workbookViewId="0">
      <selection activeCell="F33" sqref="F33"/>
    </sheetView>
  </sheetViews>
  <sheetFormatPr defaultColWidth="8.81640625" defaultRowHeight="14.5"/>
  <cols>
    <col min="1" max="1" width="36.1796875" customWidth="1"/>
    <col min="2" max="10" width="8.7265625" customWidth="1"/>
  </cols>
  <sheetData>
    <row r="1" spans="1:13" ht="19.5" customHeight="1">
      <c r="A1" s="1727" t="s">
        <v>1390</v>
      </c>
      <c r="B1" s="31"/>
      <c r="C1" s="31"/>
      <c r="D1" s="30"/>
      <c r="E1" s="30"/>
      <c r="F1" s="30"/>
      <c r="G1" s="30"/>
      <c r="H1" s="30"/>
      <c r="I1" s="29"/>
      <c r="J1" s="26"/>
    </row>
    <row r="2" spans="1:13" ht="15" customHeight="1" thickBot="1">
      <c r="A2" s="29"/>
      <c r="B2" s="31"/>
      <c r="C2" s="31"/>
      <c r="D2" s="30"/>
      <c r="E2" s="30"/>
      <c r="F2" s="30"/>
      <c r="G2" s="30"/>
      <c r="H2" s="30"/>
      <c r="I2" s="29"/>
      <c r="J2" s="26"/>
    </row>
    <row r="3" spans="1:13" ht="15" customHeight="1">
      <c r="A3" s="1729" t="s">
        <v>83</v>
      </c>
      <c r="B3" s="1704" t="s">
        <v>1397</v>
      </c>
      <c r="C3" s="1704" t="s">
        <v>208</v>
      </c>
      <c r="D3" s="1704" t="s">
        <v>209</v>
      </c>
      <c r="E3" s="1704" t="s">
        <v>210</v>
      </c>
      <c r="F3" s="1705" t="s">
        <v>211</v>
      </c>
      <c r="G3" s="1705" t="s">
        <v>212</v>
      </c>
      <c r="H3" s="1705" t="s">
        <v>213</v>
      </c>
      <c r="I3" s="1705" t="s">
        <v>214</v>
      </c>
      <c r="J3" s="1704" t="s">
        <v>215</v>
      </c>
    </row>
    <row r="4" spans="1:13" ht="14.25" customHeight="1">
      <c r="A4" s="638" t="s">
        <v>928</v>
      </c>
      <c r="B4" s="1734">
        <v>116542</v>
      </c>
      <c r="C4" s="1734">
        <v>120143</v>
      </c>
      <c r="D4" s="1734">
        <v>119483</v>
      </c>
      <c r="E4" s="1734">
        <v>120572</v>
      </c>
      <c r="F4" s="1734">
        <v>120285</v>
      </c>
      <c r="G4" s="1734">
        <v>122321</v>
      </c>
      <c r="H4" s="1734">
        <v>120479</v>
      </c>
      <c r="I4" s="1734">
        <v>115586</v>
      </c>
      <c r="J4" s="1734">
        <v>117764</v>
      </c>
      <c r="K4" s="1733"/>
      <c r="L4" s="1733"/>
      <c r="M4" s="241"/>
    </row>
    <row r="5" spans="1:13" ht="12" customHeight="1">
      <c r="A5" s="450" t="s">
        <v>929</v>
      </c>
      <c r="B5" s="105">
        <v>101083</v>
      </c>
      <c r="C5" s="105">
        <v>103431</v>
      </c>
      <c r="D5" s="105">
        <v>102818</v>
      </c>
      <c r="E5" s="105">
        <v>103015</v>
      </c>
      <c r="F5" s="105">
        <v>103569</v>
      </c>
      <c r="G5" s="105">
        <v>106082</v>
      </c>
      <c r="H5" s="105">
        <v>104743</v>
      </c>
      <c r="I5" s="105">
        <v>102531</v>
      </c>
      <c r="J5" s="105">
        <v>104380</v>
      </c>
      <c r="K5" s="241"/>
      <c r="L5" s="241"/>
      <c r="M5" s="241"/>
    </row>
    <row r="6" spans="1:13" ht="12" customHeight="1">
      <c r="A6" s="450" t="s">
        <v>930</v>
      </c>
      <c r="B6" s="105">
        <v>0</v>
      </c>
      <c r="C6" s="105" t="s">
        <v>317</v>
      </c>
      <c r="D6" s="105">
        <v>0</v>
      </c>
      <c r="E6" s="105">
        <v>0</v>
      </c>
      <c r="F6" s="105">
        <v>0</v>
      </c>
      <c r="G6" s="105">
        <v>0</v>
      </c>
      <c r="H6" s="105">
        <v>0</v>
      </c>
      <c r="I6" s="105">
        <v>0</v>
      </c>
      <c r="J6" s="105">
        <v>0</v>
      </c>
      <c r="K6" s="241"/>
      <c r="L6" s="241"/>
      <c r="M6" s="241"/>
    </row>
    <row r="7" spans="1:13" ht="12" customHeight="1">
      <c r="A7" s="450" t="s">
        <v>931</v>
      </c>
      <c r="B7" s="105">
        <v>65492</v>
      </c>
      <c r="C7" s="105">
        <v>67327</v>
      </c>
      <c r="D7" s="105">
        <v>66994</v>
      </c>
      <c r="E7" s="105">
        <v>66886</v>
      </c>
      <c r="F7" s="105">
        <v>66792</v>
      </c>
      <c r="G7" s="105">
        <v>68381</v>
      </c>
      <c r="H7" s="105">
        <v>67540</v>
      </c>
      <c r="I7" s="105">
        <v>66518</v>
      </c>
      <c r="J7" s="105">
        <v>68349</v>
      </c>
      <c r="K7" s="241"/>
      <c r="L7" s="241"/>
      <c r="M7" s="241"/>
    </row>
    <row r="8" spans="1:13" ht="12" customHeight="1">
      <c r="A8" s="756" t="s">
        <v>932</v>
      </c>
      <c r="B8" s="105">
        <v>57516</v>
      </c>
      <c r="C8" s="105">
        <v>59499</v>
      </c>
      <c r="D8" s="105">
        <v>58281</v>
      </c>
      <c r="E8" s="105">
        <v>57123</v>
      </c>
      <c r="F8" s="105">
        <v>57481</v>
      </c>
      <c r="G8" s="105">
        <v>58474</v>
      </c>
      <c r="H8" s="105">
        <v>57670</v>
      </c>
      <c r="I8" s="105">
        <v>55965</v>
      </c>
      <c r="J8" s="105">
        <v>57026</v>
      </c>
      <c r="K8" s="241"/>
      <c r="L8" s="241"/>
      <c r="M8" s="241"/>
    </row>
    <row r="9" spans="1:13" ht="12" customHeight="1">
      <c r="A9" s="756" t="s">
        <v>933</v>
      </c>
      <c r="B9" s="105">
        <v>7976</v>
      </c>
      <c r="C9" s="105">
        <v>7828</v>
      </c>
      <c r="D9" s="105">
        <v>8713</v>
      </c>
      <c r="E9" s="105">
        <v>9763</v>
      </c>
      <c r="F9" s="105">
        <v>9311</v>
      </c>
      <c r="G9" s="105">
        <v>9907</v>
      </c>
      <c r="H9" s="105">
        <v>9870</v>
      </c>
      <c r="I9" s="105">
        <v>10553</v>
      </c>
      <c r="J9" s="105">
        <v>11323</v>
      </c>
      <c r="K9" s="241"/>
      <c r="L9" s="241"/>
      <c r="M9" s="241"/>
    </row>
    <row r="10" spans="1:13" ht="12" customHeight="1">
      <c r="A10" s="450" t="s">
        <v>934</v>
      </c>
      <c r="B10" s="105">
        <v>4218</v>
      </c>
      <c r="C10" s="105">
        <v>4148</v>
      </c>
      <c r="D10" s="105">
        <v>3862</v>
      </c>
      <c r="E10" s="105">
        <v>3930</v>
      </c>
      <c r="F10" s="105">
        <v>4089</v>
      </c>
      <c r="G10" s="105">
        <v>3977</v>
      </c>
      <c r="H10" s="105">
        <v>4738</v>
      </c>
      <c r="I10" s="105">
        <v>5283</v>
      </c>
      <c r="J10" s="105">
        <v>5420</v>
      </c>
      <c r="K10" s="241"/>
      <c r="L10" s="241"/>
      <c r="M10" s="241"/>
    </row>
    <row r="11" spans="1:13" ht="12" customHeight="1">
      <c r="A11" s="450" t="s">
        <v>935</v>
      </c>
      <c r="B11" s="105">
        <v>27016</v>
      </c>
      <c r="C11" s="105">
        <v>27686</v>
      </c>
      <c r="D11" s="105">
        <v>27610</v>
      </c>
      <c r="E11" s="105">
        <v>27693</v>
      </c>
      <c r="F11" s="105">
        <v>27822</v>
      </c>
      <c r="G11" s="105">
        <v>27612</v>
      </c>
      <c r="H11" s="105">
        <v>27256</v>
      </c>
      <c r="I11" s="105">
        <v>26927</v>
      </c>
      <c r="J11" s="105">
        <v>26933</v>
      </c>
      <c r="K11" s="241"/>
      <c r="L11" s="241"/>
      <c r="M11" s="241"/>
    </row>
    <row r="12" spans="1:13" ht="12" customHeight="1">
      <c r="A12" s="450" t="s">
        <v>936</v>
      </c>
      <c r="B12" s="105">
        <v>1152</v>
      </c>
      <c r="C12" s="105">
        <v>878</v>
      </c>
      <c r="D12" s="105">
        <v>880</v>
      </c>
      <c r="E12" s="105">
        <v>879</v>
      </c>
      <c r="F12" s="105">
        <v>878</v>
      </c>
      <c r="G12" s="105">
        <v>882</v>
      </c>
      <c r="H12" s="105">
        <v>880</v>
      </c>
      <c r="I12" s="105">
        <v>883</v>
      </c>
      <c r="J12" s="105">
        <v>890</v>
      </c>
      <c r="K12" s="241"/>
      <c r="L12" s="241"/>
      <c r="M12" s="241"/>
    </row>
    <row r="13" spans="1:13" ht="12" customHeight="1">
      <c r="A13" s="450" t="s">
        <v>937</v>
      </c>
      <c r="B13" s="105">
        <v>3205</v>
      </c>
      <c r="C13" s="105">
        <v>3392</v>
      </c>
      <c r="D13" s="105">
        <v>3472</v>
      </c>
      <c r="E13" s="105">
        <v>3627</v>
      </c>
      <c r="F13" s="105">
        <v>3988</v>
      </c>
      <c r="G13" s="105">
        <v>5230</v>
      </c>
      <c r="H13" s="105">
        <v>4329</v>
      </c>
      <c r="I13" s="105">
        <v>2920</v>
      </c>
      <c r="J13" s="105">
        <v>2788</v>
      </c>
      <c r="K13" s="241"/>
      <c r="L13" s="241"/>
      <c r="M13" s="241"/>
    </row>
    <row r="14" spans="1:13" ht="12" customHeight="1">
      <c r="A14" s="450" t="s">
        <v>938</v>
      </c>
      <c r="B14" s="105">
        <v>15459</v>
      </c>
      <c r="C14" s="105">
        <v>16712</v>
      </c>
      <c r="D14" s="105">
        <v>16665</v>
      </c>
      <c r="E14" s="105">
        <v>17557</v>
      </c>
      <c r="F14" s="105">
        <v>16716</v>
      </c>
      <c r="G14" s="105">
        <v>16239</v>
      </c>
      <c r="H14" s="105">
        <v>15736</v>
      </c>
      <c r="I14" s="105">
        <v>13055</v>
      </c>
      <c r="J14" s="105">
        <v>13384</v>
      </c>
      <c r="K14" s="241"/>
      <c r="L14" s="241"/>
      <c r="M14" s="241"/>
    </row>
    <row r="15" spans="1:13" ht="12" customHeight="1">
      <c r="A15" s="450" t="s">
        <v>930</v>
      </c>
      <c r="B15" s="105">
        <v>177</v>
      </c>
      <c r="C15" s="105">
        <v>1015</v>
      </c>
      <c r="D15" s="105">
        <v>671</v>
      </c>
      <c r="E15" s="105">
        <v>1133</v>
      </c>
      <c r="F15" s="105">
        <v>418</v>
      </c>
      <c r="G15" s="105">
        <v>560</v>
      </c>
      <c r="H15" s="105">
        <v>520</v>
      </c>
      <c r="I15" s="105">
        <v>685</v>
      </c>
      <c r="J15" s="105">
        <v>840</v>
      </c>
      <c r="K15" s="241"/>
      <c r="L15" s="241"/>
      <c r="M15" s="241"/>
    </row>
    <row r="16" spans="1:13" ht="12" customHeight="1">
      <c r="A16" s="450" t="s">
        <v>935</v>
      </c>
      <c r="B16" s="105">
        <v>5351</v>
      </c>
      <c r="C16" s="105">
        <v>5590</v>
      </c>
      <c r="D16" s="105">
        <v>5548</v>
      </c>
      <c r="E16" s="105">
        <v>5656</v>
      </c>
      <c r="F16" s="105">
        <v>5562</v>
      </c>
      <c r="G16" s="105">
        <v>5522</v>
      </c>
      <c r="H16" s="105">
        <v>5373</v>
      </c>
      <c r="I16" s="105">
        <v>5266</v>
      </c>
      <c r="J16" s="105">
        <v>5115</v>
      </c>
      <c r="K16" s="241"/>
      <c r="L16" s="241"/>
      <c r="M16" s="241"/>
    </row>
    <row r="17" spans="1:13" ht="12" customHeight="1">
      <c r="A17" s="450" t="s">
        <v>937</v>
      </c>
      <c r="B17" s="105">
        <v>9932</v>
      </c>
      <c r="C17" s="105">
        <v>10108</v>
      </c>
      <c r="D17" s="105">
        <v>10447</v>
      </c>
      <c r="E17" s="225">
        <v>10769</v>
      </c>
      <c r="F17" s="105">
        <v>10736</v>
      </c>
      <c r="G17" s="105">
        <v>10157</v>
      </c>
      <c r="H17" s="105">
        <v>9842</v>
      </c>
      <c r="I17" s="105">
        <v>7104</v>
      </c>
      <c r="J17" s="105">
        <v>7429</v>
      </c>
      <c r="K17" s="241"/>
      <c r="L17" s="241"/>
      <c r="M17" s="241"/>
    </row>
    <row r="18" spans="1:13" ht="12" customHeight="1">
      <c r="A18" s="106"/>
      <c r="B18" s="105" t="s">
        <v>317</v>
      </c>
      <c r="C18" s="105" t="s">
        <v>317</v>
      </c>
      <c r="D18" s="105" t="s">
        <v>317</v>
      </c>
      <c r="E18" s="105" t="s">
        <v>317</v>
      </c>
      <c r="F18" s="105" t="s">
        <v>317</v>
      </c>
      <c r="G18" s="105" t="s">
        <v>317</v>
      </c>
      <c r="H18" s="105" t="s">
        <v>317</v>
      </c>
      <c r="I18" s="105" t="s">
        <v>317</v>
      </c>
      <c r="J18" s="105" t="s">
        <v>317</v>
      </c>
      <c r="K18" s="241"/>
      <c r="L18" s="241"/>
      <c r="M18" s="241"/>
    </row>
    <row r="19" spans="1:13" ht="12" customHeight="1">
      <c r="A19" s="638" t="s">
        <v>939</v>
      </c>
      <c r="B19" s="641">
        <v>990</v>
      </c>
      <c r="C19" s="641">
        <v>1008</v>
      </c>
      <c r="D19" s="641">
        <v>773</v>
      </c>
      <c r="E19" s="642">
        <v>749</v>
      </c>
      <c r="F19" s="641">
        <v>645</v>
      </c>
      <c r="G19" s="641">
        <v>696</v>
      </c>
      <c r="H19" s="641">
        <v>648</v>
      </c>
      <c r="I19" s="641">
        <v>633</v>
      </c>
      <c r="J19" s="641">
        <v>934</v>
      </c>
      <c r="K19" s="241"/>
      <c r="L19" s="241"/>
      <c r="M19" s="241"/>
    </row>
    <row r="20" spans="1:13" ht="12" customHeight="1">
      <c r="A20" s="106"/>
      <c r="B20" s="105" t="s">
        <v>317</v>
      </c>
      <c r="C20" s="105" t="s">
        <v>317</v>
      </c>
      <c r="D20" s="105" t="s">
        <v>317</v>
      </c>
      <c r="E20" s="105" t="s">
        <v>317</v>
      </c>
      <c r="F20" s="105" t="s">
        <v>317</v>
      </c>
      <c r="G20" s="105" t="s">
        <v>317</v>
      </c>
      <c r="H20" s="105" t="s">
        <v>317</v>
      </c>
      <c r="I20" s="105" t="s">
        <v>317</v>
      </c>
      <c r="J20" s="105" t="s">
        <v>317</v>
      </c>
      <c r="K20" s="241"/>
      <c r="L20" s="241"/>
      <c r="M20" s="241"/>
    </row>
    <row r="21" spans="1:13" ht="12" customHeight="1">
      <c r="A21" s="638" t="s">
        <v>940</v>
      </c>
      <c r="B21" s="641">
        <v>5841</v>
      </c>
      <c r="C21" s="641">
        <v>5334</v>
      </c>
      <c r="D21" s="641">
        <v>4972</v>
      </c>
      <c r="E21" s="641">
        <v>4171</v>
      </c>
      <c r="F21" s="641">
        <v>4409</v>
      </c>
      <c r="G21" s="641">
        <v>4720</v>
      </c>
      <c r="H21" s="641">
        <v>6616</v>
      </c>
      <c r="I21" s="641">
        <v>7537</v>
      </c>
      <c r="J21" s="641">
        <v>9597</v>
      </c>
      <c r="K21" s="241"/>
      <c r="L21" s="241"/>
      <c r="M21" s="241"/>
    </row>
    <row r="22" spans="1:13" ht="12" customHeight="1">
      <c r="A22" s="450" t="s">
        <v>941</v>
      </c>
      <c r="B22" s="105">
        <v>5189</v>
      </c>
      <c r="C22" s="105">
        <v>4663</v>
      </c>
      <c r="D22" s="105">
        <v>3908</v>
      </c>
      <c r="E22" s="105">
        <v>3016</v>
      </c>
      <c r="F22" s="105">
        <v>3674</v>
      </c>
      <c r="G22" s="105">
        <v>4044</v>
      </c>
      <c r="H22" s="105">
        <v>3671</v>
      </c>
      <c r="I22" s="105">
        <v>4781</v>
      </c>
      <c r="J22" s="105">
        <v>6842</v>
      </c>
      <c r="K22" s="241"/>
      <c r="L22" s="241"/>
      <c r="M22" s="241"/>
    </row>
    <row r="23" spans="1:13" ht="12" customHeight="1">
      <c r="A23" s="450" t="s">
        <v>942</v>
      </c>
      <c r="B23" s="105">
        <v>652</v>
      </c>
      <c r="C23" s="105">
        <v>671</v>
      </c>
      <c r="D23" s="105">
        <v>637</v>
      </c>
      <c r="E23" s="105">
        <v>745</v>
      </c>
      <c r="F23" s="105">
        <v>735</v>
      </c>
      <c r="G23" s="105">
        <v>676</v>
      </c>
      <c r="H23" s="105">
        <v>606</v>
      </c>
      <c r="I23" s="105">
        <v>598</v>
      </c>
      <c r="J23" s="105">
        <v>653</v>
      </c>
      <c r="K23" s="241"/>
      <c r="L23" s="241"/>
      <c r="M23" s="241"/>
    </row>
    <row r="24" spans="1:13" ht="12" customHeight="1">
      <c r="A24" s="450" t="s">
        <v>943</v>
      </c>
      <c r="B24" s="105">
        <v>0</v>
      </c>
      <c r="C24" s="105">
        <v>0</v>
      </c>
      <c r="D24" s="105">
        <v>427</v>
      </c>
      <c r="E24" s="105">
        <v>410</v>
      </c>
      <c r="F24" s="105">
        <v>0</v>
      </c>
      <c r="G24" s="105">
        <v>0</v>
      </c>
      <c r="H24" s="105">
        <v>2339</v>
      </c>
      <c r="I24" s="105">
        <v>2158</v>
      </c>
      <c r="J24" s="105">
        <v>2102</v>
      </c>
      <c r="K24" s="241"/>
      <c r="L24" s="241"/>
      <c r="M24" s="241"/>
    </row>
    <row r="25" spans="1:13" ht="12" customHeight="1">
      <c r="A25" s="450"/>
      <c r="B25" s="105">
        <v>0</v>
      </c>
      <c r="C25" s="105">
        <v>0</v>
      </c>
      <c r="D25" s="105" t="s">
        <v>317</v>
      </c>
      <c r="E25" s="105" t="s">
        <v>317</v>
      </c>
      <c r="F25" s="105" t="s">
        <v>317</v>
      </c>
      <c r="G25" s="105" t="s">
        <v>317</v>
      </c>
      <c r="H25" s="105" t="s">
        <v>317</v>
      </c>
      <c r="I25" s="105" t="s">
        <v>317</v>
      </c>
      <c r="J25" s="105" t="s">
        <v>317</v>
      </c>
      <c r="K25" s="241"/>
      <c r="L25" s="241"/>
      <c r="M25" s="241"/>
    </row>
    <row r="26" spans="1:13" ht="12" customHeight="1">
      <c r="A26" s="638" t="s">
        <v>944</v>
      </c>
      <c r="B26" s="1732" t="s">
        <v>945</v>
      </c>
      <c r="C26" s="1732" t="s">
        <v>945</v>
      </c>
      <c r="D26" s="1732" t="s">
        <v>945</v>
      </c>
      <c r="E26" s="1732">
        <v>2</v>
      </c>
      <c r="F26" s="1732" t="s">
        <v>945</v>
      </c>
      <c r="G26" s="1732">
        <v>1</v>
      </c>
      <c r="H26" s="1732">
        <v>265</v>
      </c>
      <c r="I26" s="1732">
        <v>106</v>
      </c>
      <c r="J26" s="1732">
        <v>1</v>
      </c>
      <c r="K26" s="241"/>
      <c r="L26" s="241"/>
      <c r="M26" s="241"/>
    </row>
    <row r="27" spans="1:13" ht="12" customHeight="1">
      <c r="A27" s="106"/>
      <c r="B27" s="105" t="s">
        <v>317</v>
      </c>
      <c r="C27" s="105" t="s">
        <v>317</v>
      </c>
      <c r="D27" s="105" t="s">
        <v>317</v>
      </c>
      <c r="E27" s="105" t="s">
        <v>317</v>
      </c>
      <c r="F27" s="105" t="s">
        <v>317</v>
      </c>
      <c r="G27" s="105" t="s">
        <v>317</v>
      </c>
      <c r="H27" s="105" t="s">
        <v>317</v>
      </c>
      <c r="I27" s="105" t="s">
        <v>317</v>
      </c>
      <c r="J27" s="105" t="s">
        <v>317</v>
      </c>
      <c r="K27" s="241"/>
      <c r="L27" s="241"/>
      <c r="M27" s="241"/>
    </row>
    <row r="28" spans="1:13" ht="12" customHeight="1">
      <c r="A28" s="638" t="s">
        <v>946</v>
      </c>
      <c r="B28" s="641">
        <v>15025</v>
      </c>
      <c r="C28" s="641">
        <v>15025</v>
      </c>
      <c r="D28" s="641">
        <v>14306</v>
      </c>
      <c r="E28" s="641">
        <v>14306</v>
      </c>
      <c r="F28" s="641">
        <v>14306</v>
      </c>
      <c r="G28" s="641">
        <v>14306</v>
      </c>
      <c r="H28" s="641">
        <v>14701</v>
      </c>
      <c r="I28" s="641">
        <v>14701</v>
      </c>
      <c r="J28" s="641">
        <v>14701</v>
      </c>
      <c r="K28" s="241"/>
      <c r="L28" s="241"/>
      <c r="M28" s="241"/>
    </row>
    <row r="29" spans="1:13" ht="12" customHeight="1">
      <c r="A29" s="106"/>
      <c r="B29" s="648" t="s">
        <v>317</v>
      </c>
      <c r="C29" s="648" t="s">
        <v>317</v>
      </c>
      <c r="D29" s="648" t="s">
        <v>317</v>
      </c>
      <c r="E29" s="648" t="s">
        <v>317</v>
      </c>
      <c r="F29" s="648" t="s">
        <v>317</v>
      </c>
      <c r="G29" s="648" t="s">
        <v>317</v>
      </c>
      <c r="H29" s="648" t="s">
        <v>317</v>
      </c>
      <c r="I29" s="648" t="s">
        <v>317</v>
      </c>
      <c r="J29" s="648" t="s">
        <v>317</v>
      </c>
      <c r="K29" s="241"/>
      <c r="L29" s="241"/>
      <c r="M29" s="241"/>
    </row>
    <row r="30" spans="1:13" ht="47.25" customHeight="1">
      <c r="A30" s="638" t="s">
        <v>947</v>
      </c>
      <c r="B30" s="643">
        <v>0</v>
      </c>
      <c r="C30" s="643" t="s">
        <v>317</v>
      </c>
      <c r="D30" s="643">
        <v>0</v>
      </c>
      <c r="E30" s="643">
        <v>0</v>
      </c>
      <c r="F30" s="643">
        <v>0</v>
      </c>
      <c r="G30" s="641">
        <v>0</v>
      </c>
      <c r="H30" s="641">
        <v>630</v>
      </c>
      <c r="I30" s="641">
        <v>546</v>
      </c>
      <c r="J30" s="641">
        <v>452</v>
      </c>
      <c r="K30" s="241"/>
      <c r="L30" s="241"/>
      <c r="M30" s="241"/>
    </row>
    <row r="31" spans="1:13" ht="36" customHeight="1">
      <c r="A31" s="638" t="s">
        <v>948</v>
      </c>
      <c r="B31" s="641">
        <v>12325</v>
      </c>
      <c r="C31" s="641">
        <v>12529</v>
      </c>
      <c r="D31" s="641">
        <v>12372</v>
      </c>
      <c r="E31" s="641">
        <v>12763</v>
      </c>
      <c r="F31" s="641">
        <v>12577</v>
      </c>
      <c r="G31" s="641">
        <v>11993</v>
      </c>
      <c r="H31" s="641">
        <v>12101</v>
      </c>
      <c r="I31" s="641">
        <v>11450</v>
      </c>
      <c r="J31" s="641">
        <v>11151</v>
      </c>
      <c r="K31" s="241"/>
      <c r="L31" s="241"/>
      <c r="M31" s="241"/>
    </row>
    <row r="32" spans="1:13" ht="10" customHeight="1">
      <c r="A32" s="106"/>
      <c r="B32" s="648" t="s">
        <v>317</v>
      </c>
      <c r="C32" s="648" t="s">
        <v>317</v>
      </c>
      <c r="D32" s="648" t="s">
        <v>317</v>
      </c>
      <c r="E32" s="648" t="s">
        <v>317</v>
      </c>
      <c r="F32" s="648" t="s">
        <v>317</v>
      </c>
      <c r="G32" s="648" t="s">
        <v>317</v>
      </c>
      <c r="H32" s="648" t="s">
        <v>317</v>
      </c>
      <c r="I32" s="648" t="s">
        <v>317</v>
      </c>
      <c r="J32" s="648" t="s">
        <v>317</v>
      </c>
      <c r="K32" s="241"/>
      <c r="L32" s="241"/>
      <c r="M32" s="241"/>
    </row>
    <row r="33" spans="1:13" ht="29.15" customHeight="1">
      <c r="A33" s="644" t="s">
        <v>949</v>
      </c>
      <c r="B33" s="646" t="s">
        <v>317</v>
      </c>
      <c r="C33" s="646" t="s">
        <v>317</v>
      </c>
      <c r="D33" s="646">
        <v>0</v>
      </c>
      <c r="E33" s="646">
        <v>0</v>
      </c>
      <c r="F33" s="646">
        <v>0</v>
      </c>
      <c r="G33" s="646">
        <v>0</v>
      </c>
      <c r="H33" s="646">
        <v>0</v>
      </c>
      <c r="I33" s="646">
        <v>0</v>
      </c>
      <c r="J33" s="646">
        <v>0</v>
      </c>
      <c r="K33" s="241"/>
      <c r="L33" s="241"/>
      <c r="M33" s="241"/>
    </row>
    <row r="34" spans="1:13" ht="12" customHeight="1">
      <c r="A34" s="644" t="s">
        <v>290</v>
      </c>
      <c r="B34" s="645">
        <v>150723</v>
      </c>
      <c r="C34" s="645">
        <v>154039</v>
      </c>
      <c r="D34" s="645">
        <v>151906</v>
      </c>
      <c r="E34" s="645">
        <v>152563</v>
      </c>
      <c r="F34" s="645">
        <v>152222</v>
      </c>
      <c r="G34" s="645">
        <v>154037</v>
      </c>
      <c r="H34" s="645">
        <v>155440</v>
      </c>
      <c r="I34" s="645">
        <v>150559</v>
      </c>
      <c r="J34" s="645">
        <v>154600</v>
      </c>
      <c r="K34" s="241"/>
      <c r="L34" s="241"/>
      <c r="M34" s="241"/>
    </row>
    <row r="35" spans="1:13" ht="21" customHeight="1">
      <c r="A35" s="27"/>
      <c r="B35" s="456"/>
      <c r="C35" s="456"/>
      <c r="D35" s="455"/>
      <c r="E35" s="455"/>
      <c r="F35" s="455"/>
      <c r="G35" s="455"/>
      <c r="H35" s="106"/>
      <c r="I35" s="106"/>
      <c r="J35" s="106"/>
      <c r="K35" s="241"/>
      <c r="L35" s="241"/>
      <c r="M35" s="241"/>
    </row>
    <row r="36" spans="1:13" ht="21" customHeight="1">
      <c r="A36" s="1713"/>
      <c r="B36" s="1713"/>
      <c r="C36" s="1713"/>
      <c r="D36" s="1713"/>
      <c r="E36" s="1713"/>
      <c r="F36" s="1713"/>
      <c r="G36" s="1713"/>
      <c r="H36" s="1713"/>
      <c r="I36" s="1713"/>
      <c r="J36" s="1713"/>
      <c r="K36" s="241"/>
      <c r="L36" s="241"/>
      <c r="M36" s="241"/>
    </row>
    <row r="37" spans="1:13" ht="12" customHeight="1">
      <c r="A37" s="1731" t="s">
        <v>950</v>
      </c>
      <c r="B37" s="456"/>
      <c r="C37" s="456"/>
      <c r="D37" s="455"/>
      <c r="E37" s="455"/>
      <c r="F37" s="455"/>
      <c r="G37" s="455"/>
      <c r="H37" s="106"/>
      <c r="I37" s="106"/>
      <c r="J37" s="106"/>
      <c r="K37" s="241"/>
      <c r="L37" s="241"/>
      <c r="M37" s="241"/>
    </row>
    <row r="38" spans="1:13" ht="12" customHeight="1" thickBot="1">
      <c r="A38" s="1730"/>
      <c r="B38" s="456"/>
      <c r="C38" s="456"/>
      <c r="D38" s="455"/>
      <c r="E38" s="455"/>
      <c r="F38" s="455"/>
      <c r="G38" s="455"/>
      <c r="H38" s="106"/>
      <c r="I38" s="106"/>
      <c r="J38" s="106"/>
      <c r="K38" s="241"/>
      <c r="L38" s="241"/>
      <c r="M38" s="241"/>
    </row>
    <row r="39" spans="1:13" ht="12" customHeight="1">
      <c r="A39" s="1729" t="s">
        <v>951</v>
      </c>
      <c r="B39" s="1704" t="s">
        <v>1397</v>
      </c>
      <c r="C39" s="1704" t="s">
        <v>208</v>
      </c>
      <c r="D39" s="1704" t="s">
        <v>209</v>
      </c>
      <c r="E39" s="1704" t="s">
        <v>210</v>
      </c>
      <c r="F39" s="1705" t="s">
        <v>211</v>
      </c>
      <c r="G39" s="1705" t="s">
        <v>212</v>
      </c>
      <c r="H39" s="1705" t="s">
        <v>213</v>
      </c>
      <c r="I39" s="1705" t="s">
        <v>214</v>
      </c>
      <c r="J39" s="1704" t="s">
        <v>215</v>
      </c>
      <c r="K39" s="241"/>
      <c r="L39" s="241"/>
      <c r="M39" s="241"/>
    </row>
    <row r="40" spans="1:13" ht="12" customHeight="1">
      <c r="A40" s="454" t="s">
        <v>952</v>
      </c>
      <c r="B40" s="1728">
        <v>0.13</v>
      </c>
      <c r="C40" s="1728">
        <v>0.14000000000000001</v>
      </c>
      <c r="D40" s="1728">
        <v>0.14000000000000001</v>
      </c>
      <c r="E40" s="1728">
        <v>0.14000000000000001</v>
      </c>
      <c r="F40" s="1728">
        <v>0.14000000000000001</v>
      </c>
      <c r="G40" s="1728">
        <v>0.13</v>
      </c>
      <c r="H40" s="1728">
        <v>0.15</v>
      </c>
      <c r="I40" s="1728">
        <v>0.15</v>
      </c>
      <c r="J40" s="1728">
        <v>0.16</v>
      </c>
      <c r="K40" s="241"/>
      <c r="L40" s="241"/>
      <c r="M40" s="241"/>
    </row>
    <row r="41" spans="1:13" ht="12" customHeight="1">
      <c r="A41" s="450" t="s">
        <v>701</v>
      </c>
      <c r="B41" s="326">
        <v>0.27</v>
      </c>
      <c r="C41" s="326">
        <v>0.28999999999999998</v>
      </c>
      <c r="D41" s="326">
        <v>0.28999999999999998</v>
      </c>
      <c r="E41" s="326">
        <v>0.28999999999999998</v>
      </c>
      <c r="F41" s="326">
        <v>0.28000000000000003</v>
      </c>
      <c r="G41" s="326">
        <v>0.27</v>
      </c>
      <c r="H41" s="326">
        <v>0.28000000000000003</v>
      </c>
      <c r="I41" s="326">
        <v>0.28000000000000003</v>
      </c>
      <c r="J41" s="326">
        <v>0.3</v>
      </c>
      <c r="K41" s="241"/>
      <c r="L41" s="241"/>
      <c r="M41" s="241"/>
    </row>
    <row r="42" spans="1:13" ht="12" customHeight="1">
      <c r="A42" s="450" t="s">
        <v>702</v>
      </c>
      <c r="B42" s="326">
        <v>0.08</v>
      </c>
      <c r="C42" s="326">
        <v>0.08</v>
      </c>
      <c r="D42" s="326">
        <v>7.0000000000000007E-2</v>
      </c>
      <c r="E42" s="326">
        <v>7.0000000000000007E-2</v>
      </c>
      <c r="F42" s="326">
        <v>0.06</v>
      </c>
      <c r="G42" s="326">
        <v>0.06</v>
      </c>
      <c r="H42" s="326">
        <v>0.09</v>
      </c>
      <c r="I42" s="326">
        <v>0.09</v>
      </c>
      <c r="J42" s="326">
        <v>0.09</v>
      </c>
      <c r="K42" s="241"/>
      <c r="L42" s="241"/>
      <c r="M42" s="241"/>
    </row>
    <row r="43" spans="1:13" ht="12" customHeight="1">
      <c r="A43" s="450" t="s">
        <v>630</v>
      </c>
      <c r="B43" s="326">
        <v>0.11</v>
      </c>
      <c r="C43" s="326">
        <v>0.12</v>
      </c>
      <c r="D43" s="326">
        <v>0.11</v>
      </c>
      <c r="E43" s="326">
        <v>0.12</v>
      </c>
      <c r="F43" s="326">
        <v>0.12</v>
      </c>
      <c r="G43" s="326">
        <v>0.12</v>
      </c>
      <c r="H43" s="326">
        <v>0.12</v>
      </c>
      <c r="I43" s="326">
        <v>0.11</v>
      </c>
      <c r="J43" s="326">
        <v>0.11</v>
      </c>
      <c r="K43" s="241"/>
      <c r="L43" s="241"/>
      <c r="M43" s="241"/>
    </row>
    <row r="44" spans="1:13" ht="12" customHeight="1">
      <c r="A44" s="450" t="s">
        <v>703</v>
      </c>
      <c r="B44" s="326">
        <v>0.09</v>
      </c>
      <c r="C44" s="326">
        <v>0.1</v>
      </c>
      <c r="D44" s="326">
        <v>0.1</v>
      </c>
      <c r="E44" s="326">
        <v>0.1</v>
      </c>
      <c r="F44" s="326">
        <v>0.11</v>
      </c>
      <c r="G44" s="326">
        <v>0.11</v>
      </c>
      <c r="H44" s="326">
        <v>0.12</v>
      </c>
      <c r="I44" s="326">
        <v>0.14000000000000001</v>
      </c>
      <c r="J44" s="326">
        <v>0.17</v>
      </c>
      <c r="K44" s="241"/>
      <c r="L44" s="241"/>
      <c r="M44" s="241"/>
    </row>
    <row r="45" spans="1:13" ht="12" customHeight="1">
      <c r="A45" s="453"/>
      <c r="B45" s="757" t="s">
        <v>317</v>
      </c>
      <c r="C45" s="757" t="s">
        <v>317</v>
      </c>
      <c r="D45" s="757" t="s">
        <v>317</v>
      </c>
      <c r="E45" s="757" t="s">
        <v>317</v>
      </c>
      <c r="F45" s="757" t="s">
        <v>317</v>
      </c>
      <c r="G45" s="757" t="s">
        <v>317</v>
      </c>
      <c r="H45" s="757" t="s">
        <v>317</v>
      </c>
      <c r="I45" s="757" t="s">
        <v>317</v>
      </c>
      <c r="J45" s="757" t="s">
        <v>317</v>
      </c>
      <c r="K45" s="241"/>
      <c r="L45" s="241"/>
      <c r="M45" s="241"/>
    </row>
    <row r="46" spans="1:13" ht="12" customHeight="1">
      <c r="A46" s="647" t="s">
        <v>953</v>
      </c>
      <c r="B46" s="758">
        <v>0.41</v>
      </c>
      <c r="C46" s="758">
        <v>0.41</v>
      </c>
      <c r="D46" s="758">
        <v>0.42</v>
      </c>
      <c r="E46" s="758">
        <v>0.43</v>
      </c>
      <c r="F46" s="758">
        <v>0.44</v>
      </c>
      <c r="G46" s="758">
        <v>0.44</v>
      </c>
      <c r="H46" s="758">
        <v>0.44</v>
      </c>
      <c r="I46" s="758">
        <v>0.45</v>
      </c>
      <c r="J46" s="758">
        <v>0.45</v>
      </c>
      <c r="K46" s="241"/>
      <c r="L46" s="241"/>
      <c r="M46" s="241"/>
    </row>
    <row r="47" spans="1:13" ht="12" customHeight="1">
      <c r="A47" s="450"/>
      <c r="B47" s="759" t="s">
        <v>317</v>
      </c>
      <c r="C47" s="759" t="s">
        <v>317</v>
      </c>
      <c r="D47" s="759" t="s">
        <v>317</v>
      </c>
      <c r="E47" s="759" t="s">
        <v>317</v>
      </c>
      <c r="F47" s="759" t="s">
        <v>317</v>
      </c>
      <c r="G47" s="759" t="s">
        <v>317</v>
      </c>
      <c r="H47" s="759" t="s">
        <v>317</v>
      </c>
      <c r="I47" s="759" t="s">
        <v>317</v>
      </c>
      <c r="J47" s="759" t="s">
        <v>317</v>
      </c>
      <c r="K47" s="241"/>
      <c r="L47" s="241"/>
      <c r="M47" s="241"/>
    </row>
    <row r="48" spans="1:13" ht="24" customHeight="1">
      <c r="A48" s="638" t="s">
        <v>954</v>
      </c>
      <c r="B48" s="760">
        <v>0.43</v>
      </c>
      <c r="C48" s="760">
        <v>0.44</v>
      </c>
      <c r="D48" s="760">
        <v>0.46</v>
      </c>
      <c r="E48" s="760">
        <v>0.47</v>
      </c>
      <c r="F48" s="760">
        <v>0.47</v>
      </c>
      <c r="G48" s="760">
        <v>0.47</v>
      </c>
      <c r="H48" s="760">
        <v>0.47</v>
      </c>
      <c r="I48" s="760">
        <v>0.48</v>
      </c>
      <c r="J48" s="760">
        <v>0.47</v>
      </c>
      <c r="K48" s="241"/>
      <c r="L48" s="241"/>
      <c r="M48" s="241"/>
    </row>
    <row r="49" spans="1:13" ht="12" customHeight="1">
      <c r="A49" s="450" t="s">
        <v>701</v>
      </c>
      <c r="B49" s="326">
        <v>0.4</v>
      </c>
      <c r="C49" s="326">
        <v>0.4</v>
      </c>
      <c r="D49" s="326">
        <v>0.42</v>
      </c>
      <c r="E49" s="326">
        <v>0.45</v>
      </c>
      <c r="F49" s="326">
        <v>0.45</v>
      </c>
      <c r="G49" s="326">
        <v>0.47</v>
      </c>
      <c r="H49" s="326">
        <v>0.47</v>
      </c>
      <c r="I49" s="326">
        <v>0.48</v>
      </c>
      <c r="J49" s="326">
        <v>0.48</v>
      </c>
      <c r="K49" s="241"/>
      <c r="L49" s="241"/>
      <c r="M49" s="241"/>
    </row>
    <row r="50" spans="1:13" ht="12" customHeight="1">
      <c r="A50" s="450" t="s">
        <v>702</v>
      </c>
      <c r="B50" s="326">
        <v>0.65</v>
      </c>
      <c r="C50" s="326">
        <v>0.66</v>
      </c>
      <c r="D50" s="326">
        <v>0.66</v>
      </c>
      <c r="E50" s="326">
        <v>0.65</v>
      </c>
      <c r="F50" s="326">
        <v>0.66</v>
      </c>
      <c r="G50" s="326">
        <v>0.65</v>
      </c>
      <c r="H50" s="326">
        <v>0.64</v>
      </c>
      <c r="I50" s="326">
        <v>0.64</v>
      </c>
      <c r="J50" s="326">
        <v>0.63</v>
      </c>
      <c r="K50" s="241"/>
      <c r="L50" s="241"/>
      <c r="M50" s="241"/>
    </row>
    <row r="51" spans="1:13" ht="12" customHeight="1">
      <c r="A51" s="450" t="s">
        <v>630</v>
      </c>
      <c r="B51" s="326">
        <v>0.33</v>
      </c>
      <c r="C51" s="326">
        <v>0.32</v>
      </c>
      <c r="D51" s="326">
        <v>0.36</v>
      </c>
      <c r="E51" s="326">
        <v>0.37</v>
      </c>
      <c r="F51" s="326">
        <v>0.37</v>
      </c>
      <c r="G51" s="326">
        <v>0.37</v>
      </c>
      <c r="H51" s="326">
        <v>0.36</v>
      </c>
      <c r="I51" s="326">
        <v>0.38</v>
      </c>
      <c r="J51" s="326">
        <v>0.38</v>
      </c>
      <c r="K51" s="241"/>
      <c r="L51" s="241"/>
      <c r="M51" s="241"/>
    </row>
    <row r="52" spans="1:13" ht="12" customHeight="1">
      <c r="A52" s="450" t="s">
        <v>703</v>
      </c>
      <c r="B52" s="326">
        <v>0.37</v>
      </c>
      <c r="C52" s="326">
        <v>0.39</v>
      </c>
      <c r="D52" s="326">
        <v>0.4</v>
      </c>
      <c r="E52" s="326">
        <v>0.4</v>
      </c>
      <c r="F52" s="326">
        <v>0.42</v>
      </c>
      <c r="G52" s="326">
        <v>0.41</v>
      </c>
      <c r="H52" s="326">
        <v>0.41</v>
      </c>
      <c r="I52" s="326">
        <v>0.43</v>
      </c>
      <c r="J52" s="326">
        <v>0.42</v>
      </c>
      <c r="K52" s="241"/>
      <c r="L52" s="241"/>
      <c r="M52" s="241"/>
    </row>
    <row r="53" spans="1:13" ht="12" customHeight="1">
      <c r="A53" s="454"/>
      <c r="B53" s="761" t="s">
        <v>317</v>
      </c>
      <c r="C53" s="761" t="s">
        <v>317</v>
      </c>
      <c r="D53" s="761" t="s">
        <v>317</v>
      </c>
      <c r="E53" s="761" t="s">
        <v>317</v>
      </c>
      <c r="F53" s="761" t="s">
        <v>317</v>
      </c>
      <c r="G53" s="761" t="s">
        <v>317</v>
      </c>
      <c r="H53" s="761" t="s">
        <v>317</v>
      </c>
      <c r="I53" s="761" t="s">
        <v>317</v>
      </c>
      <c r="J53" s="761" t="s">
        <v>317</v>
      </c>
      <c r="K53" s="241"/>
      <c r="L53" s="241"/>
      <c r="M53" s="241"/>
    </row>
    <row r="54" spans="1:13" ht="22" customHeight="1">
      <c r="A54" s="638" t="s">
        <v>955</v>
      </c>
      <c r="B54" s="760">
        <v>0.39</v>
      </c>
      <c r="C54" s="760">
        <v>0.39</v>
      </c>
      <c r="D54" s="760">
        <v>0.39</v>
      </c>
      <c r="E54" s="760">
        <v>0.4</v>
      </c>
      <c r="F54" s="760">
        <v>0.41</v>
      </c>
      <c r="G54" s="760">
        <v>0.41</v>
      </c>
      <c r="H54" s="760">
        <v>0.41</v>
      </c>
      <c r="I54" s="760">
        <v>0.41</v>
      </c>
      <c r="J54" s="760">
        <v>0.43</v>
      </c>
      <c r="K54" s="241"/>
      <c r="L54" s="241"/>
      <c r="M54" s="241"/>
    </row>
    <row r="55" spans="1:13" ht="12" customHeight="1">
      <c r="A55" s="450" t="s">
        <v>701</v>
      </c>
      <c r="B55" s="326">
        <v>0.41</v>
      </c>
      <c r="C55" s="326">
        <v>0.42</v>
      </c>
      <c r="D55" s="326">
        <v>0.43</v>
      </c>
      <c r="E55" s="326">
        <v>0.43</v>
      </c>
      <c r="F55" s="326">
        <v>0.44</v>
      </c>
      <c r="G55" s="326">
        <v>0.46</v>
      </c>
      <c r="H55" s="326">
        <v>0.47</v>
      </c>
      <c r="I55" s="326">
        <v>0.48</v>
      </c>
      <c r="J55" s="326">
        <v>0.49</v>
      </c>
      <c r="K55" s="241"/>
      <c r="L55" s="241"/>
      <c r="M55" s="241"/>
    </row>
    <row r="56" spans="1:13" ht="12" customHeight="1">
      <c r="A56" s="450" t="s">
        <v>702</v>
      </c>
      <c r="B56" s="326">
        <v>0.46</v>
      </c>
      <c r="C56" s="326">
        <v>0.46</v>
      </c>
      <c r="D56" s="326">
        <v>0.46</v>
      </c>
      <c r="E56" s="326">
        <v>0.47</v>
      </c>
      <c r="F56" s="326">
        <v>0.47</v>
      </c>
      <c r="G56" s="326">
        <v>0.47</v>
      </c>
      <c r="H56" s="326">
        <v>0.47</v>
      </c>
      <c r="I56" s="326">
        <v>0.47</v>
      </c>
      <c r="J56" s="326">
        <v>0.48</v>
      </c>
      <c r="K56" s="241"/>
      <c r="L56" s="241"/>
      <c r="M56" s="241"/>
    </row>
    <row r="57" spans="1:13" ht="12" customHeight="1">
      <c r="A57" s="450" t="s">
        <v>630</v>
      </c>
      <c r="B57" s="326">
        <v>0.35</v>
      </c>
      <c r="C57" s="326">
        <v>0.35</v>
      </c>
      <c r="D57" s="326">
        <v>0.35</v>
      </c>
      <c r="E57" s="326">
        <v>0.37</v>
      </c>
      <c r="F57" s="326">
        <v>0.39</v>
      </c>
      <c r="G57" s="326">
        <v>0.4</v>
      </c>
      <c r="H57" s="326">
        <v>0.4</v>
      </c>
      <c r="I57" s="326">
        <v>0.4</v>
      </c>
      <c r="J57" s="326">
        <v>0.42</v>
      </c>
      <c r="K57" s="241"/>
      <c r="L57" s="241"/>
      <c r="M57" s="241"/>
    </row>
    <row r="58" spans="1:13" ht="12" customHeight="1">
      <c r="A58" s="450" t="s">
        <v>703</v>
      </c>
      <c r="B58" s="326">
        <v>0.34</v>
      </c>
      <c r="C58" s="326">
        <v>0.34</v>
      </c>
      <c r="D58" s="326">
        <v>0.34</v>
      </c>
      <c r="E58" s="326">
        <v>0.34</v>
      </c>
      <c r="F58" s="326">
        <v>0.35</v>
      </c>
      <c r="G58" s="326">
        <v>0.34</v>
      </c>
      <c r="H58" s="326">
        <v>0.34</v>
      </c>
      <c r="I58" s="326">
        <v>0.34</v>
      </c>
      <c r="J58" s="326">
        <v>0.35</v>
      </c>
      <c r="K58" s="241"/>
      <c r="L58" s="241"/>
      <c r="M58" s="241"/>
    </row>
    <row r="59" spans="1:13" ht="12" customHeight="1">
      <c r="A59" s="454"/>
      <c r="B59" s="761" t="s">
        <v>317</v>
      </c>
      <c r="C59" s="761" t="s">
        <v>317</v>
      </c>
      <c r="D59" s="761" t="s">
        <v>317</v>
      </c>
      <c r="E59" s="761" t="s">
        <v>317</v>
      </c>
      <c r="F59" s="761" t="s">
        <v>317</v>
      </c>
      <c r="G59" s="761" t="s">
        <v>317</v>
      </c>
      <c r="H59" s="761" t="s">
        <v>317</v>
      </c>
      <c r="I59" s="761" t="s">
        <v>317</v>
      </c>
      <c r="J59" s="761" t="s">
        <v>317</v>
      </c>
      <c r="K59" s="241"/>
      <c r="L59" s="241"/>
      <c r="M59" s="241"/>
    </row>
    <row r="60" spans="1:13" ht="12" customHeight="1">
      <c r="A60" s="638" t="s">
        <v>956</v>
      </c>
      <c r="B60" s="760">
        <v>0.11</v>
      </c>
      <c r="C60" s="760">
        <v>0.11</v>
      </c>
      <c r="D60" s="760">
        <v>0.11</v>
      </c>
      <c r="E60" s="760">
        <v>0.11</v>
      </c>
      <c r="F60" s="760">
        <v>0.11</v>
      </c>
      <c r="G60" s="760">
        <v>0.12</v>
      </c>
      <c r="H60" s="760">
        <v>0.12</v>
      </c>
      <c r="I60" s="760">
        <v>0.12</v>
      </c>
      <c r="J60" s="760">
        <v>0.12</v>
      </c>
      <c r="K60" s="241"/>
      <c r="L60" s="241"/>
      <c r="M60" s="241"/>
    </row>
    <row r="61" spans="1:13" ht="12" customHeight="1">
      <c r="A61" s="450" t="s">
        <v>701</v>
      </c>
      <c r="B61" s="326">
        <v>0.1</v>
      </c>
      <c r="C61" s="326">
        <v>0.1</v>
      </c>
      <c r="D61" s="326">
        <v>0.1</v>
      </c>
      <c r="E61" s="326">
        <v>0.11</v>
      </c>
      <c r="F61" s="326">
        <v>0.11</v>
      </c>
      <c r="G61" s="326">
        <v>0.12</v>
      </c>
      <c r="H61" s="326">
        <v>0.12</v>
      </c>
      <c r="I61" s="326">
        <v>0.13</v>
      </c>
      <c r="J61" s="326">
        <v>0.13</v>
      </c>
      <c r="K61" s="241"/>
      <c r="L61" s="241"/>
      <c r="M61" s="241"/>
    </row>
    <row r="62" spans="1:13" ht="12" customHeight="1">
      <c r="A62" s="450" t="s">
        <v>702</v>
      </c>
      <c r="B62" s="326">
        <v>0.22</v>
      </c>
      <c r="C62" s="326">
        <v>0.22</v>
      </c>
      <c r="D62" s="326">
        <v>0.22</v>
      </c>
      <c r="E62" s="326">
        <v>0.22</v>
      </c>
      <c r="F62" s="326">
        <v>0.22</v>
      </c>
      <c r="G62" s="326">
        <v>0.22</v>
      </c>
      <c r="H62" s="326">
        <v>0.22</v>
      </c>
      <c r="I62" s="326">
        <v>0.22</v>
      </c>
      <c r="J62" s="326">
        <v>0.22</v>
      </c>
      <c r="K62" s="241"/>
      <c r="L62" s="241"/>
      <c r="M62" s="241"/>
    </row>
    <row r="63" spans="1:13" ht="12" customHeight="1">
      <c r="A63" s="450" t="s">
        <v>630</v>
      </c>
      <c r="B63" s="326">
        <v>0.15</v>
      </c>
      <c r="C63" s="326">
        <v>0.15</v>
      </c>
      <c r="D63" s="326">
        <v>0.15</v>
      </c>
      <c r="E63" s="326">
        <v>0.15</v>
      </c>
      <c r="F63" s="326">
        <v>0.15</v>
      </c>
      <c r="G63" s="326">
        <v>0.15</v>
      </c>
      <c r="H63" s="326">
        <v>0.15</v>
      </c>
      <c r="I63" s="326">
        <v>0.15</v>
      </c>
      <c r="J63" s="326">
        <v>0.15</v>
      </c>
      <c r="K63" s="241"/>
      <c r="L63" s="241"/>
      <c r="M63" s="241"/>
    </row>
    <row r="64" spans="1:13" ht="12" customHeight="1">
      <c r="A64" s="450" t="s">
        <v>703</v>
      </c>
      <c r="B64" s="326">
        <v>0.04</v>
      </c>
      <c r="C64" s="326">
        <v>0.04</v>
      </c>
      <c r="D64" s="326">
        <v>0.04</v>
      </c>
      <c r="E64" s="326">
        <v>0.04</v>
      </c>
      <c r="F64" s="326">
        <v>0.04</v>
      </c>
      <c r="G64" s="326">
        <v>0.03</v>
      </c>
      <c r="H64" s="326">
        <v>0.03</v>
      </c>
      <c r="I64" s="326">
        <v>0.03</v>
      </c>
      <c r="J64" s="326">
        <v>0.03</v>
      </c>
      <c r="K64" s="241"/>
      <c r="L64" s="241"/>
      <c r="M64" s="241"/>
    </row>
    <row r="65" spans="1:10" ht="15" customHeight="1">
      <c r="A65" s="450"/>
      <c r="B65" s="327"/>
      <c r="C65" s="327"/>
      <c r="D65" s="326"/>
      <c r="E65" s="326"/>
      <c r="F65" s="326"/>
      <c r="G65" s="326"/>
      <c r="H65" s="326"/>
      <c r="I65" s="326"/>
      <c r="J65" s="326"/>
    </row>
    <row r="66" spans="1:10">
      <c r="A66" s="450"/>
      <c r="B66" s="326"/>
      <c r="C66" s="326"/>
      <c r="D66" s="326"/>
      <c r="E66" s="326"/>
      <c r="F66" s="326"/>
      <c r="G66" s="326"/>
      <c r="H66" s="326"/>
      <c r="I66" s="326"/>
      <c r="J66" s="326"/>
    </row>
    <row r="67" spans="1:10">
      <c r="A67" s="450"/>
      <c r="B67" s="326"/>
      <c r="C67" s="326"/>
      <c r="D67" s="326"/>
      <c r="E67" s="326"/>
      <c r="F67" s="326"/>
      <c r="G67" s="326"/>
      <c r="H67" s="326"/>
      <c r="I67" s="326"/>
      <c r="J67" s="326"/>
    </row>
    <row r="68" spans="1:10">
      <c r="A68" s="453"/>
      <c r="B68" s="452"/>
      <c r="C68" s="452"/>
      <c r="D68" s="452"/>
      <c r="E68" s="452"/>
      <c r="F68" s="452"/>
      <c r="G68" s="451"/>
      <c r="H68" s="451"/>
      <c r="I68" s="451"/>
      <c r="J68" s="451"/>
    </row>
    <row r="69" spans="1:10">
      <c r="A69" s="453"/>
      <c r="B69" s="452"/>
      <c r="C69" s="452"/>
      <c r="D69" s="452"/>
      <c r="E69" s="452"/>
      <c r="F69" s="452"/>
      <c r="G69" s="451"/>
      <c r="H69" s="451"/>
      <c r="I69" s="451"/>
      <c r="J69" s="451"/>
    </row>
    <row r="70" spans="1:10">
      <c r="A70" s="453"/>
      <c r="B70" s="452"/>
      <c r="C70" s="452"/>
      <c r="D70" s="452"/>
      <c r="E70" s="452"/>
      <c r="F70" s="452"/>
      <c r="G70" s="451"/>
      <c r="H70" s="451"/>
      <c r="I70" s="451"/>
      <c r="J70" s="451"/>
    </row>
  </sheetData>
  <mergeCells count="1">
    <mergeCell ref="A36:J36"/>
  </mergeCells>
  <conditionalFormatting sqref="K4:M64">
    <cfRule type="containsText" dxfId="1" priority="1" operator="containsText" text="FALSE">
      <formula>NOT(ISERROR(SEARCH("FALSE",K4)))</formula>
    </cfRule>
  </conditionalFormatting>
  <pageMargins left="0.70866141732283472" right="0.70866141732283472" top="0.74803149606299213" bottom="0.74803149606299213" header="0.31496062992125984" footer="0.31496062992125984"/>
  <pageSetup paperSize="9" scale="76" orientation="portrait" r:id="rId1"/>
  <headerFooter alignWithMargins="0">
    <oddHeader>&amp;C&amp;K000000Half-Year Factbook 2022&amp;R&amp;"-,Bold"&amp;K0000A0Risk, liquidity and capital management</oddHeader>
    <oddFooter>&amp;R&amp;"-,Bold"&amp;K0000A0Nordea</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624B4-8FFC-4B14-8122-3229E9993340}">
  <sheetPr>
    <tabColor rgb="FF70A8DA"/>
  </sheetPr>
  <dimension ref="A1:Y60"/>
  <sheetViews>
    <sheetView showGridLines="0" view="pageLayout" zoomScale="85" zoomScaleNormal="100" zoomScaleSheetLayoutView="70" zoomScalePageLayoutView="85" workbookViewId="0">
      <selection activeCell="F33" sqref="F33"/>
    </sheetView>
  </sheetViews>
  <sheetFormatPr defaultColWidth="9.1796875" defaultRowHeight="14.5"/>
  <cols>
    <col min="1" max="1" width="55.54296875" style="349" customWidth="1"/>
    <col min="2" max="2" width="11.1796875" style="349" customWidth="1"/>
    <col min="3" max="3" width="9.54296875" style="349" customWidth="1"/>
    <col min="4" max="4" width="11.54296875" style="349" customWidth="1"/>
    <col min="5" max="5" width="9.54296875" style="349" customWidth="1"/>
    <col min="6" max="6" width="11.26953125" style="349" customWidth="1"/>
    <col min="7" max="7" width="9.54296875" style="349" customWidth="1"/>
    <col min="8" max="16384" width="9.1796875" style="349"/>
  </cols>
  <sheetData>
    <row r="1" spans="1:25" ht="21" customHeight="1">
      <c r="A1" s="1747" t="s">
        <v>957</v>
      </c>
      <c r="B1" s="1745"/>
      <c r="C1" s="1744"/>
      <c r="D1" s="16"/>
      <c r="E1" s="16"/>
      <c r="F1" s="1745"/>
      <c r="G1" s="1744"/>
    </row>
    <row r="2" spans="1:25" ht="13.5" customHeight="1">
      <c r="A2" s="1746"/>
      <c r="B2" s="1745"/>
      <c r="C2" s="1744"/>
      <c r="D2" s="16"/>
      <c r="E2" s="16"/>
      <c r="F2" s="1745"/>
      <c r="G2" s="1744"/>
    </row>
    <row r="3" spans="1:25" ht="13.5" customHeight="1">
      <c r="A3" s="33" t="s">
        <v>0</v>
      </c>
      <c r="B3" s="1743" t="s">
        <v>1561</v>
      </c>
      <c r="C3" s="1743"/>
      <c r="D3" s="1743" t="s">
        <v>1207</v>
      </c>
      <c r="E3" s="1743"/>
      <c r="F3" s="1743" t="s">
        <v>958</v>
      </c>
      <c r="G3" s="1743"/>
    </row>
    <row r="4" spans="1:25" ht="20.5" customHeight="1">
      <c r="A4" s="106"/>
      <c r="B4" s="1683" t="s">
        <v>959</v>
      </c>
      <c r="C4" s="1683" t="s">
        <v>960</v>
      </c>
      <c r="D4" s="1685" t="s">
        <v>959</v>
      </c>
      <c r="E4" s="1685" t="s">
        <v>960</v>
      </c>
      <c r="F4" s="1683" t="s">
        <v>959</v>
      </c>
      <c r="G4" s="1683" t="s">
        <v>960</v>
      </c>
    </row>
    <row r="5" spans="1:25" ht="14.25" customHeight="1">
      <c r="A5" s="640" t="s">
        <v>83</v>
      </c>
      <c r="B5" s="1684"/>
      <c r="C5" s="1684"/>
      <c r="D5" s="1686"/>
      <c r="E5" s="1686"/>
      <c r="F5" s="1684"/>
      <c r="G5" s="1684"/>
    </row>
    <row r="6" spans="1:25" ht="15" customHeight="1">
      <c r="A6" s="649" t="s">
        <v>961</v>
      </c>
      <c r="B6" s="650">
        <v>9324</v>
      </c>
      <c r="C6" s="650">
        <v>116542</v>
      </c>
      <c r="D6" s="650">
        <v>9611</v>
      </c>
      <c r="E6" s="650">
        <v>120143</v>
      </c>
      <c r="F6" s="650">
        <v>9559</v>
      </c>
      <c r="G6" s="650">
        <v>119483</v>
      </c>
      <c r="H6" s="1735"/>
      <c r="I6" s="1735"/>
      <c r="J6" s="1735"/>
      <c r="K6" s="1735"/>
      <c r="L6" s="1735"/>
      <c r="M6" s="1735"/>
      <c r="N6" s="1735"/>
      <c r="O6" s="1735"/>
      <c r="P6" s="1735"/>
      <c r="Q6" s="1735"/>
      <c r="R6" s="1735"/>
      <c r="S6" s="1735"/>
      <c r="T6" s="1735"/>
      <c r="U6" s="1735"/>
      <c r="V6" s="1735"/>
      <c r="W6" s="1735"/>
      <c r="X6" s="1735"/>
      <c r="Y6" s="1735"/>
    </row>
    <row r="7" spans="1:25" ht="15" customHeight="1">
      <c r="A7" s="444" t="s">
        <v>962</v>
      </c>
      <c r="B7" s="223">
        <v>307</v>
      </c>
      <c r="C7" s="223">
        <v>3843</v>
      </c>
      <c r="D7" s="223">
        <v>314</v>
      </c>
      <c r="E7" s="223">
        <v>3919</v>
      </c>
      <c r="F7" s="223">
        <v>368</v>
      </c>
      <c r="G7" s="223">
        <v>4600</v>
      </c>
      <c r="H7" s="1735"/>
      <c r="I7" s="1735"/>
      <c r="J7" s="1735"/>
      <c r="K7" s="1735"/>
      <c r="L7" s="1735"/>
      <c r="M7" s="1735"/>
      <c r="N7" s="1735"/>
      <c r="O7" s="1735"/>
      <c r="P7" s="1735"/>
      <c r="Q7" s="1735"/>
      <c r="R7" s="1735"/>
      <c r="S7" s="1735"/>
      <c r="T7" s="1735"/>
      <c r="U7" s="1735"/>
      <c r="V7" s="1735"/>
      <c r="W7" s="1735"/>
      <c r="X7" s="1735"/>
      <c r="Y7" s="1735"/>
    </row>
    <row r="8" spans="1:25" ht="15" customHeight="1">
      <c r="A8" s="444"/>
      <c r="B8" s="223" t="s">
        <v>317</v>
      </c>
      <c r="C8" s="223" t="s">
        <v>317</v>
      </c>
      <c r="D8" s="223" t="s">
        <v>317</v>
      </c>
      <c r="E8" s="223" t="s">
        <v>317</v>
      </c>
      <c r="F8" s="223" t="s">
        <v>317</v>
      </c>
      <c r="G8" s="223" t="s">
        <v>317</v>
      </c>
      <c r="H8" s="1735"/>
      <c r="I8" s="1735"/>
      <c r="J8" s="1735"/>
      <c r="K8" s="1735"/>
      <c r="L8" s="1735"/>
      <c r="M8" s="1735"/>
      <c r="N8" s="1735"/>
      <c r="O8" s="1735"/>
      <c r="P8" s="1735"/>
      <c r="Q8" s="1735"/>
      <c r="R8" s="1735"/>
      <c r="S8" s="1735"/>
      <c r="T8" s="1735"/>
      <c r="U8" s="1735"/>
      <c r="V8" s="1735"/>
      <c r="W8" s="1735"/>
      <c r="X8" s="1735"/>
      <c r="Y8" s="1735"/>
    </row>
    <row r="9" spans="1:25" ht="15" customHeight="1">
      <c r="A9" s="444" t="s">
        <v>963</v>
      </c>
      <c r="B9" s="223">
        <v>8087</v>
      </c>
      <c r="C9" s="223">
        <v>101083</v>
      </c>
      <c r="D9" s="223">
        <v>8274</v>
      </c>
      <c r="E9" s="223">
        <v>103431</v>
      </c>
      <c r="F9" s="223">
        <v>8226</v>
      </c>
      <c r="G9" s="223">
        <v>102818</v>
      </c>
      <c r="H9" s="1735"/>
      <c r="I9" s="1735"/>
      <c r="J9" s="1735"/>
      <c r="K9" s="1735"/>
      <c r="L9" s="1735"/>
      <c r="M9" s="1735"/>
      <c r="N9" s="1735"/>
      <c r="O9" s="1735"/>
      <c r="P9" s="1735"/>
      <c r="Q9" s="1735"/>
      <c r="R9" s="1735"/>
      <c r="S9" s="1735"/>
      <c r="T9" s="1735"/>
      <c r="U9" s="1735"/>
      <c r="V9" s="1735"/>
      <c r="W9" s="1735"/>
      <c r="X9" s="1735"/>
      <c r="Y9" s="1735"/>
    </row>
    <row r="10" spans="1:25" ht="15" customHeight="1">
      <c r="A10" s="444" t="s">
        <v>930</v>
      </c>
      <c r="B10" s="223" t="s">
        <v>317</v>
      </c>
      <c r="C10" s="223" t="s">
        <v>317</v>
      </c>
      <c r="D10" s="223" t="s">
        <v>317</v>
      </c>
      <c r="E10" s="223" t="s">
        <v>317</v>
      </c>
      <c r="F10" s="223" t="s">
        <v>317</v>
      </c>
      <c r="G10" s="223" t="s">
        <v>317</v>
      </c>
      <c r="H10" s="1735"/>
      <c r="I10" s="1735"/>
      <c r="J10" s="1735"/>
      <c r="K10" s="1735"/>
      <c r="L10" s="1735"/>
      <c r="M10" s="1735"/>
      <c r="N10" s="1735"/>
      <c r="O10" s="1735"/>
      <c r="P10" s="1735"/>
      <c r="Q10" s="1735"/>
      <c r="R10" s="1735"/>
      <c r="S10" s="1735"/>
      <c r="T10" s="1735"/>
      <c r="U10" s="1735"/>
      <c r="V10" s="1735"/>
      <c r="W10" s="1735"/>
      <c r="X10" s="1735"/>
      <c r="Y10" s="1735"/>
    </row>
    <row r="11" spans="1:25" ht="15" customHeight="1">
      <c r="A11" s="444" t="s">
        <v>931</v>
      </c>
      <c r="B11" s="223">
        <v>5239</v>
      </c>
      <c r="C11" s="223">
        <v>65492</v>
      </c>
      <c r="D11" s="223">
        <v>5386</v>
      </c>
      <c r="E11" s="223">
        <v>67327</v>
      </c>
      <c r="F11" s="223">
        <v>5360</v>
      </c>
      <c r="G11" s="223">
        <v>66994</v>
      </c>
      <c r="H11" s="1735"/>
      <c r="I11" s="1735"/>
      <c r="J11" s="1735"/>
      <c r="K11" s="1735"/>
      <c r="L11" s="1735"/>
      <c r="M11" s="1735"/>
      <c r="N11" s="1735"/>
      <c r="O11" s="1735"/>
      <c r="P11" s="1735"/>
      <c r="Q11" s="1735"/>
      <c r="R11" s="1735"/>
      <c r="S11" s="1735"/>
      <c r="T11" s="1735"/>
      <c r="U11" s="1735"/>
      <c r="V11" s="1735"/>
      <c r="W11" s="1735"/>
      <c r="X11" s="1735"/>
      <c r="Y11" s="1735"/>
    </row>
    <row r="12" spans="1:25" ht="15" customHeight="1">
      <c r="A12" s="462" t="s">
        <v>964</v>
      </c>
      <c r="B12" s="223">
        <v>4601</v>
      </c>
      <c r="C12" s="223">
        <v>57516</v>
      </c>
      <c r="D12" s="223">
        <v>4760</v>
      </c>
      <c r="E12" s="223">
        <v>59499</v>
      </c>
      <c r="F12" s="223">
        <v>4663</v>
      </c>
      <c r="G12" s="223">
        <v>58281</v>
      </c>
      <c r="H12" s="1735"/>
      <c r="I12" s="1735"/>
      <c r="J12" s="1735"/>
      <c r="K12" s="1735"/>
      <c r="L12" s="1735"/>
      <c r="M12" s="1735"/>
      <c r="N12" s="1735"/>
      <c r="O12" s="1735"/>
      <c r="P12" s="1735"/>
      <c r="Q12" s="1735"/>
      <c r="R12" s="1735"/>
      <c r="S12" s="1735"/>
      <c r="T12" s="1735"/>
      <c r="U12" s="1735"/>
      <c r="V12" s="1735"/>
      <c r="W12" s="1735"/>
      <c r="X12" s="1735"/>
      <c r="Y12" s="1735"/>
    </row>
    <row r="13" spans="1:25" ht="15" customHeight="1">
      <c r="A13" s="462" t="s">
        <v>965</v>
      </c>
      <c r="B13" s="223">
        <v>638</v>
      </c>
      <c r="C13" s="223">
        <v>7976</v>
      </c>
      <c r="D13" s="223">
        <v>626</v>
      </c>
      <c r="E13" s="223">
        <v>7828</v>
      </c>
      <c r="F13" s="223">
        <v>697</v>
      </c>
      <c r="G13" s="223">
        <v>8713</v>
      </c>
      <c r="H13" s="1735"/>
      <c r="I13" s="1735"/>
      <c r="J13" s="1735"/>
      <c r="K13" s="1735"/>
      <c r="L13" s="1735"/>
      <c r="M13" s="1735"/>
      <c r="N13" s="1735"/>
      <c r="O13" s="1735"/>
      <c r="P13" s="1735"/>
      <c r="Q13" s="1735"/>
      <c r="R13" s="1735"/>
      <c r="S13" s="1735"/>
      <c r="T13" s="1735"/>
      <c r="U13" s="1735"/>
      <c r="V13" s="1735"/>
      <c r="W13" s="1735"/>
      <c r="X13" s="1735"/>
      <c r="Y13" s="1735"/>
    </row>
    <row r="14" spans="1:25" ht="15" customHeight="1">
      <c r="A14" s="444" t="s">
        <v>934</v>
      </c>
      <c r="B14" s="223">
        <v>338</v>
      </c>
      <c r="C14" s="223">
        <v>4218</v>
      </c>
      <c r="D14" s="223">
        <v>332</v>
      </c>
      <c r="E14" s="223">
        <v>4148</v>
      </c>
      <c r="F14" s="223">
        <v>309</v>
      </c>
      <c r="G14" s="223">
        <v>3862</v>
      </c>
      <c r="H14" s="1735"/>
      <c r="I14" s="1735"/>
      <c r="J14" s="1735"/>
      <c r="K14" s="1735"/>
      <c r="L14" s="1735"/>
      <c r="M14" s="1735"/>
      <c r="N14" s="1735"/>
      <c r="O14" s="1735"/>
      <c r="P14" s="1735"/>
      <c r="Q14" s="1735"/>
      <c r="R14" s="1735"/>
      <c r="S14" s="1735"/>
      <c r="T14" s="1735"/>
      <c r="U14" s="1735"/>
      <c r="V14" s="1735"/>
      <c r="W14" s="1735"/>
      <c r="X14" s="1735"/>
      <c r="Y14" s="1735"/>
    </row>
    <row r="15" spans="1:25" ht="15" customHeight="1">
      <c r="A15" s="444" t="s">
        <v>935</v>
      </c>
      <c r="B15" s="223">
        <v>2161</v>
      </c>
      <c r="C15" s="223">
        <v>27016</v>
      </c>
      <c r="D15" s="223">
        <v>2215</v>
      </c>
      <c r="E15" s="223">
        <v>27686</v>
      </c>
      <c r="F15" s="223">
        <v>2209</v>
      </c>
      <c r="G15" s="223">
        <v>27610</v>
      </c>
      <c r="H15" s="1735"/>
      <c r="I15" s="1735"/>
      <c r="J15" s="1735"/>
      <c r="K15" s="1735"/>
      <c r="L15" s="1735"/>
      <c r="M15" s="1735"/>
      <c r="N15" s="1735"/>
      <c r="O15" s="1735"/>
      <c r="P15" s="1735"/>
      <c r="Q15" s="1735"/>
      <c r="R15" s="1735"/>
      <c r="S15" s="1735"/>
      <c r="T15" s="1735"/>
      <c r="U15" s="1735"/>
      <c r="V15" s="1735"/>
      <c r="W15" s="1735"/>
      <c r="X15" s="1735"/>
      <c r="Y15" s="1735"/>
    </row>
    <row r="16" spans="1:25" ht="15" customHeight="1">
      <c r="A16" s="444" t="s">
        <v>936</v>
      </c>
      <c r="B16" s="223">
        <v>92</v>
      </c>
      <c r="C16" s="223">
        <v>1152</v>
      </c>
      <c r="D16" s="223">
        <v>70</v>
      </c>
      <c r="E16" s="223">
        <v>878</v>
      </c>
      <c r="F16" s="223">
        <v>70</v>
      </c>
      <c r="G16" s="223">
        <v>880</v>
      </c>
      <c r="H16" s="1735"/>
      <c r="I16" s="1735"/>
      <c r="J16" s="1735"/>
      <c r="K16" s="1735"/>
      <c r="L16" s="1735"/>
      <c r="M16" s="1735"/>
      <c r="N16" s="1735"/>
      <c r="O16" s="1735"/>
      <c r="P16" s="1735"/>
      <c r="Q16" s="1735"/>
      <c r="R16" s="1735"/>
      <c r="S16" s="1735"/>
      <c r="T16" s="1735"/>
      <c r="U16" s="1735"/>
      <c r="V16" s="1735"/>
      <c r="W16" s="1735"/>
      <c r="X16" s="1735"/>
      <c r="Y16" s="1735"/>
    </row>
    <row r="17" spans="1:25" ht="15" customHeight="1">
      <c r="A17" s="444" t="s">
        <v>937</v>
      </c>
      <c r="B17" s="223">
        <v>257</v>
      </c>
      <c r="C17" s="223">
        <v>3205</v>
      </c>
      <c r="D17" s="223">
        <v>271</v>
      </c>
      <c r="E17" s="223">
        <v>3392</v>
      </c>
      <c r="F17" s="223">
        <v>278</v>
      </c>
      <c r="G17" s="223">
        <v>3472</v>
      </c>
      <c r="H17" s="1735"/>
      <c r="I17" s="1735"/>
      <c r="J17" s="1735"/>
      <c r="K17" s="1735"/>
      <c r="L17" s="1735"/>
      <c r="M17" s="1735"/>
      <c r="N17" s="1735"/>
      <c r="O17" s="1735"/>
      <c r="P17" s="1735"/>
      <c r="Q17" s="1735"/>
      <c r="R17" s="1735"/>
      <c r="S17" s="1735"/>
      <c r="T17" s="1735"/>
      <c r="U17" s="1735"/>
      <c r="V17" s="1735"/>
      <c r="W17" s="1735"/>
      <c r="X17" s="1735"/>
      <c r="Y17" s="1735"/>
    </row>
    <row r="18" spans="1:25" ht="15" customHeight="1">
      <c r="A18" s="444"/>
      <c r="B18" s="223" t="s">
        <v>317</v>
      </c>
      <c r="C18" s="223" t="s">
        <v>317</v>
      </c>
      <c r="D18" s="223" t="s">
        <v>317</v>
      </c>
      <c r="E18" s="223" t="s">
        <v>317</v>
      </c>
      <c r="F18" s="223" t="s">
        <v>317</v>
      </c>
      <c r="G18" s="223" t="s">
        <v>317</v>
      </c>
      <c r="H18" s="1735"/>
      <c r="I18" s="1735"/>
      <c r="J18" s="1735"/>
      <c r="K18" s="1735"/>
      <c r="L18" s="1735"/>
      <c r="M18" s="1735"/>
      <c r="N18" s="1735"/>
      <c r="O18" s="1735"/>
      <c r="P18" s="1735"/>
      <c r="Q18" s="1735"/>
      <c r="R18" s="1735"/>
      <c r="S18" s="1735"/>
      <c r="T18" s="1735"/>
      <c r="U18" s="1735"/>
      <c r="V18" s="1735"/>
      <c r="W18" s="1735"/>
      <c r="X18" s="1735"/>
      <c r="Y18" s="1735"/>
    </row>
    <row r="19" spans="1:25" ht="15" customHeight="1">
      <c r="A19" s="444" t="s">
        <v>938</v>
      </c>
      <c r="B19" s="223">
        <v>1237</v>
      </c>
      <c r="C19" s="223">
        <v>15459</v>
      </c>
      <c r="D19" s="223">
        <v>1337</v>
      </c>
      <c r="E19" s="223">
        <v>16712</v>
      </c>
      <c r="F19" s="223">
        <v>1333</v>
      </c>
      <c r="G19" s="223">
        <v>16665</v>
      </c>
      <c r="H19" s="1735"/>
      <c r="I19" s="1735"/>
      <c r="J19" s="1735"/>
      <c r="K19" s="1735"/>
      <c r="L19" s="1735"/>
      <c r="M19" s="1735"/>
      <c r="N19" s="1735"/>
      <c r="O19" s="1735"/>
      <c r="P19" s="1735"/>
      <c r="Q19" s="1735"/>
      <c r="R19" s="1735"/>
      <c r="S19" s="1735"/>
      <c r="T19" s="1735"/>
      <c r="U19" s="1735"/>
      <c r="V19" s="1735"/>
      <c r="W19" s="1735"/>
      <c r="X19" s="1735"/>
      <c r="Y19" s="1735"/>
    </row>
    <row r="20" spans="1:25" ht="15" customHeight="1">
      <c r="A20" s="444" t="s">
        <v>966</v>
      </c>
      <c r="B20" s="223">
        <v>11</v>
      </c>
      <c r="C20" s="223">
        <v>133</v>
      </c>
      <c r="D20" s="223">
        <v>77</v>
      </c>
      <c r="E20" s="223">
        <v>960</v>
      </c>
      <c r="F20" s="223">
        <v>47</v>
      </c>
      <c r="G20" s="223">
        <v>589</v>
      </c>
      <c r="H20" s="1735"/>
      <c r="I20" s="1735"/>
      <c r="J20" s="1735"/>
      <c r="K20" s="1735"/>
      <c r="L20" s="1735"/>
      <c r="M20" s="1735"/>
      <c r="N20" s="1735"/>
      <c r="O20" s="1735"/>
      <c r="P20" s="1735"/>
      <c r="Q20" s="1735"/>
      <c r="R20" s="1735"/>
      <c r="S20" s="1735"/>
      <c r="T20" s="1735"/>
      <c r="U20" s="1735"/>
      <c r="V20" s="1735"/>
      <c r="W20" s="1735"/>
      <c r="X20" s="1735"/>
      <c r="Y20" s="1735"/>
    </row>
    <row r="21" spans="1:25" ht="15" customHeight="1">
      <c r="A21" s="444" t="s">
        <v>967</v>
      </c>
      <c r="B21" s="223">
        <v>3</v>
      </c>
      <c r="C21" s="223">
        <v>44</v>
      </c>
      <c r="D21" s="223">
        <v>5</v>
      </c>
      <c r="E21" s="223">
        <v>55</v>
      </c>
      <c r="F21" s="223">
        <v>7</v>
      </c>
      <c r="G21" s="223">
        <v>82</v>
      </c>
      <c r="H21" s="1735"/>
      <c r="I21" s="1735"/>
      <c r="J21" s="1735"/>
      <c r="K21" s="1735"/>
      <c r="L21" s="1735"/>
      <c r="M21" s="1735"/>
      <c r="N21" s="1735"/>
      <c r="O21" s="1735"/>
      <c r="P21" s="1735"/>
      <c r="Q21" s="1735"/>
      <c r="R21" s="1735"/>
      <c r="S21" s="1735"/>
      <c r="T21" s="1735"/>
      <c r="U21" s="1735"/>
      <c r="V21" s="1735"/>
      <c r="W21" s="1735"/>
      <c r="X21" s="1735"/>
      <c r="Y21" s="1735"/>
    </row>
    <row r="22" spans="1:25" ht="15" customHeight="1">
      <c r="A22" s="444" t="s">
        <v>968</v>
      </c>
      <c r="B22" s="223" t="s">
        <v>317</v>
      </c>
      <c r="C22" s="223" t="s">
        <v>317</v>
      </c>
      <c r="D22" s="223" t="s">
        <v>317</v>
      </c>
      <c r="E22" s="223" t="s">
        <v>317</v>
      </c>
      <c r="F22" s="223" t="s">
        <v>317</v>
      </c>
      <c r="G22" s="223" t="s">
        <v>317</v>
      </c>
      <c r="H22" s="1735"/>
      <c r="I22" s="1735"/>
      <c r="J22" s="1735"/>
      <c r="K22" s="1735"/>
      <c r="L22" s="1735"/>
      <c r="M22" s="1735"/>
      <c r="N22" s="1735"/>
      <c r="O22" s="1735"/>
      <c r="P22" s="1735"/>
      <c r="Q22" s="1735"/>
      <c r="R22" s="1735"/>
      <c r="S22" s="1735"/>
      <c r="T22" s="1735"/>
      <c r="U22" s="1735"/>
      <c r="V22" s="1735"/>
      <c r="W22" s="1735"/>
      <c r="X22" s="1735"/>
      <c r="Y22" s="1735"/>
    </row>
    <row r="23" spans="1:25" ht="15" customHeight="1">
      <c r="A23" s="444" t="s">
        <v>969</v>
      </c>
      <c r="B23" s="223" t="s">
        <v>317</v>
      </c>
      <c r="C23" s="223" t="s">
        <v>317</v>
      </c>
      <c r="D23" s="223" t="s">
        <v>317</v>
      </c>
      <c r="E23" s="223" t="s">
        <v>317</v>
      </c>
      <c r="F23" s="223" t="s">
        <v>317</v>
      </c>
      <c r="G23" s="223" t="s">
        <v>317</v>
      </c>
      <c r="H23" s="1735"/>
      <c r="I23" s="1735"/>
      <c r="J23" s="1735"/>
      <c r="K23" s="1735"/>
      <c r="L23" s="1735"/>
      <c r="M23" s="1735"/>
      <c r="N23" s="1735"/>
      <c r="O23" s="1735"/>
      <c r="P23" s="1735"/>
      <c r="Q23" s="1735"/>
      <c r="R23" s="1735"/>
      <c r="S23" s="1735"/>
      <c r="T23" s="1735"/>
      <c r="U23" s="1735"/>
      <c r="V23" s="1735"/>
      <c r="W23" s="1735"/>
      <c r="X23" s="1735"/>
      <c r="Y23" s="1735"/>
    </row>
    <row r="24" spans="1:25" ht="15" customHeight="1">
      <c r="A24" s="444" t="s">
        <v>970</v>
      </c>
      <c r="B24" s="223" t="s">
        <v>317</v>
      </c>
      <c r="C24" s="223" t="s">
        <v>317</v>
      </c>
      <c r="D24" s="223" t="s">
        <v>317</v>
      </c>
      <c r="E24" s="223" t="s">
        <v>317</v>
      </c>
      <c r="F24" s="223" t="s">
        <v>317</v>
      </c>
      <c r="G24" s="223" t="s">
        <v>317</v>
      </c>
      <c r="H24" s="1735"/>
      <c r="I24" s="1735"/>
      <c r="J24" s="1735"/>
      <c r="K24" s="1735"/>
      <c r="L24" s="1735"/>
      <c r="M24" s="1735"/>
      <c r="N24" s="1735"/>
      <c r="O24" s="1735"/>
      <c r="P24" s="1735"/>
      <c r="Q24" s="1735"/>
      <c r="R24" s="1735"/>
      <c r="S24" s="1735"/>
      <c r="T24" s="1735"/>
      <c r="U24" s="1735"/>
      <c r="V24" s="1735"/>
      <c r="W24" s="1735"/>
      <c r="X24" s="1735"/>
      <c r="Y24" s="1735"/>
    </row>
    <row r="25" spans="1:25" ht="15" customHeight="1">
      <c r="A25" s="444" t="s">
        <v>971</v>
      </c>
      <c r="B25" s="223">
        <v>11</v>
      </c>
      <c r="C25" s="223">
        <v>141</v>
      </c>
      <c r="D25" s="223">
        <v>9</v>
      </c>
      <c r="E25" s="223">
        <v>107</v>
      </c>
      <c r="F25" s="223">
        <v>13</v>
      </c>
      <c r="G25" s="223">
        <v>168</v>
      </c>
      <c r="H25" s="1735"/>
      <c r="I25" s="1735"/>
      <c r="J25" s="1735"/>
      <c r="K25" s="1735"/>
      <c r="L25" s="1735"/>
      <c r="M25" s="1735"/>
      <c r="N25" s="1735"/>
      <c r="O25" s="1735"/>
      <c r="P25" s="1735"/>
      <c r="Q25" s="1735"/>
      <c r="R25" s="1735"/>
      <c r="S25" s="1735"/>
      <c r="T25" s="1735"/>
      <c r="U25" s="1735"/>
      <c r="V25" s="1735"/>
      <c r="W25" s="1735"/>
      <c r="X25" s="1735"/>
      <c r="Y25" s="1735"/>
    </row>
    <row r="26" spans="1:25" ht="15" customHeight="1">
      <c r="A26" s="444" t="s">
        <v>972</v>
      </c>
      <c r="B26" s="223">
        <v>130</v>
      </c>
      <c r="C26" s="223">
        <v>1626</v>
      </c>
      <c r="D26" s="223">
        <v>140</v>
      </c>
      <c r="E26" s="223">
        <v>1751</v>
      </c>
      <c r="F26" s="223">
        <v>155</v>
      </c>
      <c r="G26" s="223">
        <v>1942</v>
      </c>
      <c r="H26" s="1735"/>
      <c r="I26" s="1735"/>
      <c r="J26" s="1735"/>
      <c r="K26" s="1735"/>
      <c r="L26" s="1735"/>
      <c r="M26" s="1735"/>
      <c r="N26" s="1735"/>
      <c r="O26" s="1735"/>
      <c r="P26" s="1735"/>
      <c r="Q26" s="1735"/>
      <c r="R26" s="1735"/>
      <c r="S26" s="1735"/>
      <c r="T26" s="1735"/>
      <c r="U26" s="1735"/>
      <c r="V26" s="1735"/>
      <c r="W26" s="1735"/>
      <c r="X26" s="1735"/>
      <c r="Y26" s="1735"/>
    </row>
    <row r="27" spans="1:25" ht="15" customHeight="1">
      <c r="A27" s="444" t="s">
        <v>973</v>
      </c>
      <c r="B27" s="223">
        <v>290</v>
      </c>
      <c r="C27" s="223">
        <v>3619</v>
      </c>
      <c r="D27" s="223">
        <v>296</v>
      </c>
      <c r="E27" s="223">
        <v>3706</v>
      </c>
      <c r="F27" s="223">
        <v>298</v>
      </c>
      <c r="G27" s="223">
        <v>3721</v>
      </c>
      <c r="H27" s="1735"/>
      <c r="I27" s="1735"/>
      <c r="J27" s="1735"/>
      <c r="K27" s="1735"/>
      <c r="L27" s="1735"/>
      <c r="M27" s="1735"/>
      <c r="N27" s="1735"/>
      <c r="O27" s="1735"/>
      <c r="P27" s="1735"/>
      <c r="Q27" s="1735"/>
      <c r="R27" s="1735"/>
      <c r="S27" s="1735"/>
      <c r="T27" s="1735"/>
      <c r="U27" s="1735"/>
      <c r="V27" s="1735"/>
      <c r="W27" s="1735"/>
      <c r="X27" s="1735"/>
      <c r="Y27" s="1735"/>
    </row>
    <row r="28" spans="1:25" ht="15" customHeight="1">
      <c r="A28" s="444" t="s">
        <v>974</v>
      </c>
      <c r="B28" s="223">
        <v>139</v>
      </c>
      <c r="C28" s="223">
        <v>1732</v>
      </c>
      <c r="D28" s="223">
        <v>151</v>
      </c>
      <c r="E28" s="223">
        <v>1884</v>
      </c>
      <c r="F28" s="223">
        <v>146</v>
      </c>
      <c r="G28" s="223">
        <v>1827</v>
      </c>
      <c r="H28" s="1735"/>
      <c r="I28" s="1735"/>
      <c r="J28" s="1735"/>
      <c r="K28" s="1735"/>
      <c r="L28" s="1735"/>
      <c r="M28" s="1735"/>
      <c r="N28" s="1735"/>
      <c r="O28" s="1735"/>
      <c r="P28" s="1735"/>
      <c r="Q28" s="1735"/>
      <c r="R28" s="1735"/>
      <c r="S28" s="1735"/>
      <c r="T28" s="1735"/>
      <c r="U28" s="1735"/>
      <c r="V28" s="1735"/>
      <c r="W28" s="1735"/>
      <c r="X28" s="1735"/>
      <c r="Y28" s="1735"/>
    </row>
    <row r="29" spans="1:25" ht="15" customHeight="1">
      <c r="A29" s="444" t="s">
        <v>975</v>
      </c>
      <c r="B29" s="223">
        <v>7</v>
      </c>
      <c r="C29" s="223">
        <v>87</v>
      </c>
      <c r="D29" s="223">
        <v>8</v>
      </c>
      <c r="E29" s="223">
        <v>95</v>
      </c>
      <c r="F29" s="223">
        <v>7</v>
      </c>
      <c r="G29" s="223">
        <v>84</v>
      </c>
      <c r="H29" s="1735"/>
      <c r="I29" s="1735"/>
      <c r="J29" s="1735"/>
      <c r="K29" s="1735"/>
      <c r="L29" s="1735"/>
      <c r="M29" s="1735"/>
      <c r="N29" s="1735"/>
      <c r="O29" s="1735"/>
      <c r="P29" s="1735"/>
      <c r="Q29" s="1735"/>
      <c r="R29" s="1735"/>
      <c r="S29" s="1735"/>
      <c r="T29" s="1735"/>
      <c r="U29" s="1735"/>
      <c r="V29" s="1735"/>
      <c r="W29" s="1735"/>
      <c r="X29" s="1735"/>
      <c r="Y29" s="1735"/>
    </row>
    <row r="30" spans="1:25" ht="15" customHeight="1">
      <c r="A30" s="444" t="s">
        <v>976</v>
      </c>
      <c r="B30" s="223" t="s">
        <v>317</v>
      </c>
      <c r="C30" s="223" t="s">
        <v>317</v>
      </c>
      <c r="D30" s="223" t="s">
        <v>317</v>
      </c>
      <c r="E30" s="223" t="s">
        <v>317</v>
      </c>
      <c r="F30" s="223" t="s">
        <v>317</v>
      </c>
      <c r="G30" s="223" t="s">
        <v>317</v>
      </c>
      <c r="H30" s="1735"/>
      <c r="I30" s="1735"/>
      <c r="J30" s="1735"/>
      <c r="K30" s="1735"/>
      <c r="L30" s="1735"/>
      <c r="M30" s="1735"/>
      <c r="N30" s="1735"/>
      <c r="O30" s="1735"/>
      <c r="P30" s="1735"/>
      <c r="Q30" s="1735"/>
      <c r="R30" s="1735"/>
      <c r="S30" s="1735"/>
      <c r="T30" s="1735"/>
      <c r="U30" s="1735"/>
      <c r="V30" s="1735"/>
      <c r="W30" s="1735"/>
      <c r="X30" s="1735"/>
      <c r="Y30" s="1735"/>
    </row>
    <row r="31" spans="1:25" ht="15" customHeight="1">
      <c r="A31" s="444" t="s">
        <v>977</v>
      </c>
      <c r="B31" s="223">
        <v>2</v>
      </c>
      <c r="C31" s="223">
        <v>30</v>
      </c>
      <c r="D31" s="223">
        <v>2</v>
      </c>
      <c r="E31" s="223">
        <v>26</v>
      </c>
      <c r="F31" s="223">
        <v>2</v>
      </c>
      <c r="G31" s="223">
        <v>27</v>
      </c>
      <c r="H31" s="1735"/>
      <c r="I31" s="1735"/>
      <c r="J31" s="1735"/>
      <c r="K31" s="1735"/>
      <c r="L31" s="1735"/>
      <c r="M31" s="1735"/>
      <c r="N31" s="1735"/>
      <c r="O31" s="1735"/>
      <c r="P31" s="1735"/>
      <c r="Q31" s="1735"/>
      <c r="R31" s="1735"/>
      <c r="S31" s="1735"/>
      <c r="T31" s="1735"/>
      <c r="U31" s="1735"/>
      <c r="V31" s="1735"/>
      <c r="W31" s="1735"/>
      <c r="X31" s="1735"/>
      <c r="Y31" s="1735"/>
    </row>
    <row r="32" spans="1:25" ht="15" customHeight="1">
      <c r="A32" s="461" t="s">
        <v>978</v>
      </c>
      <c r="B32" s="223" t="s">
        <v>317</v>
      </c>
      <c r="C32" s="223" t="s">
        <v>317</v>
      </c>
      <c r="D32" s="223" t="s">
        <v>317</v>
      </c>
      <c r="E32" s="223" t="s">
        <v>317</v>
      </c>
      <c r="F32" s="223" t="s">
        <v>317</v>
      </c>
      <c r="G32" s="223" t="s">
        <v>317</v>
      </c>
      <c r="H32" s="1735"/>
      <c r="I32" s="1735"/>
      <c r="J32" s="1735"/>
      <c r="K32" s="1735"/>
      <c r="L32" s="1735"/>
      <c r="M32" s="1735"/>
      <c r="N32" s="1735"/>
      <c r="O32" s="1735"/>
      <c r="P32" s="1735"/>
      <c r="Q32" s="1735"/>
      <c r="R32" s="1735"/>
      <c r="S32" s="1735"/>
      <c r="T32" s="1735"/>
      <c r="U32" s="1735"/>
      <c r="V32" s="1735"/>
      <c r="W32" s="1735"/>
      <c r="X32" s="1735"/>
      <c r="Y32" s="1735"/>
    </row>
    <row r="33" spans="1:25" ht="15" customHeight="1">
      <c r="A33" s="444" t="s">
        <v>979</v>
      </c>
      <c r="B33" s="223">
        <v>183</v>
      </c>
      <c r="C33" s="223">
        <v>2285</v>
      </c>
      <c r="D33" s="223">
        <v>183</v>
      </c>
      <c r="E33" s="223">
        <v>2293</v>
      </c>
      <c r="F33" s="223">
        <v>170</v>
      </c>
      <c r="G33" s="223">
        <v>2121</v>
      </c>
      <c r="H33" s="1735"/>
      <c r="I33" s="1735"/>
      <c r="J33" s="1735"/>
      <c r="K33" s="1735"/>
      <c r="L33" s="1735"/>
      <c r="M33" s="1735"/>
      <c r="N33" s="1735"/>
      <c r="O33" s="1735"/>
      <c r="P33" s="1735"/>
      <c r="Q33" s="1735"/>
      <c r="R33" s="1735"/>
      <c r="S33" s="1735"/>
      <c r="T33" s="1735"/>
      <c r="U33" s="1735"/>
      <c r="V33" s="1735"/>
      <c r="W33" s="1735"/>
      <c r="X33" s="1735"/>
      <c r="Y33" s="1735"/>
    </row>
    <row r="34" spans="1:25" ht="15" customHeight="1">
      <c r="A34" s="444" t="s">
        <v>980</v>
      </c>
      <c r="B34" s="223">
        <v>419</v>
      </c>
      <c r="C34" s="223">
        <v>5238</v>
      </c>
      <c r="D34" s="223">
        <v>415</v>
      </c>
      <c r="E34" s="223">
        <v>5194</v>
      </c>
      <c r="F34" s="223">
        <v>440</v>
      </c>
      <c r="G34" s="223">
        <v>5506</v>
      </c>
      <c r="H34" s="1735"/>
      <c r="I34" s="1735"/>
      <c r="J34" s="1735"/>
      <c r="K34" s="1735"/>
      <c r="L34" s="1735"/>
      <c r="M34" s="1735"/>
      <c r="N34" s="1735"/>
      <c r="O34" s="1735"/>
      <c r="P34" s="1735"/>
      <c r="Q34" s="1735"/>
      <c r="R34" s="1735"/>
      <c r="S34" s="1735"/>
      <c r="T34" s="1735"/>
      <c r="U34" s="1735"/>
      <c r="V34" s="1735"/>
      <c r="W34" s="1735"/>
      <c r="X34" s="1735"/>
      <c r="Y34" s="1735"/>
    </row>
    <row r="35" spans="1:25" ht="15" customHeight="1">
      <c r="A35" s="444" t="s">
        <v>981</v>
      </c>
      <c r="B35" s="223">
        <v>42</v>
      </c>
      <c r="C35" s="223">
        <v>524</v>
      </c>
      <c r="D35" s="223">
        <v>51</v>
      </c>
      <c r="E35" s="223">
        <v>641</v>
      </c>
      <c r="F35" s="223">
        <v>48</v>
      </c>
      <c r="G35" s="223">
        <v>598</v>
      </c>
      <c r="H35" s="1735"/>
      <c r="I35" s="1735"/>
      <c r="J35" s="1735"/>
      <c r="K35" s="1735"/>
      <c r="L35" s="1735"/>
      <c r="M35" s="1735"/>
      <c r="N35" s="1735"/>
      <c r="O35" s="1735"/>
      <c r="P35" s="1735"/>
      <c r="Q35" s="1735"/>
      <c r="R35" s="1735"/>
      <c r="S35" s="1735"/>
      <c r="T35" s="1735"/>
      <c r="U35" s="1735"/>
      <c r="V35" s="1735"/>
      <c r="W35" s="1735"/>
      <c r="X35" s="1735"/>
      <c r="Y35" s="1735"/>
    </row>
    <row r="36" spans="1:25" ht="15" customHeight="1">
      <c r="A36" s="649" t="s">
        <v>982</v>
      </c>
      <c r="B36" s="650">
        <v>79</v>
      </c>
      <c r="C36" s="650">
        <v>990</v>
      </c>
      <c r="D36" s="650">
        <v>81</v>
      </c>
      <c r="E36" s="650">
        <v>1008</v>
      </c>
      <c r="F36" s="650">
        <v>62</v>
      </c>
      <c r="G36" s="650">
        <v>773</v>
      </c>
      <c r="H36" s="1735"/>
      <c r="I36" s="1735"/>
      <c r="J36" s="1735"/>
      <c r="K36" s="1735"/>
      <c r="L36" s="1735"/>
      <c r="M36" s="1735"/>
      <c r="N36" s="1735"/>
      <c r="O36" s="1735"/>
      <c r="P36" s="1735"/>
      <c r="Q36" s="1735"/>
      <c r="R36" s="1735"/>
      <c r="S36" s="1735"/>
      <c r="T36" s="1735"/>
      <c r="U36" s="1735"/>
      <c r="V36" s="1735"/>
      <c r="W36" s="1735"/>
      <c r="X36" s="1735"/>
      <c r="Y36" s="1735"/>
    </row>
    <row r="37" spans="1:25" ht="15" customHeight="1">
      <c r="A37" s="446"/>
      <c r="B37" s="1741" t="s">
        <v>317</v>
      </c>
      <c r="C37" s="1741" t="s">
        <v>317</v>
      </c>
      <c r="D37" s="1741" t="s">
        <v>317</v>
      </c>
      <c r="E37" s="1741" t="s">
        <v>317</v>
      </c>
      <c r="F37" s="1741" t="s">
        <v>317</v>
      </c>
      <c r="G37" s="1741" t="s">
        <v>317</v>
      </c>
      <c r="H37" s="1735"/>
      <c r="I37" s="1735"/>
      <c r="J37" s="1735"/>
      <c r="K37" s="1735"/>
      <c r="L37" s="1735"/>
      <c r="M37" s="1735"/>
      <c r="N37" s="1735"/>
      <c r="O37" s="1735"/>
      <c r="P37" s="1735"/>
      <c r="Q37" s="1735"/>
      <c r="R37" s="1735"/>
      <c r="S37" s="1735"/>
      <c r="T37" s="1735"/>
      <c r="U37" s="1735"/>
      <c r="V37" s="1735"/>
      <c r="W37" s="1735"/>
      <c r="X37" s="1735"/>
      <c r="Y37" s="1735"/>
    </row>
    <row r="38" spans="1:25" ht="15" customHeight="1">
      <c r="A38" s="651" t="s">
        <v>940</v>
      </c>
      <c r="B38" s="650">
        <v>467</v>
      </c>
      <c r="C38" s="650">
        <v>5841</v>
      </c>
      <c r="D38" s="650">
        <v>427</v>
      </c>
      <c r="E38" s="650">
        <v>5334</v>
      </c>
      <c r="F38" s="650">
        <v>398</v>
      </c>
      <c r="G38" s="650">
        <v>4972</v>
      </c>
      <c r="H38" s="1735"/>
      <c r="I38" s="1735"/>
      <c r="J38" s="1735"/>
      <c r="K38" s="1735"/>
      <c r="L38" s="1735"/>
      <c r="M38" s="1735"/>
      <c r="N38" s="1735"/>
      <c r="O38" s="1735"/>
      <c r="P38" s="1735"/>
      <c r="Q38" s="1735"/>
      <c r="R38" s="1735"/>
      <c r="S38" s="1735"/>
      <c r="T38" s="1735"/>
      <c r="U38" s="1735"/>
      <c r="V38" s="1735"/>
      <c r="W38" s="1735"/>
      <c r="X38" s="1735"/>
      <c r="Y38" s="1735"/>
    </row>
    <row r="39" spans="1:25" ht="15" customHeight="1">
      <c r="A39" s="446" t="s">
        <v>941</v>
      </c>
      <c r="B39" s="223">
        <v>415</v>
      </c>
      <c r="C39" s="223">
        <v>5189</v>
      </c>
      <c r="D39" s="223">
        <v>373</v>
      </c>
      <c r="E39" s="223">
        <v>4663</v>
      </c>
      <c r="F39" s="223">
        <v>313</v>
      </c>
      <c r="G39" s="223">
        <v>3908</v>
      </c>
      <c r="H39" s="1735"/>
      <c r="I39" s="1735"/>
      <c r="J39" s="1735"/>
      <c r="K39" s="1735"/>
      <c r="L39" s="1735"/>
      <c r="M39" s="1735"/>
      <c r="N39" s="1735"/>
      <c r="O39" s="1735"/>
      <c r="P39" s="1735"/>
      <c r="Q39" s="1735"/>
      <c r="R39" s="1735"/>
      <c r="S39" s="1735"/>
      <c r="T39" s="1735"/>
      <c r="U39" s="1735"/>
      <c r="V39" s="1735"/>
      <c r="W39" s="1735"/>
      <c r="X39" s="1735"/>
      <c r="Y39" s="1735"/>
    </row>
    <row r="40" spans="1:25" ht="15" customHeight="1">
      <c r="A40" s="446" t="s">
        <v>942</v>
      </c>
      <c r="B40" s="223">
        <v>52</v>
      </c>
      <c r="C40" s="223">
        <v>652</v>
      </c>
      <c r="D40" s="223">
        <v>54</v>
      </c>
      <c r="E40" s="223">
        <v>671</v>
      </c>
      <c r="F40" s="223">
        <v>51</v>
      </c>
      <c r="G40" s="223">
        <v>637</v>
      </c>
      <c r="H40" s="1735"/>
      <c r="I40" s="1735"/>
      <c r="J40" s="1735"/>
      <c r="K40" s="1735"/>
      <c r="L40" s="1735"/>
      <c r="M40" s="1735"/>
      <c r="N40" s="1735"/>
      <c r="O40" s="1735"/>
      <c r="P40" s="1735"/>
      <c r="Q40" s="1735"/>
      <c r="R40" s="1735"/>
      <c r="S40" s="1735"/>
      <c r="T40" s="1735"/>
      <c r="U40" s="1735"/>
      <c r="V40" s="1735"/>
      <c r="W40" s="1735"/>
      <c r="X40" s="1735"/>
      <c r="Y40" s="1735"/>
    </row>
    <row r="41" spans="1:25" ht="15" customHeight="1">
      <c r="A41" s="446" t="s">
        <v>943</v>
      </c>
      <c r="B41" s="223" t="s">
        <v>317</v>
      </c>
      <c r="C41" s="223" t="s">
        <v>317</v>
      </c>
      <c r="D41" s="223" t="s">
        <v>317</v>
      </c>
      <c r="E41" s="223" t="s">
        <v>317</v>
      </c>
      <c r="F41" s="223">
        <v>34</v>
      </c>
      <c r="G41" s="223">
        <v>427</v>
      </c>
      <c r="H41" s="1735"/>
      <c r="I41" s="1735"/>
      <c r="J41" s="1735"/>
      <c r="K41" s="1735"/>
      <c r="L41" s="1735"/>
      <c r="M41" s="1735"/>
      <c r="N41" s="1735"/>
      <c r="O41" s="1735"/>
      <c r="P41" s="1735"/>
      <c r="Q41" s="1735"/>
      <c r="R41" s="1735"/>
      <c r="S41" s="1735"/>
      <c r="T41" s="1735"/>
      <c r="U41" s="1735"/>
      <c r="V41" s="1735"/>
      <c r="W41" s="1735"/>
      <c r="X41" s="1735"/>
      <c r="Y41" s="1735"/>
    </row>
    <row r="42" spans="1:25" ht="15" customHeight="1">
      <c r="A42" s="446"/>
      <c r="B42" s="1741"/>
      <c r="C42" s="1741"/>
      <c r="D42" s="1741"/>
      <c r="E42" s="1741" t="s">
        <v>317</v>
      </c>
      <c r="F42" s="1741"/>
      <c r="G42" s="1741" t="s">
        <v>317</v>
      </c>
      <c r="H42" s="1735"/>
      <c r="I42" s="1735"/>
      <c r="J42" s="1735"/>
      <c r="K42" s="1735"/>
      <c r="L42" s="1735"/>
      <c r="M42" s="1735"/>
      <c r="N42" s="1735"/>
      <c r="O42" s="1735"/>
      <c r="P42" s="1735"/>
      <c r="Q42" s="1735"/>
      <c r="R42" s="1735"/>
      <c r="S42" s="1735"/>
      <c r="T42" s="1735"/>
      <c r="U42" s="1735"/>
      <c r="V42" s="1735"/>
      <c r="W42" s="1735"/>
      <c r="X42" s="1735"/>
      <c r="Y42" s="1735"/>
    </row>
    <row r="43" spans="1:25" ht="15" customHeight="1">
      <c r="A43" s="651" t="s">
        <v>983</v>
      </c>
      <c r="B43" s="1742">
        <v>0</v>
      </c>
      <c r="C43" s="1742">
        <v>0</v>
      </c>
      <c r="D43" s="1742">
        <v>0</v>
      </c>
      <c r="E43" s="1742">
        <v>0</v>
      </c>
      <c r="F43" s="1742">
        <v>0</v>
      </c>
      <c r="G43" s="1742">
        <v>0</v>
      </c>
      <c r="H43" s="1735"/>
      <c r="I43" s="1735"/>
      <c r="J43" s="1735"/>
      <c r="K43" s="1735"/>
      <c r="L43" s="1735"/>
      <c r="M43" s="1735"/>
      <c r="N43" s="1735"/>
      <c r="O43" s="1735"/>
      <c r="P43" s="1735"/>
      <c r="Q43" s="1735"/>
      <c r="R43" s="1735"/>
      <c r="S43" s="1735"/>
      <c r="T43" s="1735"/>
      <c r="U43" s="1735"/>
      <c r="V43" s="1735"/>
      <c r="W43" s="1735"/>
      <c r="X43" s="1735"/>
      <c r="Y43" s="1735"/>
    </row>
    <row r="44" spans="1:25" ht="15" customHeight="1">
      <c r="A44" s="446"/>
      <c r="B44" s="1741"/>
      <c r="C44" s="1741"/>
      <c r="D44" s="1741" t="s">
        <v>317</v>
      </c>
      <c r="E44" s="1741" t="s">
        <v>317</v>
      </c>
      <c r="F44" s="1741" t="s">
        <v>317</v>
      </c>
      <c r="G44" s="1741" t="s">
        <v>317</v>
      </c>
      <c r="H44" s="1735"/>
      <c r="I44" s="1735"/>
      <c r="J44" s="1735"/>
      <c r="K44" s="1735"/>
      <c r="L44" s="1735"/>
      <c r="M44" s="1735"/>
      <c r="N44" s="1735"/>
      <c r="O44" s="1735"/>
      <c r="P44" s="1735"/>
      <c r="Q44" s="1735"/>
      <c r="R44" s="1735"/>
      <c r="S44" s="1735"/>
      <c r="T44" s="1735"/>
      <c r="U44" s="1735"/>
      <c r="V44" s="1735"/>
      <c r="W44" s="1735"/>
      <c r="X44" s="1735"/>
      <c r="Y44" s="1735"/>
    </row>
    <row r="45" spans="1:25" ht="15" customHeight="1">
      <c r="A45" s="651" t="s">
        <v>946</v>
      </c>
      <c r="B45" s="650">
        <v>1202</v>
      </c>
      <c r="C45" s="650">
        <v>15025</v>
      </c>
      <c r="D45" s="650">
        <v>1202</v>
      </c>
      <c r="E45" s="650">
        <v>15025</v>
      </c>
      <c r="F45" s="650">
        <v>1144</v>
      </c>
      <c r="G45" s="650">
        <v>14306</v>
      </c>
      <c r="H45" s="1735"/>
      <c r="I45" s="1735"/>
      <c r="J45" s="1735"/>
      <c r="K45" s="1735"/>
      <c r="L45" s="1735"/>
      <c r="M45" s="1735"/>
      <c r="N45" s="1735"/>
      <c r="O45" s="1735"/>
      <c r="P45" s="1735"/>
      <c r="Q45" s="1735"/>
      <c r="R45" s="1735"/>
      <c r="S45" s="1735"/>
      <c r="T45" s="1735"/>
      <c r="U45" s="1735"/>
      <c r="V45" s="1735"/>
      <c r="W45" s="1735"/>
      <c r="X45" s="1735"/>
      <c r="Y45" s="1735"/>
    </row>
    <row r="46" spans="1:25" ht="15" customHeight="1">
      <c r="A46" s="459" t="s">
        <v>984</v>
      </c>
      <c r="B46" s="223">
        <v>1202</v>
      </c>
      <c r="C46" s="223">
        <v>15025</v>
      </c>
      <c r="D46" s="223">
        <v>1202</v>
      </c>
      <c r="E46" s="223">
        <v>15025</v>
      </c>
      <c r="F46" s="223">
        <v>1144</v>
      </c>
      <c r="G46" s="223">
        <v>14306</v>
      </c>
      <c r="H46" s="1735"/>
      <c r="I46" s="1735"/>
      <c r="J46" s="1735"/>
      <c r="K46" s="1735"/>
      <c r="L46" s="1735"/>
      <c r="M46" s="1735"/>
      <c r="N46" s="1735"/>
      <c r="O46" s="1735"/>
      <c r="P46" s="1735"/>
      <c r="Q46" s="1735"/>
      <c r="R46" s="1735"/>
      <c r="S46" s="1735"/>
      <c r="T46" s="1735"/>
      <c r="U46" s="1735"/>
      <c r="V46" s="1735"/>
      <c r="W46" s="1735"/>
      <c r="X46" s="1735"/>
      <c r="Y46" s="1735"/>
    </row>
    <row r="47" spans="1:25" ht="15" customHeight="1">
      <c r="A47" s="446"/>
      <c r="B47" s="1741"/>
      <c r="C47" s="1741"/>
      <c r="D47" s="1741" t="s">
        <v>317</v>
      </c>
      <c r="E47" s="1741" t="s">
        <v>317</v>
      </c>
      <c r="F47" s="1741" t="s">
        <v>317</v>
      </c>
      <c r="G47" s="1741" t="s">
        <v>317</v>
      </c>
      <c r="H47" s="1735"/>
      <c r="I47" s="1735"/>
      <c r="J47" s="1735"/>
      <c r="K47" s="1735"/>
      <c r="L47" s="1735"/>
      <c r="M47" s="1735"/>
      <c r="N47" s="1735"/>
      <c r="O47" s="1735"/>
      <c r="P47" s="1735"/>
      <c r="Q47" s="1735"/>
      <c r="R47" s="1735"/>
      <c r="S47" s="1735"/>
      <c r="T47" s="1735"/>
      <c r="U47" s="1735"/>
      <c r="V47" s="1735"/>
      <c r="W47" s="1735"/>
      <c r="X47" s="1735"/>
      <c r="Y47" s="1735"/>
    </row>
    <row r="48" spans="1:25" ht="25.5" customHeight="1">
      <c r="A48" s="652" t="s">
        <v>947</v>
      </c>
      <c r="B48" s="650"/>
      <c r="C48" s="650"/>
      <c r="D48" s="650" t="s">
        <v>317</v>
      </c>
      <c r="E48" s="650" t="s">
        <v>317</v>
      </c>
      <c r="F48" s="650" t="s">
        <v>317</v>
      </c>
      <c r="G48" s="650" t="s">
        <v>317</v>
      </c>
      <c r="H48" s="1735"/>
      <c r="I48" s="1735"/>
      <c r="J48" s="1735"/>
      <c r="K48" s="1735"/>
      <c r="L48" s="1735"/>
      <c r="M48" s="1735"/>
      <c r="N48" s="1735"/>
      <c r="O48" s="1735"/>
      <c r="P48" s="1735"/>
      <c r="Q48" s="1735"/>
      <c r="R48" s="1735"/>
      <c r="S48" s="1735"/>
      <c r="T48" s="1735"/>
      <c r="U48" s="1735"/>
      <c r="V48" s="1735"/>
      <c r="W48" s="1735"/>
      <c r="X48" s="1735"/>
      <c r="Y48" s="1735"/>
    </row>
    <row r="49" spans="1:25" ht="26.25" customHeight="1">
      <c r="A49" s="652" t="s">
        <v>948</v>
      </c>
      <c r="B49" s="650">
        <v>986</v>
      </c>
      <c r="C49" s="650">
        <v>12325</v>
      </c>
      <c r="D49" s="650">
        <v>1002</v>
      </c>
      <c r="E49" s="650">
        <v>12529</v>
      </c>
      <c r="F49" s="650">
        <v>990</v>
      </c>
      <c r="G49" s="650">
        <v>12372</v>
      </c>
      <c r="H49" s="1735"/>
      <c r="I49" s="1735"/>
      <c r="J49" s="1735"/>
      <c r="K49" s="1735"/>
      <c r="L49" s="1735"/>
      <c r="M49" s="1735"/>
      <c r="N49" s="1735"/>
      <c r="O49" s="1735"/>
      <c r="P49" s="1735"/>
      <c r="Q49" s="1735"/>
      <c r="R49" s="1735"/>
      <c r="S49" s="1735"/>
      <c r="T49" s="1735"/>
      <c r="U49" s="1735"/>
      <c r="V49" s="1735"/>
      <c r="W49" s="1735"/>
      <c r="X49" s="1735"/>
      <c r="Y49" s="1735"/>
    </row>
    <row r="50" spans="1:25" ht="15" customHeight="1">
      <c r="A50" s="446"/>
      <c r="B50" s="1741"/>
      <c r="C50" s="1741"/>
      <c r="D50" s="1741"/>
      <c r="E50" s="1741" t="s">
        <v>317</v>
      </c>
      <c r="F50" s="1741"/>
      <c r="G50" s="1741" t="s">
        <v>317</v>
      </c>
      <c r="H50" s="1735"/>
      <c r="I50" s="1735"/>
      <c r="J50" s="1735"/>
      <c r="K50" s="1735"/>
      <c r="L50" s="1735"/>
      <c r="M50" s="1735"/>
      <c r="N50" s="1735"/>
      <c r="O50" s="1735"/>
      <c r="P50" s="1735"/>
      <c r="Q50" s="1735"/>
      <c r="R50" s="1735"/>
      <c r="S50" s="1735"/>
      <c r="T50" s="1735"/>
      <c r="U50" s="1735"/>
      <c r="V50" s="1735"/>
      <c r="W50" s="1735"/>
      <c r="X50" s="1735"/>
      <c r="Y50" s="1735"/>
    </row>
    <row r="51" spans="1:25" ht="15" customHeight="1">
      <c r="A51" s="1740" t="s">
        <v>949</v>
      </c>
      <c r="B51" s="1739"/>
      <c r="C51" s="1739"/>
      <c r="D51" s="1739" t="s">
        <v>317</v>
      </c>
      <c r="E51" s="1739" t="s">
        <v>317</v>
      </c>
      <c r="F51" s="1739" t="s">
        <v>317</v>
      </c>
      <c r="G51" s="1739" t="s">
        <v>317</v>
      </c>
      <c r="H51" s="1735"/>
      <c r="I51" s="1735"/>
      <c r="J51" s="1735"/>
      <c r="K51" s="1735"/>
      <c r="L51" s="1735"/>
      <c r="M51" s="1735"/>
      <c r="N51" s="1735"/>
      <c r="O51" s="1735"/>
      <c r="P51" s="1735"/>
      <c r="Q51" s="1735"/>
      <c r="R51" s="1735"/>
      <c r="S51" s="1735"/>
      <c r="T51" s="1735"/>
      <c r="U51" s="1735"/>
      <c r="V51" s="1735"/>
      <c r="W51" s="1735"/>
      <c r="X51" s="1735"/>
      <c r="Y51" s="1735"/>
    </row>
    <row r="52" spans="1:25" ht="15" customHeight="1">
      <c r="A52" s="1738" t="s">
        <v>290</v>
      </c>
      <c r="B52" s="1737">
        <v>12058</v>
      </c>
      <c r="C52" s="1737">
        <v>150723</v>
      </c>
      <c r="D52" s="1737">
        <v>12323</v>
      </c>
      <c r="E52" s="1737">
        <v>154039</v>
      </c>
      <c r="F52" s="1737">
        <v>12153</v>
      </c>
      <c r="G52" s="1736">
        <v>151906</v>
      </c>
      <c r="H52" s="1735"/>
      <c r="I52" s="1735"/>
      <c r="J52" s="1735"/>
      <c r="K52" s="1735"/>
      <c r="L52" s="1735"/>
      <c r="M52" s="1735"/>
      <c r="N52" s="1735"/>
      <c r="O52" s="1735"/>
      <c r="P52" s="1735"/>
      <c r="Q52" s="1735"/>
      <c r="R52" s="1735"/>
      <c r="S52" s="1735"/>
      <c r="T52" s="1735"/>
      <c r="U52" s="1735"/>
      <c r="V52" s="1735"/>
      <c r="W52" s="1735"/>
      <c r="X52" s="1735"/>
      <c r="Y52" s="1735"/>
    </row>
    <row r="53" spans="1:25">
      <c r="A53" s="458"/>
      <c r="H53" s="1735"/>
      <c r="I53" s="1735"/>
      <c r="J53" s="1735"/>
      <c r="K53" s="1735"/>
      <c r="L53" s="1735"/>
      <c r="M53" s="1735"/>
      <c r="N53" s="1735"/>
      <c r="O53" s="1735"/>
      <c r="P53" s="1735"/>
      <c r="Q53" s="1735"/>
      <c r="R53" s="1735"/>
      <c r="S53" s="1735"/>
      <c r="T53" s="1735"/>
      <c r="U53" s="1735"/>
      <c r="V53" s="1735"/>
      <c r="W53" s="1735"/>
      <c r="X53" s="1735"/>
      <c r="Y53" s="1735"/>
    </row>
    <row r="54" spans="1:25">
      <c r="A54" s="27"/>
      <c r="B54" s="26"/>
      <c r="C54" s="26"/>
      <c r="D54" s="26"/>
      <c r="E54" s="26"/>
      <c r="F54" s="26"/>
      <c r="G54" s="26"/>
      <c r="H54" s="1735"/>
      <c r="I54" s="1735"/>
      <c r="J54" s="1735"/>
      <c r="K54" s="1735"/>
      <c r="L54" s="1735"/>
      <c r="M54" s="1735"/>
      <c r="N54" s="1735"/>
      <c r="O54" s="1735"/>
      <c r="P54" s="1735"/>
      <c r="Q54" s="1735"/>
      <c r="R54" s="1735"/>
      <c r="S54" s="1735"/>
      <c r="T54" s="1735"/>
      <c r="U54" s="1735"/>
      <c r="V54" s="1735"/>
      <c r="W54" s="1735"/>
      <c r="X54" s="1735"/>
      <c r="Y54" s="1735"/>
    </row>
    <row r="55" spans="1:25">
      <c r="A55" s="26"/>
      <c r="B55" s="26"/>
      <c r="C55" s="26"/>
      <c r="D55" s="26"/>
      <c r="E55" s="26"/>
      <c r="F55" s="26"/>
      <c r="G55" s="26"/>
      <c r="H55" s="1735"/>
      <c r="I55" s="1735"/>
      <c r="J55" s="1735"/>
      <c r="K55" s="1735"/>
      <c r="L55" s="1735"/>
      <c r="M55" s="1735"/>
      <c r="N55" s="1735"/>
      <c r="O55" s="1735"/>
      <c r="P55" s="1735"/>
      <c r="Q55" s="1735"/>
      <c r="R55" s="1735"/>
      <c r="S55" s="1735"/>
      <c r="T55" s="1735"/>
      <c r="U55" s="1735"/>
      <c r="V55" s="1735"/>
      <c r="W55" s="1735"/>
      <c r="X55" s="1735"/>
      <c r="Y55" s="1735"/>
    </row>
    <row r="56" spans="1:25" ht="15" customHeight="1">
      <c r="A56" s="26"/>
      <c r="B56" s="26"/>
      <c r="C56" s="26"/>
      <c r="D56" s="26"/>
      <c r="E56" s="26"/>
      <c r="F56" s="26"/>
      <c r="G56" s="26"/>
      <c r="H56" s="1735"/>
      <c r="I56" s="1735"/>
      <c r="J56" s="1735"/>
      <c r="K56" s="1735"/>
      <c r="L56" s="1735"/>
      <c r="M56" s="1735"/>
      <c r="N56" s="1735"/>
      <c r="O56" s="1735"/>
      <c r="P56" s="1735"/>
      <c r="Q56" s="1735"/>
      <c r="R56" s="1735"/>
      <c r="S56" s="1735"/>
      <c r="T56" s="1735"/>
      <c r="U56" s="1735"/>
      <c r="V56" s="1735"/>
      <c r="W56" s="1735"/>
      <c r="X56" s="1735"/>
      <c r="Y56" s="1735"/>
    </row>
    <row r="57" spans="1:25">
      <c r="A57" s="26"/>
      <c r="B57" s="26"/>
      <c r="C57" s="26"/>
      <c r="D57" s="26"/>
      <c r="E57" s="26"/>
      <c r="F57" s="26"/>
      <c r="G57" s="26"/>
      <c r="H57" s="1735"/>
      <c r="I57" s="1735"/>
      <c r="J57" s="1735"/>
      <c r="K57" s="1735"/>
      <c r="L57" s="1735"/>
      <c r="M57" s="1735"/>
      <c r="N57" s="1735"/>
      <c r="O57" s="1735"/>
      <c r="P57" s="1735"/>
      <c r="Q57" s="1735"/>
      <c r="R57" s="1735"/>
      <c r="S57" s="1735"/>
      <c r="T57" s="1735"/>
      <c r="U57" s="1735"/>
      <c r="V57" s="1735"/>
      <c r="W57" s="1735"/>
      <c r="X57" s="1735"/>
      <c r="Y57" s="1735"/>
    </row>
    <row r="58" spans="1:25" ht="15" customHeight="1">
      <c r="A58" s="26"/>
      <c r="B58" s="26"/>
      <c r="C58" s="26"/>
      <c r="D58" s="26"/>
      <c r="E58" s="26"/>
      <c r="F58" s="26"/>
      <c r="G58" s="26"/>
      <c r="H58" s="1735"/>
      <c r="I58" s="1735"/>
      <c r="J58" s="1735"/>
      <c r="K58" s="1735"/>
      <c r="L58" s="1735"/>
      <c r="M58" s="1735"/>
      <c r="N58" s="1735"/>
      <c r="O58" s="1735"/>
      <c r="P58" s="1735"/>
      <c r="Q58" s="1735"/>
      <c r="R58" s="1735"/>
      <c r="S58" s="1735"/>
      <c r="T58" s="1735"/>
      <c r="U58" s="1735"/>
      <c r="V58" s="1735"/>
      <c r="W58" s="1735"/>
      <c r="X58" s="1735"/>
      <c r="Y58" s="1735"/>
    </row>
    <row r="59" spans="1:25">
      <c r="A59" s="26"/>
      <c r="B59" s="26"/>
      <c r="C59" s="26"/>
      <c r="D59" s="26"/>
      <c r="E59" s="26"/>
      <c r="H59" s="1735"/>
      <c r="I59" s="1735"/>
      <c r="J59" s="1735"/>
      <c r="K59" s="1735"/>
      <c r="L59" s="1735"/>
      <c r="M59" s="1735"/>
      <c r="N59" s="1735"/>
      <c r="O59" s="1735"/>
      <c r="P59" s="1735"/>
      <c r="Q59" s="1735"/>
      <c r="R59" s="1735"/>
      <c r="S59" s="1735"/>
      <c r="T59" s="1735"/>
      <c r="U59" s="1735"/>
      <c r="V59" s="1735"/>
      <c r="W59" s="1735"/>
      <c r="X59" s="1735"/>
      <c r="Y59" s="1735"/>
    </row>
    <row r="60" spans="1:25">
      <c r="A60" s="26"/>
      <c r="B60" s="26"/>
      <c r="C60" s="26"/>
      <c r="D60" s="26"/>
      <c r="E60" s="26"/>
      <c r="H60" s="1735"/>
      <c r="I60" s="1735"/>
      <c r="J60" s="1735"/>
      <c r="K60" s="1735"/>
      <c r="L60" s="1735"/>
      <c r="M60" s="1735"/>
      <c r="N60" s="1735"/>
      <c r="O60" s="1735"/>
      <c r="P60" s="1735"/>
      <c r="Q60" s="1735"/>
      <c r="R60" s="1735"/>
      <c r="S60" s="1735"/>
      <c r="T60" s="1735"/>
      <c r="U60" s="1735"/>
      <c r="V60" s="1735"/>
      <c r="W60" s="1735"/>
      <c r="X60" s="1735"/>
      <c r="Y60" s="1735"/>
    </row>
  </sheetData>
  <mergeCells count="9">
    <mergeCell ref="B3:C3"/>
    <mergeCell ref="D3:E3"/>
    <mergeCell ref="F3:G3"/>
    <mergeCell ref="B4:B5"/>
    <mergeCell ref="C4:C5"/>
    <mergeCell ref="D4:D5"/>
    <mergeCell ref="E4:E5"/>
    <mergeCell ref="F4:F5"/>
    <mergeCell ref="G4:G5"/>
  </mergeCells>
  <conditionalFormatting sqref="H6:Y60">
    <cfRule type="containsText" dxfId="0" priority="1" operator="containsText" text="FALSE">
      <formula>NOT(ISERROR(SEARCH("FALSE",H6)))</formula>
    </cfRule>
  </conditionalFormatting>
  <pageMargins left="0.70866141732283472" right="0.70866141732283472" top="0.74803149606299213" bottom="0.74803149606299213" header="0.31496062992125984" footer="0.31496062992125984"/>
  <pageSetup paperSize="9" scale="74" orientation="portrait" r:id="rId1"/>
  <headerFooter alignWithMargins="0">
    <oddHeader xml:space="preserve">&amp;C&amp;K000000Half-Year Factbook 2022&amp;R&amp;"-,Bold"&amp;K0000A0Risk, liquidity and capital management
</oddHeader>
    <oddFooter>&amp;R&amp;"-,Bold"&amp;K0000A0Nordea</oddFoot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D34FF-F904-4E32-AB20-DC307C525A06}">
  <sheetPr>
    <tabColor rgb="FF70A8DA"/>
  </sheetPr>
  <dimension ref="A1:G32"/>
  <sheetViews>
    <sheetView showGridLines="0" view="pageLayout" zoomScale="85" zoomScaleNormal="100" zoomScaleSheetLayoutView="55" zoomScalePageLayoutView="85" workbookViewId="0">
      <selection activeCell="F33" sqref="F33"/>
    </sheetView>
  </sheetViews>
  <sheetFormatPr defaultColWidth="8.81640625" defaultRowHeight="14.5"/>
  <cols>
    <col min="1" max="1" width="56" customWidth="1"/>
    <col min="2" max="7" width="9.7265625" customWidth="1"/>
  </cols>
  <sheetData>
    <row r="1" spans="1:7" ht="18" customHeight="1">
      <c r="A1" s="1747" t="s">
        <v>985</v>
      </c>
      <c r="B1" s="26"/>
      <c r="C1" s="26"/>
      <c r="D1" s="26"/>
      <c r="E1" s="26"/>
      <c r="F1" s="26"/>
      <c r="G1" s="26"/>
    </row>
    <row r="2" spans="1:7">
      <c r="A2" s="1731" t="s">
        <v>1455</v>
      </c>
      <c r="B2" s="1750"/>
      <c r="C2" s="1750"/>
      <c r="D2" s="1750"/>
      <c r="E2" s="1750"/>
      <c r="F2" s="1750"/>
      <c r="G2" s="92"/>
    </row>
    <row r="3" spans="1:7" ht="23.25" customHeight="1">
      <c r="A3" s="92"/>
      <c r="B3" s="1687" t="s">
        <v>986</v>
      </c>
      <c r="C3" s="1687"/>
      <c r="D3" s="1687" t="s">
        <v>987</v>
      </c>
      <c r="E3" s="1687"/>
      <c r="F3" s="1687" t="s">
        <v>290</v>
      </c>
      <c r="G3" s="1687"/>
    </row>
    <row r="4" spans="1:7" ht="14.5" customHeight="1">
      <c r="A4" s="92"/>
      <c r="B4" s="1688"/>
      <c r="C4" s="1688"/>
      <c r="D4" s="1688"/>
      <c r="E4" s="1688"/>
      <c r="F4" s="1688"/>
      <c r="G4" s="1688"/>
    </row>
    <row r="5" spans="1:7" ht="13" customHeight="1">
      <c r="A5" s="654"/>
      <c r="B5" s="1689" t="s">
        <v>960</v>
      </c>
      <c r="C5" s="1689" t="s">
        <v>988</v>
      </c>
      <c r="D5" s="1689" t="s">
        <v>960</v>
      </c>
      <c r="E5" s="1689" t="s">
        <v>988</v>
      </c>
      <c r="F5" s="1689" t="s">
        <v>960</v>
      </c>
      <c r="G5" s="1689" t="s">
        <v>988</v>
      </c>
    </row>
    <row r="6" spans="1:7" ht="14.5" customHeight="1">
      <c r="A6" s="874" t="s">
        <v>83</v>
      </c>
      <c r="B6" s="1690"/>
      <c r="C6" s="1690"/>
      <c r="D6" s="1690"/>
      <c r="E6" s="1690"/>
      <c r="F6" s="1690"/>
      <c r="G6" s="1690"/>
    </row>
    <row r="7" spans="1:7" s="108" customFormat="1" ht="15" customHeight="1">
      <c r="A7" s="653" t="s">
        <v>989</v>
      </c>
      <c r="B7" s="762">
        <v>1497</v>
      </c>
      <c r="C7" s="762">
        <v>120</v>
      </c>
      <c r="D7" s="763" t="s">
        <v>317</v>
      </c>
      <c r="E7" s="762" t="s">
        <v>317</v>
      </c>
      <c r="F7" s="762">
        <v>1497</v>
      </c>
      <c r="G7" s="762">
        <v>120</v>
      </c>
    </row>
    <row r="8" spans="1:7" ht="15" customHeight="1">
      <c r="A8" s="107" t="s">
        <v>990</v>
      </c>
      <c r="B8" s="764">
        <v>1386</v>
      </c>
      <c r="C8" s="764">
        <v>111</v>
      </c>
      <c r="D8" s="764" t="s">
        <v>317</v>
      </c>
      <c r="E8" s="765" t="s">
        <v>317</v>
      </c>
      <c r="F8" s="764">
        <v>1386</v>
      </c>
      <c r="G8" s="764">
        <v>111</v>
      </c>
    </row>
    <row r="9" spans="1:7" ht="15" customHeight="1">
      <c r="A9" s="107" t="s">
        <v>991</v>
      </c>
      <c r="B9" s="764">
        <v>282</v>
      </c>
      <c r="C9" s="764">
        <v>23</v>
      </c>
      <c r="D9" s="764" t="s">
        <v>317</v>
      </c>
      <c r="E9" s="765" t="s">
        <v>317</v>
      </c>
      <c r="F9" s="764">
        <v>282</v>
      </c>
      <c r="G9" s="764">
        <v>23</v>
      </c>
    </row>
    <row r="10" spans="1:7" ht="15" customHeight="1">
      <c r="A10" s="107" t="s">
        <v>992</v>
      </c>
      <c r="B10" s="764">
        <v>404</v>
      </c>
      <c r="C10" s="764">
        <v>32</v>
      </c>
      <c r="D10" s="764" t="s">
        <v>317</v>
      </c>
      <c r="E10" s="765" t="s">
        <v>317</v>
      </c>
      <c r="F10" s="764">
        <v>404</v>
      </c>
      <c r="G10" s="764">
        <v>32</v>
      </c>
    </row>
    <row r="11" spans="1:7" ht="15" customHeight="1">
      <c r="A11" s="107" t="s">
        <v>993</v>
      </c>
      <c r="B11" s="764">
        <v>108</v>
      </c>
      <c r="C11" s="764">
        <v>9</v>
      </c>
      <c r="D11" s="764" t="s">
        <v>317</v>
      </c>
      <c r="E11" s="765" t="s">
        <v>317</v>
      </c>
      <c r="F11" s="764">
        <v>108</v>
      </c>
      <c r="G11" s="764">
        <v>9</v>
      </c>
    </row>
    <row r="12" spans="1:7" ht="15" customHeight="1">
      <c r="A12" s="107" t="s">
        <v>994</v>
      </c>
      <c r="B12" s="764">
        <v>109</v>
      </c>
      <c r="C12" s="764">
        <v>9</v>
      </c>
      <c r="D12" s="764" t="s">
        <v>317</v>
      </c>
      <c r="E12" s="765" t="s">
        <v>317</v>
      </c>
      <c r="F12" s="764">
        <v>109</v>
      </c>
      <c r="G12" s="764">
        <v>9</v>
      </c>
    </row>
    <row r="13" spans="1:7" ht="15" customHeight="1">
      <c r="A13" s="107" t="s">
        <v>995</v>
      </c>
      <c r="B13" s="764">
        <v>-792</v>
      </c>
      <c r="C13" s="764">
        <v>-63</v>
      </c>
      <c r="D13" s="764" t="s">
        <v>317</v>
      </c>
      <c r="E13" s="765" t="s">
        <v>317</v>
      </c>
      <c r="F13" s="764">
        <v>-792</v>
      </c>
      <c r="G13" s="764">
        <v>-63</v>
      </c>
    </row>
    <row r="14" spans="1:7" s="108" customFormat="1" ht="15" customHeight="1">
      <c r="A14" s="655" t="s">
        <v>996</v>
      </c>
      <c r="B14" s="762">
        <v>2111</v>
      </c>
      <c r="C14" s="762">
        <v>169</v>
      </c>
      <c r="D14" s="763" t="s">
        <v>317</v>
      </c>
      <c r="E14" s="762" t="s">
        <v>317</v>
      </c>
      <c r="F14" s="762">
        <v>2111</v>
      </c>
      <c r="G14" s="762">
        <v>169</v>
      </c>
    </row>
    <row r="15" spans="1:7" ht="15" customHeight="1">
      <c r="A15" s="107" t="s">
        <v>990</v>
      </c>
      <c r="B15" s="764">
        <v>2117</v>
      </c>
      <c r="C15" s="764">
        <v>169</v>
      </c>
      <c r="D15" s="764" t="s">
        <v>317</v>
      </c>
      <c r="E15" s="765" t="s">
        <v>317</v>
      </c>
      <c r="F15" s="764">
        <v>2117</v>
      </c>
      <c r="G15" s="764">
        <v>169</v>
      </c>
    </row>
    <row r="16" spans="1:7" ht="15" customHeight="1">
      <c r="A16" s="107" t="s">
        <v>991</v>
      </c>
      <c r="B16" s="764">
        <v>757</v>
      </c>
      <c r="C16" s="764">
        <v>61</v>
      </c>
      <c r="D16" s="764" t="s">
        <v>317</v>
      </c>
      <c r="E16" s="765" t="s">
        <v>317</v>
      </c>
      <c r="F16" s="764">
        <v>757</v>
      </c>
      <c r="G16" s="764">
        <v>61</v>
      </c>
    </row>
    <row r="17" spans="1:7" ht="15" customHeight="1">
      <c r="A17" s="107" t="s">
        <v>992</v>
      </c>
      <c r="B17" s="764">
        <v>1046</v>
      </c>
      <c r="C17" s="764">
        <v>84</v>
      </c>
      <c r="D17" s="764" t="s">
        <v>317</v>
      </c>
      <c r="E17" s="765" t="s">
        <v>317</v>
      </c>
      <c r="F17" s="764">
        <v>1046</v>
      </c>
      <c r="G17" s="764">
        <v>84</v>
      </c>
    </row>
    <row r="18" spans="1:7" ht="15" customHeight="1">
      <c r="A18" s="107" t="s">
        <v>993</v>
      </c>
      <c r="B18" s="764">
        <v>190</v>
      </c>
      <c r="C18" s="764">
        <v>15</v>
      </c>
      <c r="D18" s="764" t="s">
        <v>317</v>
      </c>
      <c r="E18" s="765" t="s">
        <v>317</v>
      </c>
      <c r="F18" s="764">
        <v>190</v>
      </c>
      <c r="G18" s="764">
        <v>15</v>
      </c>
    </row>
    <row r="19" spans="1:7" ht="15" customHeight="1">
      <c r="A19" s="107" t="s">
        <v>994</v>
      </c>
      <c r="B19" s="764">
        <v>181</v>
      </c>
      <c r="C19" s="764">
        <v>14</v>
      </c>
      <c r="D19" s="764" t="s">
        <v>317</v>
      </c>
      <c r="E19" s="765" t="s">
        <v>317</v>
      </c>
      <c r="F19" s="764">
        <v>181</v>
      </c>
      <c r="G19" s="764">
        <v>14</v>
      </c>
    </row>
    <row r="20" spans="1:7" ht="15" customHeight="1">
      <c r="A20" s="107" t="s">
        <v>995</v>
      </c>
      <c r="B20" s="764">
        <v>-2179</v>
      </c>
      <c r="C20" s="764">
        <v>-174</v>
      </c>
      <c r="D20" s="764" t="s">
        <v>317</v>
      </c>
      <c r="E20" s="765" t="s">
        <v>317</v>
      </c>
      <c r="F20" s="764">
        <v>-2179</v>
      </c>
      <c r="G20" s="764">
        <v>-174</v>
      </c>
    </row>
    <row r="21" spans="1:7" s="108" customFormat="1" ht="15" customHeight="1">
      <c r="A21" s="655" t="s">
        <v>997</v>
      </c>
      <c r="B21" s="762">
        <v>1031</v>
      </c>
      <c r="C21" s="762">
        <v>83</v>
      </c>
      <c r="D21" s="762" t="s">
        <v>317</v>
      </c>
      <c r="E21" s="762" t="s">
        <v>317</v>
      </c>
      <c r="F21" s="762">
        <v>1031</v>
      </c>
      <c r="G21" s="762">
        <v>83</v>
      </c>
    </row>
    <row r="22" spans="1:7" s="108" customFormat="1" ht="15" customHeight="1">
      <c r="A22" s="655" t="s">
        <v>998</v>
      </c>
      <c r="B22" s="762">
        <v>539</v>
      </c>
      <c r="C22" s="762">
        <v>43</v>
      </c>
      <c r="D22" s="762" t="s">
        <v>317</v>
      </c>
      <c r="E22" s="762" t="s">
        <v>317</v>
      </c>
      <c r="F22" s="762">
        <v>539</v>
      </c>
      <c r="G22" s="762">
        <v>43</v>
      </c>
    </row>
    <row r="23" spans="1:7" s="108" customFormat="1" ht="15" customHeight="1">
      <c r="A23" s="656" t="s">
        <v>999</v>
      </c>
      <c r="B23" s="762">
        <v>11</v>
      </c>
      <c r="C23" s="762">
        <v>1</v>
      </c>
      <c r="D23" s="762" t="s">
        <v>317</v>
      </c>
      <c r="E23" s="762" t="s">
        <v>317</v>
      </c>
      <c r="F23" s="762">
        <v>11</v>
      </c>
      <c r="G23" s="762">
        <v>1</v>
      </c>
    </row>
    <row r="24" spans="1:7" s="108" customFormat="1" ht="15" customHeight="1">
      <c r="A24" s="656" t="s">
        <v>1000</v>
      </c>
      <c r="B24" s="762">
        <v>652</v>
      </c>
      <c r="C24" s="762">
        <v>52</v>
      </c>
      <c r="D24" s="762" t="s">
        <v>317</v>
      </c>
      <c r="E24" s="762" t="s">
        <v>317</v>
      </c>
      <c r="F24" s="762">
        <v>652</v>
      </c>
      <c r="G24" s="762">
        <v>52</v>
      </c>
    </row>
    <row r="25" spans="1:7" ht="15" customHeight="1">
      <c r="A25" s="107" t="s">
        <v>990</v>
      </c>
      <c r="B25" s="764">
        <v>296</v>
      </c>
      <c r="C25" s="764">
        <v>24</v>
      </c>
      <c r="D25" s="764" t="s">
        <v>317</v>
      </c>
      <c r="E25" s="765" t="s">
        <v>317</v>
      </c>
      <c r="F25" s="764">
        <v>296</v>
      </c>
      <c r="G25" s="764">
        <v>24</v>
      </c>
    </row>
    <row r="26" spans="1:7" ht="15" customHeight="1">
      <c r="A26" s="107" t="s">
        <v>991</v>
      </c>
      <c r="B26" s="764">
        <v>321</v>
      </c>
      <c r="C26" s="764">
        <v>26</v>
      </c>
      <c r="D26" s="764" t="s">
        <v>317</v>
      </c>
      <c r="E26" s="765" t="s">
        <v>317</v>
      </c>
      <c r="F26" s="764">
        <v>321</v>
      </c>
      <c r="G26" s="764">
        <v>26</v>
      </c>
    </row>
    <row r="27" spans="1:7" ht="15" customHeight="1">
      <c r="A27" s="107" t="s">
        <v>1001</v>
      </c>
      <c r="B27" s="764">
        <v>35</v>
      </c>
      <c r="C27" s="764">
        <v>3</v>
      </c>
      <c r="D27" s="764" t="s">
        <v>317</v>
      </c>
      <c r="E27" s="765" t="s">
        <v>317</v>
      </c>
      <c r="F27" s="764">
        <v>35</v>
      </c>
      <c r="G27" s="764">
        <v>3</v>
      </c>
    </row>
    <row r="28" spans="1:7" ht="15" customHeight="1">
      <c r="A28" s="107" t="s">
        <v>993</v>
      </c>
      <c r="B28" s="764" t="s">
        <v>317</v>
      </c>
      <c r="C28" s="764" t="s">
        <v>317</v>
      </c>
      <c r="D28" s="764" t="s">
        <v>317</v>
      </c>
      <c r="E28" s="765" t="s">
        <v>317</v>
      </c>
      <c r="F28" s="764" t="s">
        <v>317</v>
      </c>
      <c r="G28" s="764" t="s">
        <v>317</v>
      </c>
    </row>
    <row r="29" spans="1:7" ht="15" customHeight="1">
      <c r="A29" s="1749" t="s">
        <v>290</v>
      </c>
      <c r="B29" s="1748">
        <v>5841</v>
      </c>
      <c r="C29" s="1748">
        <v>467</v>
      </c>
      <c r="D29" s="1748" t="s">
        <v>317</v>
      </c>
      <c r="E29" s="1748" t="s">
        <v>317</v>
      </c>
      <c r="F29" s="1748">
        <v>5841</v>
      </c>
      <c r="G29" s="1748">
        <v>467</v>
      </c>
    </row>
    <row r="30" spans="1:7">
      <c r="A30" s="17" t="s">
        <v>1603</v>
      </c>
      <c r="B30" s="16"/>
      <c r="C30" s="16"/>
      <c r="D30" s="16"/>
      <c r="E30" s="16"/>
      <c r="F30" s="16"/>
      <c r="G30" s="16"/>
    </row>
    <row r="31" spans="1:7">
      <c r="A31" s="28"/>
      <c r="B31" s="28"/>
      <c r="C31" s="28"/>
      <c r="D31" s="28"/>
      <c r="E31" s="28"/>
      <c r="F31" s="28"/>
      <c r="G31" s="28"/>
    </row>
    <row r="32" spans="1:7">
      <c r="A32" s="349"/>
      <c r="B32" s="349"/>
      <c r="C32" s="349"/>
      <c r="D32" s="349"/>
      <c r="E32" s="349"/>
      <c r="F32" s="349"/>
      <c r="G32" s="349"/>
    </row>
  </sheetData>
  <mergeCells count="9">
    <mergeCell ref="B3:C4"/>
    <mergeCell ref="D3:E4"/>
    <mergeCell ref="F3:G4"/>
    <mergeCell ref="B5:B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76" orientation="portrait" r:id="rId1"/>
  <headerFooter alignWithMargins="0">
    <oddHeader xml:space="preserve">&amp;C&amp;K000000Half-Year Factbook 2022&amp;R&amp;"-,Bold"&amp;K0000A0Risk, liquidity and capital management
</oddHeader>
    <oddFooter>&amp;R&amp;"-,Bold"&amp;K0000A0Nordea</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A8DA"/>
  </sheetPr>
  <dimension ref="A1"/>
  <sheetViews>
    <sheetView view="pageLayout" topLeftCell="A16" zoomScale="85" zoomScaleNormal="100" zoomScalePageLayoutView="85" workbookViewId="0">
      <selection activeCell="E67" sqref="E67"/>
    </sheetView>
  </sheetViews>
  <sheetFormatPr defaultColWidth="9.1796875" defaultRowHeight="14.5"/>
  <cols>
    <col min="1" max="1" width="9.1796875" style="1"/>
    <col min="2" max="2" width="8.54296875" style="1" customWidth="1"/>
    <col min="3" max="4" width="9.1796875" style="1"/>
    <col min="5" max="5" width="3.54296875" style="1" customWidth="1"/>
    <col min="6" max="16384" width="9.1796875" style="1"/>
  </cols>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 xml:space="preserve">&amp;CHalf-Year Factbook 2022&amp;R&amp;"-,Bold"&amp;K0000A0Key financial figures
</oddHeader>
    <oddFooter>&amp;R&amp;"-,Bold"&amp;K0000A0Nordea</oddFooter>
  </headerFooter>
  <customProperties>
    <customPr name="_pios_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47548-16A2-4F27-A4D7-D113F4BE472E}">
  <sheetPr>
    <tabColor rgb="FF70A8DA"/>
  </sheetPr>
  <dimension ref="A1:S69"/>
  <sheetViews>
    <sheetView showGridLines="0" showZeros="0" view="pageLayout" zoomScale="85" zoomScaleNormal="100" zoomScaleSheetLayoutView="70" zoomScalePageLayoutView="85" workbookViewId="0">
      <selection activeCell="F33" sqref="F33"/>
    </sheetView>
  </sheetViews>
  <sheetFormatPr defaultColWidth="8.81640625" defaultRowHeight="14.5"/>
  <cols>
    <col min="1" max="1" width="42.453125" customWidth="1"/>
    <col min="2" max="10" width="8" customWidth="1"/>
  </cols>
  <sheetData>
    <row r="1" spans="1:11" ht="19.5" customHeight="1">
      <c r="A1" s="1786" t="s">
        <v>1002</v>
      </c>
      <c r="B1" s="1786"/>
      <c r="C1" s="1786"/>
      <c r="D1" s="1786"/>
      <c r="E1" s="334"/>
      <c r="F1" s="334"/>
      <c r="G1" s="334"/>
      <c r="H1" s="334"/>
      <c r="I1" s="334"/>
      <c r="J1" s="334"/>
    </row>
    <row r="2" spans="1:11" ht="20.5" thickBot="1">
      <c r="A2" s="1785" t="s">
        <v>1003</v>
      </c>
      <c r="B2" s="457"/>
      <c r="C2" s="457"/>
      <c r="D2" s="335"/>
      <c r="E2" s="334"/>
      <c r="F2" s="334"/>
      <c r="G2" s="334"/>
      <c r="H2" s="334"/>
      <c r="I2" s="334"/>
      <c r="J2" s="334"/>
    </row>
    <row r="3" spans="1:11">
      <c r="A3" s="657" t="s">
        <v>83</v>
      </c>
      <c r="B3" s="1704" t="s">
        <v>1397</v>
      </c>
      <c r="C3" s="1704" t="s">
        <v>208</v>
      </c>
      <c r="D3" s="1704" t="s">
        <v>209</v>
      </c>
      <c r="E3" s="1704" t="s">
        <v>210</v>
      </c>
      <c r="F3" s="1705" t="s">
        <v>211</v>
      </c>
      <c r="G3" s="1705" t="s">
        <v>212</v>
      </c>
      <c r="H3" s="1705" t="s">
        <v>213</v>
      </c>
      <c r="I3" s="1705" t="s">
        <v>214</v>
      </c>
      <c r="J3" s="1704" t="s">
        <v>215</v>
      </c>
      <c r="K3" s="473"/>
    </row>
    <row r="4" spans="1:11" ht="14.5" customHeight="1">
      <c r="A4" s="658" t="s">
        <v>1004</v>
      </c>
      <c r="B4" s="659"/>
      <c r="C4" s="659"/>
      <c r="D4" s="659"/>
      <c r="E4" s="660"/>
      <c r="F4" s="660"/>
      <c r="G4" s="660"/>
      <c r="H4" s="660"/>
      <c r="I4" s="660"/>
      <c r="J4" s="660"/>
    </row>
    <row r="5" spans="1:11" ht="14.5" customHeight="1">
      <c r="A5" s="36" t="s">
        <v>1005</v>
      </c>
      <c r="B5" s="479">
        <v>28592</v>
      </c>
      <c r="C5" s="479">
        <v>29889</v>
      </c>
      <c r="D5" s="479">
        <v>28900</v>
      </c>
      <c r="E5" s="476">
        <v>30153</v>
      </c>
      <c r="F5" s="477">
        <v>30049</v>
      </c>
      <c r="G5" s="476">
        <v>30033</v>
      </c>
      <c r="H5" s="476">
        <v>29100</v>
      </c>
      <c r="I5" s="476">
        <v>28046</v>
      </c>
      <c r="J5" s="476">
        <v>28064</v>
      </c>
      <c r="K5" s="468"/>
    </row>
    <row r="6" spans="1:11" ht="14.5" customHeight="1">
      <c r="A6" s="36" t="s">
        <v>1006</v>
      </c>
      <c r="B6" s="479">
        <v>1326</v>
      </c>
      <c r="C6" s="479">
        <v>271</v>
      </c>
      <c r="D6" s="479">
        <v>3835</v>
      </c>
      <c r="E6" s="476">
        <v>2820</v>
      </c>
      <c r="F6" s="476">
        <v>1814</v>
      </c>
      <c r="G6" s="476">
        <v>789</v>
      </c>
      <c r="H6" s="476">
        <v>2288</v>
      </c>
      <c r="I6" s="476">
        <v>1665</v>
      </c>
      <c r="J6" s="476">
        <v>891</v>
      </c>
      <c r="K6" s="468"/>
    </row>
    <row r="7" spans="1:11" ht="14.5" customHeight="1">
      <c r="A7" s="35" t="s">
        <v>1007</v>
      </c>
      <c r="B7" s="1784">
        <v>-1297</v>
      </c>
      <c r="C7" s="1784">
        <v>-559</v>
      </c>
      <c r="D7" s="1784">
        <v>-2682</v>
      </c>
      <c r="E7" s="1783">
        <v>-1970</v>
      </c>
      <c r="F7" s="1783">
        <v>-1269</v>
      </c>
      <c r="G7" s="1783">
        <v>-552</v>
      </c>
      <c r="H7" s="1783">
        <v>-1585</v>
      </c>
      <c r="I7" s="1783">
        <v>-1078</v>
      </c>
      <c r="J7" s="1783">
        <v>-492</v>
      </c>
      <c r="K7" s="468"/>
    </row>
    <row r="8" spans="1:11" ht="14.5" customHeight="1">
      <c r="A8" s="36" t="s">
        <v>1008</v>
      </c>
      <c r="B8" s="1771">
        <v>28621</v>
      </c>
      <c r="C8" s="1771">
        <v>29602</v>
      </c>
      <c r="D8" s="1771">
        <v>30054</v>
      </c>
      <c r="E8" s="1770">
        <v>31003</v>
      </c>
      <c r="F8" s="1770">
        <v>30594</v>
      </c>
      <c r="G8" s="1770">
        <v>30270</v>
      </c>
      <c r="H8" s="1770">
        <v>29802</v>
      </c>
      <c r="I8" s="1770">
        <v>28634</v>
      </c>
      <c r="J8" s="1770">
        <v>28463</v>
      </c>
      <c r="K8" s="468"/>
    </row>
    <row r="9" spans="1:11" ht="14.5" customHeight="1">
      <c r="A9" s="36" t="s">
        <v>1009</v>
      </c>
      <c r="B9" s="1771">
        <v>-4</v>
      </c>
      <c r="C9" s="1771">
        <v>-4</v>
      </c>
      <c r="D9" s="1771">
        <v>-4</v>
      </c>
      <c r="E9" s="1782">
        <v>-3</v>
      </c>
      <c r="F9" s="1770">
        <v>-3</v>
      </c>
      <c r="G9" s="1770">
        <v>-173</v>
      </c>
      <c r="H9" s="1770">
        <v>-253</v>
      </c>
      <c r="I9" s="1770">
        <v>-173</v>
      </c>
      <c r="J9" s="1770">
        <v>-240</v>
      </c>
      <c r="K9" s="468"/>
    </row>
    <row r="10" spans="1:11" ht="14.5" customHeight="1">
      <c r="A10" s="36" t="s">
        <v>1010</v>
      </c>
      <c r="B10" s="1771">
        <v>-2771</v>
      </c>
      <c r="C10" s="1771">
        <v>-2905</v>
      </c>
      <c r="D10" s="1771">
        <v>-2804</v>
      </c>
      <c r="E10" s="1770">
        <v>-2768</v>
      </c>
      <c r="F10" s="1770">
        <v>-2685</v>
      </c>
      <c r="G10" s="1770">
        <v>-2666</v>
      </c>
      <c r="H10" s="1770">
        <v>-2636</v>
      </c>
      <c r="I10" s="1770">
        <v>-3377</v>
      </c>
      <c r="J10" s="1770">
        <v>-3401</v>
      </c>
      <c r="K10" s="468"/>
    </row>
    <row r="11" spans="1:11" ht="14.5" customHeight="1">
      <c r="A11" s="36" t="s">
        <v>1011</v>
      </c>
      <c r="B11" s="1771">
        <v>0</v>
      </c>
      <c r="C11" s="1771">
        <v>0</v>
      </c>
      <c r="D11" s="1771">
        <v>0</v>
      </c>
      <c r="E11" s="1770">
        <v>0</v>
      </c>
      <c r="F11" s="1770">
        <v>0</v>
      </c>
      <c r="G11" s="1770">
        <v>0</v>
      </c>
      <c r="H11" s="1770">
        <v>0</v>
      </c>
      <c r="I11" s="1770">
        <v>0</v>
      </c>
      <c r="J11" s="1770">
        <v>0</v>
      </c>
      <c r="K11" s="468"/>
    </row>
    <row r="12" spans="1:11" ht="14.5" customHeight="1">
      <c r="A12" s="36" t="s">
        <v>1012</v>
      </c>
      <c r="B12" s="1771">
        <v>-280</v>
      </c>
      <c r="C12" s="1771">
        <v>-251</v>
      </c>
      <c r="D12" s="1771">
        <v>-169</v>
      </c>
      <c r="E12" s="1770">
        <v>-197</v>
      </c>
      <c r="F12" s="1770">
        <v>-170</v>
      </c>
      <c r="G12" s="1770">
        <v>-160</v>
      </c>
      <c r="H12" s="1770">
        <v>-108</v>
      </c>
      <c r="I12" s="1770">
        <v>-56</v>
      </c>
      <c r="J12" s="1770">
        <v>-71</v>
      </c>
      <c r="K12" s="468"/>
    </row>
    <row r="13" spans="1:11" ht="14.5" customHeight="1">
      <c r="A13" s="36" t="s">
        <v>1616</v>
      </c>
      <c r="B13" s="1771">
        <v>-535</v>
      </c>
      <c r="C13" s="1771">
        <v>-1312</v>
      </c>
      <c r="D13" s="1772">
        <v>-1197</v>
      </c>
      <c r="E13" s="1782">
        <v>-2290</v>
      </c>
      <c r="F13" s="1770">
        <v>-296</v>
      </c>
      <c r="G13" s="1770">
        <v>-307</v>
      </c>
      <c r="H13" s="1770">
        <v>-253</v>
      </c>
      <c r="I13" s="1770">
        <v>-272</v>
      </c>
      <c r="J13" s="1770">
        <v>-290</v>
      </c>
      <c r="K13" s="468"/>
    </row>
    <row r="14" spans="1:11" ht="14.5" customHeight="1">
      <c r="A14" s="36" t="s">
        <v>1013</v>
      </c>
      <c r="B14" s="1775">
        <v>-3590</v>
      </c>
      <c r="C14" s="1775">
        <v>-4472</v>
      </c>
      <c r="D14" s="1775">
        <v>-4174</v>
      </c>
      <c r="E14" s="1774">
        <v>-5258</v>
      </c>
      <c r="F14" s="1774">
        <v>-3154</v>
      </c>
      <c r="G14" s="1774">
        <v>-3306</v>
      </c>
      <c r="H14" s="1774">
        <v>-3249</v>
      </c>
      <c r="I14" s="1774">
        <v>-3878</v>
      </c>
      <c r="J14" s="1774">
        <v>-4002</v>
      </c>
      <c r="K14" s="468"/>
    </row>
    <row r="15" spans="1:11" ht="14.5" customHeight="1">
      <c r="A15" s="1769" t="s">
        <v>1014</v>
      </c>
      <c r="B15" s="1768">
        <v>25031</v>
      </c>
      <c r="C15" s="1768">
        <v>25130</v>
      </c>
      <c r="D15" s="1768">
        <v>25880</v>
      </c>
      <c r="E15" s="1767">
        <v>25745</v>
      </c>
      <c r="F15" s="1767">
        <v>27440</v>
      </c>
      <c r="G15" s="1767">
        <v>26964</v>
      </c>
      <c r="H15" s="1767">
        <v>26553</v>
      </c>
      <c r="I15" s="1767">
        <v>24756</v>
      </c>
      <c r="J15" s="1767">
        <v>24461</v>
      </c>
      <c r="K15" s="468"/>
    </row>
    <row r="16" spans="1:11" ht="14.5" customHeight="1">
      <c r="A16" s="1781" t="s">
        <v>1015</v>
      </c>
      <c r="B16" s="1780">
        <v>3375</v>
      </c>
      <c r="C16" s="1780">
        <v>3214</v>
      </c>
      <c r="D16" s="1779">
        <v>3159</v>
      </c>
      <c r="E16" s="1779">
        <v>3108</v>
      </c>
      <c r="F16" s="1779">
        <v>2677</v>
      </c>
      <c r="G16" s="1779">
        <v>2699</v>
      </c>
      <c r="H16" s="1779">
        <v>2609</v>
      </c>
      <c r="I16" s="1779">
        <v>2704</v>
      </c>
      <c r="J16" s="1779">
        <v>2787</v>
      </c>
      <c r="K16" s="468"/>
    </row>
    <row r="17" spans="1:19" ht="14.5" customHeight="1">
      <c r="A17" s="1778" t="s">
        <v>1016</v>
      </c>
      <c r="B17" s="1772">
        <v>-27</v>
      </c>
      <c r="C17" s="1772">
        <v>-27</v>
      </c>
      <c r="D17" s="1771">
        <v>-27</v>
      </c>
      <c r="E17" s="1770">
        <v>-27</v>
      </c>
      <c r="F17" s="1770">
        <v>-489</v>
      </c>
      <c r="G17" s="1770">
        <v>-27</v>
      </c>
      <c r="H17" s="1770">
        <v>-21</v>
      </c>
      <c r="I17" s="1770">
        <v>-26</v>
      </c>
      <c r="J17" s="1770">
        <v>-24</v>
      </c>
      <c r="K17" s="468"/>
    </row>
    <row r="18" spans="1:19" ht="14.5" customHeight="1">
      <c r="A18" s="1777" t="s">
        <v>1017</v>
      </c>
      <c r="B18" s="1776">
        <v>3348</v>
      </c>
      <c r="C18" s="1776">
        <v>3187</v>
      </c>
      <c r="D18" s="1775">
        <v>3132</v>
      </c>
      <c r="E18" s="1774">
        <v>3081</v>
      </c>
      <c r="F18" s="1774">
        <v>2188</v>
      </c>
      <c r="G18" s="1774">
        <v>2672</v>
      </c>
      <c r="H18" s="1774">
        <v>2588</v>
      </c>
      <c r="I18" s="1774">
        <v>2678</v>
      </c>
      <c r="J18" s="1774">
        <v>2763</v>
      </c>
      <c r="K18" s="468"/>
    </row>
    <row r="19" spans="1:19" ht="14.5" customHeight="1">
      <c r="A19" s="1769" t="s">
        <v>1018</v>
      </c>
      <c r="B19" s="1768">
        <v>28379</v>
      </c>
      <c r="C19" s="1768">
        <v>28317</v>
      </c>
      <c r="D19" s="1768">
        <v>29012</v>
      </c>
      <c r="E19" s="1767">
        <v>28826</v>
      </c>
      <c r="F19" s="1767">
        <v>29628</v>
      </c>
      <c r="G19" s="1767">
        <v>29636</v>
      </c>
      <c r="H19" s="1767">
        <v>29141</v>
      </c>
      <c r="I19" s="1767">
        <v>27434</v>
      </c>
      <c r="J19" s="1767">
        <v>27224</v>
      </c>
      <c r="K19" s="468"/>
    </row>
    <row r="20" spans="1:19" ht="14.5" customHeight="1">
      <c r="A20" s="1773" t="s">
        <v>1019</v>
      </c>
      <c r="B20" s="1768">
        <v>3334</v>
      </c>
      <c r="C20" s="1768">
        <v>3400</v>
      </c>
      <c r="D20" s="1768">
        <v>3454</v>
      </c>
      <c r="E20" s="1767">
        <v>3486</v>
      </c>
      <c r="F20" s="1767">
        <v>3938</v>
      </c>
      <c r="G20" s="1767">
        <v>2631</v>
      </c>
      <c r="H20" s="1767">
        <v>2745</v>
      </c>
      <c r="I20" s="1767">
        <v>3669</v>
      </c>
      <c r="J20" s="1767">
        <v>4240</v>
      </c>
      <c r="K20" s="468"/>
    </row>
    <row r="21" spans="1:19" ht="14.5" customHeight="1">
      <c r="A21" s="36" t="s">
        <v>1020</v>
      </c>
      <c r="B21" s="1772">
        <v>531</v>
      </c>
      <c r="C21" s="1772">
        <v>589</v>
      </c>
      <c r="D21" s="1771">
        <v>523</v>
      </c>
      <c r="E21" s="1770">
        <v>485</v>
      </c>
      <c r="F21" s="1770">
        <v>520</v>
      </c>
      <c r="G21" s="1770">
        <v>604</v>
      </c>
      <c r="H21" s="1770">
        <v>628</v>
      </c>
      <c r="I21" s="1770">
        <v>615</v>
      </c>
      <c r="J21" s="1770">
        <v>626</v>
      </c>
      <c r="K21" s="468"/>
    </row>
    <row r="22" spans="1:19" ht="14.5" customHeight="1">
      <c r="A22" s="36" t="s">
        <v>906</v>
      </c>
      <c r="B22" s="1772">
        <v>-650</v>
      </c>
      <c r="C22" s="1772">
        <v>-650</v>
      </c>
      <c r="D22" s="1771">
        <v>-650</v>
      </c>
      <c r="E22" s="1770">
        <v>-650</v>
      </c>
      <c r="F22" s="1770">
        <v>-650</v>
      </c>
      <c r="G22" s="1770">
        <v>-650</v>
      </c>
      <c r="H22" s="1770">
        <v>-650</v>
      </c>
      <c r="I22" s="1770">
        <v>-1000</v>
      </c>
      <c r="J22" s="1770">
        <v>-1000</v>
      </c>
      <c r="K22" s="468"/>
    </row>
    <row r="23" spans="1:19" ht="14.5" customHeight="1">
      <c r="A23" s="36" t="s">
        <v>1021</v>
      </c>
      <c r="B23" s="1772">
        <v>-64</v>
      </c>
      <c r="C23" s="1772">
        <v>-64</v>
      </c>
      <c r="D23" s="1771">
        <v>-64</v>
      </c>
      <c r="E23" s="1770">
        <v>-64</v>
      </c>
      <c r="F23" s="1770">
        <v>-1064</v>
      </c>
      <c r="G23" s="1770">
        <v>-63</v>
      </c>
      <c r="H23" s="1770">
        <v>-63</v>
      </c>
      <c r="I23" s="1770">
        <v>-812</v>
      </c>
      <c r="J23" s="1770">
        <v>-62</v>
      </c>
      <c r="K23" s="468"/>
    </row>
    <row r="24" spans="1:19" ht="14.5" customHeight="1">
      <c r="A24" s="1769" t="s">
        <v>1022</v>
      </c>
      <c r="B24" s="1768">
        <v>-183</v>
      </c>
      <c r="C24" s="1768">
        <v>-125</v>
      </c>
      <c r="D24" s="1768">
        <v>-191</v>
      </c>
      <c r="E24" s="1767">
        <v>-229</v>
      </c>
      <c r="F24" s="1767">
        <v>-1194</v>
      </c>
      <c r="G24" s="1767">
        <v>-109</v>
      </c>
      <c r="H24" s="1767">
        <v>-85</v>
      </c>
      <c r="I24" s="1767">
        <v>-1197</v>
      </c>
      <c r="J24" s="1767">
        <v>-436</v>
      </c>
      <c r="K24" s="468"/>
    </row>
    <row r="25" spans="1:19" ht="14.5" customHeight="1">
      <c r="A25" s="1769" t="s">
        <v>904</v>
      </c>
      <c r="B25" s="1768">
        <v>3151</v>
      </c>
      <c r="C25" s="1768">
        <v>3275</v>
      </c>
      <c r="D25" s="1768">
        <v>3263</v>
      </c>
      <c r="E25" s="1767">
        <v>3257</v>
      </c>
      <c r="F25" s="1767">
        <v>2744</v>
      </c>
      <c r="G25" s="1767">
        <v>2522</v>
      </c>
      <c r="H25" s="1767">
        <v>2660</v>
      </c>
      <c r="I25" s="1767">
        <v>2472</v>
      </c>
      <c r="J25" s="1767">
        <v>3804</v>
      </c>
      <c r="K25" s="468"/>
    </row>
    <row r="26" spans="1:19" ht="14.5" customHeight="1">
      <c r="A26" s="1769" t="s">
        <v>1023</v>
      </c>
      <c r="B26" s="1768">
        <v>31530</v>
      </c>
      <c r="C26" s="1768">
        <v>31592</v>
      </c>
      <c r="D26" s="1768">
        <v>32275</v>
      </c>
      <c r="E26" s="1767">
        <v>32083</v>
      </c>
      <c r="F26" s="1767">
        <v>32372</v>
      </c>
      <c r="G26" s="1767">
        <v>32158</v>
      </c>
      <c r="H26" s="1767">
        <v>31801</v>
      </c>
      <c r="I26" s="1767">
        <v>29906</v>
      </c>
      <c r="J26" s="1767">
        <v>31028</v>
      </c>
      <c r="K26" s="468"/>
    </row>
    <row r="27" spans="1:19" ht="14.5" customHeight="1">
      <c r="A27" s="1766" t="s">
        <v>1024</v>
      </c>
      <c r="B27" s="508">
        <v>-488</v>
      </c>
      <c r="C27" s="508">
        <v>-1312</v>
      </c>
      <c r="D27" s="1765">
        <v>-1197</v>
      </c>
      <c r="E27" s="1764">
        <v>-2290</v>
      </c>
      <c r="F27" s="509">
        <v>-296</v>
      </c>
      <c r="G27" s="509">
        <v>-307</v>
      </c>
      <c r="H27" s="509">
        <v>-253</v>
      </c>
      <c r="I27" s="509">
        <v>-272</v>
      </c>
      <c r="J27" s="509">
        <v>-290</v>
      </c>
      <c r="K27" s="468"/>
    </row>
    <row r="28" spans="1:19" ht="14.5" customHeight="1">
      <c r="A28" s="1763"/>
      <c r="B28" s="348"/>
      <c r="C28" s="348"/>
      <c r="D28" s="348"/>
      <c r="E28" s="345"/>
      <c r="F28" s="345"/>
      <c r="G28" s="345"/>
      <c r="H28" s="345"/>
      <c r="I28" s="345"/>
      <c r="J28" s="345"/>
      <c r="K28" s="468"/>
    </row>
    <row r="29" spans="1:19" ht="14.5" customHeight="1" thickBot="1">
      <c r="A29" s="1755" t="s">
        <v>1615</v>
      </c>
      <c r="B29" s="92"/>
      <c r="C29" s="92"/>
      <c r="D29" s="92"/>
      <c r="E29" s="475"/>
      <c r="F29" s="92"/>
      <c r="G29" s="92"/>
      <c r="H29" s="92"/>
      <c r="I29" s="92"/>
      <c r="J29" s="474"/>
      <c r="K29" s="468"/>
    </row>
    <row r="30" spans="1:19" ht="14.5" customHeight="1">
      <c r="A30" s="661" t="s">
        <v>83</v>
      </c>
      <c r="B30" s="1704" t="s">
        <v>1614</v>
      </c>
      <c r="C30" s="1704" t="s">
        <v>1613</v>
      </c>
      <c r="D30" s="1704" t="s">
        <v>1612</v>
      </c>
      <c r="E30" s="1704" t="s">
        <v>1611</v>
      </c>
      <c r="F30" s="1705" t="s">
        <v>1610</v>
      </c>
      <c r="G30" s="1705" t="s">
        <v>1609</v>
      </c>
      <c r="H30" s="1705" t="s">
        <v>1608</v>
      </c>
      <c r="I30" s="1705" t="s">
        <v>1607</v>
      </c>
      <c r="J30" s="1704" t="s">
        <v>1606</v>
      </c>
      <c r="K30" s="468"/>
    </row>
    <row r="31" spans="1:19" ht="14.5" customHeight="1">
      <c r="A31" s="36" t="s">
        <v>1025</v>
      </c>
      <c r="B31" s="333">
        <v>25049</v>
      </c>
      <c r="C31" s="333">
        <v>25130</v>
      </c>
      <c r="D31" s="333">
        <v>25880</v>
      </c>
      <c r="E31" s="333">
        <v>25745</v>
      </c>
      <c r="F31" s="332">
        <v>27440</v>
      </c>
      <c r="G31" s="332">
        <v>26964</v>
      </c>
      <c r="H31" s="332">
        <v>26553</v>
      </c>
      <c r="I31" s="332">
        <v>24756</v>
      </c>
      <c r="J31" s="332">
        <v>24461</v>
      </c>
      <c r="K31" s="468"/>
      <c r="L31" s="468"/>
      <c r="M31" s="468"/>
      <c r="N31" s="468"/>
      <c r="O31" s="468"/>
      <c r="P31" s="468"/>
      <c r="Q31" s="468"/>
      <c r="R31" s="468"/>
      <c r="S31" s="468"/>
    </row>
    <row r="32" spans="1:19" ht="14.5" customHeight="1">
      <c r="A32" s="36" t="s">
        <v>1018</v>
      </c>
      <c r="B32" s="333">
        <v>28397</v>
      </c>
      <c r="C32" s="333">
        <v>28317</v>
      </c>
      <c r="D32" s="333">
        <v>29012</v>
      </c>
      <c r="E32" s="333">
        <v>28826</v>
      </c>
      <c r="F32" s="332">
        <v>29628</v>
      </c>
      <c r="G32" s="332">
        <v>29636</v>
      </c>
      <c r="H32" s="332">
        <v>29141</v>
      </c>
      <c r="I32" s="332">
        <v>27434</v>
      </c>
      <c r="J32" s="332">
        <v>27224</v>
      </c>
      <c r="K32" s="468"/>
      <c r="L32" s="468"/>
      <c r="M32" s="468"/>
      <c r="N32" s="468"/>
      <c r="O32" s="468"/>
      <c r="P32" s="468"/>
      <c r="Q32" s="468"/>
      <c r="R32" s="468"/>
      <c r="S32" s="468"/>
    </row>
    <row r="33" spans="1:19" ht="14.5" customHeight="1">
      <c r="A33" s="35" t="s">
        <v>1026</v>
      </c>
      <c r="B33" s="331">
        <v>31548</v>
      </c>
      <c r="C33" s="331">
        <v>31592</v>
      </c>
      <c r="D33" s="331">
        <v>32275</v>
      </c>
      <c r="E33" s="331">
        <v>32083</v>
      </c>
      <c r="F33" s="330">
        <v>32372</v>
      </c>
      <c r="G33" s="330">
        <v>32158</v>
      </c>
      <c r="H33" s="330">
        <v>31801</v>
      </c>
      <c r="I33" s="330">
        <v>29906</v>
      </c>
      <c r="J33" s="330">
        <v>31028</v>
      </c>
      <c r="K33" s="468"/>
      <c r="L33" s="468"/>
      <c r="M33" s="468"/>
      <c r="N33" s="468"/>
      <c r="O33" s="468"/>
      <c r="P33" s="468"/>
      <c r="Q33" s="468"/>
      <c r="R33" s="468"/>
      <c r="S33" s="468"/>
    </row>
    <row r="34" spans="1:19" ht="26.25" customHeight="1">
      <c r="A34" s="1762" t="s">
        <v>1605</v>
      </c>
      <c r="B34" s="1762"/>
      <c r="C34" s="348"/>
      <c r="D34" s="348"/>
      <c r="E34" s="345"/>
      <c r="F34" s="345"/>
      <c r="G34" s="345"/>
      <c r="H34" s="345"/>
      <c r="I34" s="345"/>
      <c r="J34" s="345"/>
      <c r="K34" s="468"/>
    </row>
    <row r="35" spans="1:19" ht="14.5" customHeight="1">
      <c r="A35" s="1761"/>
      <c r="B35" s="348"/>
      <c r="C35" s="348"/>
      <c r="D35" s="348"/>
      <c r="E35" s="345"/>
      <c r="F35" s="345"/>
      <c r="G35" s="345"/>
      <c r="H35" s="345"/>
      <c r="I35" s="345"/>
      <c r="J35" s="345"/>
      <c r="K35" s="468"/>
    </row>
    <row r="36" spans="1:19" ht="14.5" customHeight="1">
      <c r="A36" s="1760" t="s">
        <v>1027</v>
      </c>
      <c r="B36" s="329"/>
      <c r="C36" s="329"/>
      <c r="D36" s="16"/>
      <c r="E36" s="16"/>
      <c r="F36" s="227"/>
      <c r="G36" s="227"/>
      <c r="H36" s="16"/>
      <c r="I36" s="16"/>
      <c r="J36" s="343"/>
      <c r="K36" s="468"/>
    </row>
    <row r="37" spans="1:19" ht="14.5" customHeight="1">
      <c r="A37" s="1746"/>
      <c r="B37" s="329"/>
      <c r="C37" s="329"/>
      <c r="D37" s="16"/>
      <c r="E37" s="16"/>
      <c r="F37" s="227"/>
      <c r="G37" s="227"/>
      <c r="H37" s="16"/>
      <c r="I37" s="16"/>
      <c r="J37" s="343"/>
      <c r="K37" s="468"/>
    </row>
    <row r="38" spans="1:19" ht="16" customHeight="1">
      <c r="A38" s="234"/>
      <c r="B38" s="1691"/>
      <c r="C38" s="1691" t="s">
        <v>1604</v>
      </c>
      <c r="D38" s="663"/>
      <c r="E38" s="1693" t="s">
        <v>1028</v>
      </c>
      <c r="F38" s="1693"/>
      <c r="G38" s="1693"/>
      <c r="H38" s="1693"/>
      <c r="I38" s="664"/>
      <c r="J38" s="343"/>
      <c r="K38" s="468"/>
    </row>
    <row r="39" spans="1:19" ht="36.65" customHeight="1">
      <c r="A39" s="657" t="s">
        <v>912</v>
      </c>
      <c r="B39" s="1692"/>
      <c r="C39" s="1692"/>
      <c r="D39" s="1590" t="s">
        <v>1029</v>
      </c>
      <c r="E39" s="1758" t="s">
        <v>1030</v>
      </c>
      <c r="F39" s="1759" t="s">
        <v>1031</v>
      </c>
      <c r="G39" s="1759" t="s">
        <v>1032</v>
      </c>
      <c r="H39" s="1758" t="s">
        <v>1033</v>
      </c>
      <c r="I39" s="662" t="s">
        <v>1034</v>
      </c>
      <c r="J39" s="665" t="s">
        <v>290</v>
      </c>
      <c r="K39" s="468"/>
    </row>
    <row r="40" spans="1:19" ht="14.5" customHeight="1">
      <c r="A40" s="458" t="s">
        <v>1025</v>
      </c>
      <c r="B40" s="472"/>
      <c r="C40" s="472">
        <v>4.5</v>
      </c>
      <c r="D40" s="472">
        <v>1</v>
      </c>
      <c r="E40" s="472">
        <v>2.5</v>
      </c>
      <c r="F40" s="472">
        <v>0.3</v>
      </c>
      <c r="G40" s="472">
        <v>2</v>
      </c>
      <c r="H40" s="472">
        <v>0</v>
      </c>
      <c r="I40" s="472">
        <v>4.8</v>
      </c>
      <c r="J40" s="472">
        <v>10.3</v>
      </c>
      <c r="K40" s="468"/>
    </row>
    <row r="41" spans="1:19" ht="14.5" customHeight="1">
      <c r="A41" s="458" t="s">
        <v>902</v>
      </c>
      <c r="B41" s="472"/>
      <c r="C41" s="472">
        <v>6</v>
      </c>
      <c r="D41" s="472">
        <v>1.3</v>
      </c>
      <c r="E41" s="472">
        <v>2.5</v>
      </c>
      <c r="F41" s="472">
        <v>0.3</v>
      </c>
      <c r="G41" s="472">
        <v>2</v>
      </c>
      <c r="H41" s="472">
        <v>0</v>
      </c>
      <c r="I41" s="472">
        <v>4.8</v>
      </c>
      <c r="J41" s="472">
        <v>12.2</v>
      </c>
      <c r="K41" s="468"/>
    </row>
    <row r="42" spans="1:19" ht="14.5" customHeight="1">
      <c r="A42" s="458" t="s">
        <v>1035</v>
      </c>
      <c r="B42" s="472"/>
      <c r="C42" s="472">
        <v>8</v>
      </c>
      <c r="D42" s="472">
        <v>1.8</v>
      </c>
      <c r="E42" s="472">
        <v>2.5</v>
      </c>
      <c r="F42" s="472">
        <v>0.3</v>
      </c>
      <c r="G42" s="472">
        <v>2</v>
      </c>
      <c r="H42" s="472">
        <v>0</v>
      </c>
      <c r="I42" s="472">
        <v>4.8</v>
      </c>
      <c r="J42" s="472">
        <v>14.6</v>
      </c>
      <c r="K42" s="468"/>
    </row>
    <row r="43" spans="1:19" ht="14.5" customHeight="1">
      <c r="A43" s="1756" t="s">
        <v>83</v>
      </c>
      <c r="B43" s="1757"/>
      <c r="C43" s="1757"/>
      <c r="D43" s="1757"/>
      <c r="E43" s="1756"/>
      <c r="F43" s="1756"/>
      <c r="G43" s="1756"/>
      <c r="H43" s="1756"/>
      <c r="I43" s="1756"/>
      <c r="J43" s="1756"/>
      <c r="K43" s="468"/>
    </row>
    <row r="44" spans="1:19" ht="14.5" customHeight="1">
      <c r="A44" s="458" t="s">
        <v>1025</v>
      </c>
      <c r="B44" s="944"/>
      <c r="C44" s="944">
        <v>6783</v>
      </c>
      <c r="D44" s="944">
        <v>1484</v>
      </c>
      <c r="E44" s="944">
        <v>3768</v>
      </c>
      <c r="F44" s="944">
        <v>516</v>
      </c>
      <c r="G44" s="944">
        <v>3014</v>
      </c>
      <c r="H44" s="944">
        <v>0</v>
      </c>
      <c r="I44" s="944">
        <v>7298</v>
      </c>
      <c r="J44" s="944">
        <v>15564</v>
      </c>
      <c r="K44" s="468"/>
    </row>
    <row r="45" spans="1:19" ht="14.5" customHeight="1">
      <c r="A45" s="458" t="s">
        <v>902</v>
      </c>
      <c r="B45" s="944"/>
      <c r="C45" s="944">
        <v>9043</v>
      </c>
      <c r="D45" s="944">
        <v>1978</v>
      </c>
      <c r="E45" s="944">
        <v>3768</v>
      </c>
      <c r="F45" s="944">
        <v>516</v>
      </c>
      <c r="G45" s="944">
        <v>3014</v>
      </c>
      <c r="H45" s="944">
        <v>0</v>
      </c>
      <c r="I45" s="944">
        <v>7298</v>
      </c>
      <c r="J45" s="944">
        <v>18320</v>
      </c>
      <c r="K45" s="468"/>
    </row>
    <row r="46" spans="1:19" ht="14.5" customHeight="1">
      <c r="A46" s="469" t="s">
        <v>1035</v>
      </c>
      <c r="B46" s="945"/>
      <c r="C46" s="945">
        <v>12058</v>
      </c>
      <c r="D46" s="945">
        <v>2638</v>
      </c>
      <c r="E46" s="945">
        <v>3768</v>
      </c>
      <c r="F46" s="945">
        <v>516</v>
      </c>
      <c r="G46" s="945">
        <v>3014</v>
      </c>
      <c r="H46" s="945">
        <v>0</v>
      </c>
      <c r="I46" s="945">
        <v>7298</v>
      </c>
      <c r="J46" s="945">
        <v>21994</v>
      </c>
      <c r="K46" s="468"/>
    </row>
    <row r="47" spans="1:19" ht="14.5" customHeight="1">
      <c r="A47" s="17" t="s">
        <v>1209</v>
      </c>
      <c r="B47" s="347"/>
      <c r="C47" s="347"/>
      <c r="D47" s="344"/>
      <c r="E47" s="344"/>
      <c r="F47" s="344"/>
      <c r="G47" s="344"/>
      <c r="H47" s="344"/>
      <c r="I47" s="344"/>
      <c r="J47" s="343"/>
      <c r="K47" s="468"/>
    </row>
    <row r="48" spans="1:19" ht="14.5" customHeight="1">
      <c r="A48" s="17"/>
      <c r="B48" s="347"/>
      <c r="C48" s="347"/>
      <c r="D48" s="344"/>
      <c r="E48" s="344"/>
      <c r="F48" s="344"/>
      <c r="G48" s="344"/>
      <c r="H48" s="344"/>
      <c r="I48" s="344"/>
      <c r="J48" s="343"/>
      <c r="K48" s="468"/>
    </row>
    <row r="49" spans="1:11" ht="14.5" customHeight="1">
      <c r="A49" s="1755" t="s">
        <v>1036</v>
      </c>
      <c r="B49" s="1754"/>
      <c r="C49" s="1754"/>
      <c r="D49" s="471"/>
      <c r="E49" s="471"/>
      <c r="F49" s="470"/>
      <c r="G49" s="470"/>
      <c r="H49" s="32"/>
      <c r="I49" s="32"/>
      <c r="J49" s="32"/>
      <c r="K49" s="468"/>
    </row>
    <row r="50" spans="1:11" ht="14.5" customHeight="1" thickBot="1">
      <c r="A50" s="1753"/>
      <c r="B50" s="1752"/>
      <c r="C50" s="1752"/>
      <c r="D50" s="16"/>
      <c r="E50" s="16"/>
      <c r="F50" s="227"/>
      <c r="G50" s="227"/>
      <c r="H50" s="26"/>
      <c r="I50" s="26"/>
      <c r="J50" s="1751"/>
      <c r="K50" s="468"/>
    </row>
    <row r="51" spans="1:11" ht="14.5" customHeight="1">
      <c r="A51" s="657" t="s">
        <v>1037</v>
      </c>
      <c r="B51" s="1704" t="s">
        <v>1397</v>
      </c>
      <c r="C51" s="1704" t="s">
        <v>208</v>
      </c>
      <c r="D51" s="1704" t="s">
        <v>209</v>
      </c>
      <c r="E51" s="1704" t="s">
        <v>210</v>
      </c>
      <c r="F51" s="1705" t="s">
        <v>211</v>
      </c>
      <c r="G51" s="1705" t="s">
        <v>212</v>
      </c>
      <c r="H51" s="1705" t="s">
        <v>213</v>
      </c>
      <c r="I51" s="1705" t="s">
        <v>214</v>
      </c>
      <c r="J51" s="1704" t="s">
        <v>215</v>
      </c>
      <c r="K51" s="468"/>
    </row>
    <row r="52" spans="1:11" ht="14.5" customHeight="1">
      <c r="A52" s="458" t="s">
        <v>1038</v>
      </c>
      <c r="B52" s="346">
        <v>11.1</v>
      </c>
      <c r="C52" s="346">
        <v>10.8</v>
      </c>
      <c r="D52" s="346">
        <v>11.5</v>
      </c>
      <c r="E52" s="346">
        <v>11.3</v>
      </c>
      <c r="F52" s="346">
        <v>11.5</v>
      </c>
      <c r="G52" s="346">
        <v>11.1</v>
      </c>
      <c r="H52" s="346">
        <v>10.7</v>
      </c>
      <c r="I52" s="346">
        <v>10.1</v>
      </c>
      <c r="J52" s="346">
        <v>10.3</v>
      </c>
      <c r="K52" s="468"/>
    </row>
    <row r="53" spans="1:11" ht="14.5" customHeight="1">
      <c r="A53" s="469" t="s">
        <v>1039</v>
      </c>
      <c r="B53" s="328">
        <v>11.1</v>
      </c>
      <c r="C53" s="328">
        <v>11</v>
      </c>
      <c r="D53" s="328">
        <v>11.3</v>
      </c>
      <c r="E53" s="328">
        <v>11.1</v>
      </c>
      <c r="F53" s="328">
        <v>11.3</v>
      </c>
      <c r="G53" s="328">
        <v>11</v>
      </c>
      <c r="H53" s="328">
        <v>10.6</v>
      </c>
      <c r="I53" s="328">
        <v>10</v>
      </c>
      <c r="J53" s="328">
        <v>10.3</v>
      </c>
      <c r="K53" s="468"/>
    </row>
    <row r="54" spans="1:11">
      <c r="A54" s="17"/>
      <c r="B54" s="344"/>
      <c r="C54" s="344"/>
      <c r="D54" s="344"/>
      <c r="E54" s="344"/>
      <c r="F54" s="344"/>
      <c r="G54" s="344"/>
      <c r="H54" s="344"/>
      <c r="I54" s="344"/>
      <c r="J54" s="343"/>
    </row>
    <row r="55" spans="1:11">
      <c r="A55" s="467"/>
      <c r="B55" s="344"/>
      <c r="C55" s="344"/>
      <c r="D55" s="344"/>
      <c r="E55" s="344"/>
      <c r="F55" s="344"/>
      <c r="G55" s="344"/>
      <c r="H55" s="344"/>
      <c r="I55" s="344"/>
      <c r="J55" s="343"/>
    </row>
    <row r="56" spans="1:11">
      <c r="A56" s="460"/>
      <c r="B56" s="345"/>
      <c r="C56" s="345"/>
      <c r="D56" s="345"/>
      <c r="E56" s="345"/>
      <c r="F56" s="345"/>
      <c r="G56" s="345"/>
      <c r="H56" s="345"/>
      <c r="I56" s="345"/>
      <c r="J56" s="343"/>
    </row>
    <row r="57" spans="1:11">
      <c r="A57" s="466"/>
      <c r="B57" s="345"/>
      <c r="C57" s="345"/>
      <c r="D57" s="345"/>
      <c r="E57" s="345"/>
      <c r="F57" s="345"/>
      <c r="G57" s="345"/>
      <c r="H57" s="345"/>
      <c r="I57" s="345"/>
      <c r="J57" s="343"/>
    </row>
    <row r="58" spans="1:11">
      <c r="A58" s="444"/>
      <c r="B58" s="344"/>
      <c r="C58" s="344"/>
      <c r="D58" s="344"/>
      <c r="E58" s="344"/>
      <c r="F58" s="344"/>
      <c r="G58" s="344"/>
      <c r="H58" s="344"/>
      <c r="I58" s="344"/>
      <c r="J58" s="343"/>
    </row>
    <row r="59" spans="1:11">
      <c r="A59" s="444"/>
      <c r="B59" s="344"/>
      <c r="C59" s="344"/>
      <c r="D59" s="344"/>
      <c r="E59" s="344"/>
      <c r="F59" s="344"/>
      <c r="G59" s="344"/>
      <c r="H59" s="344"/>
      <c r="I59" s="344"/>
      <c r="J59" s="343"/>
    </row>
    <row r="60" spans="1:11">
      <c r="A60" s="444"/>
      <c r="B60" s="344"/>
      <c r="C60" s="344"/>
      <c r="D60" s="344"/>
      <c r="E60" s="344"/>
      <c r="F60" s="344"/>
      <c r="G60" s="344"/>
      <c r="H60" s="344"/>
      <c r="I60" s="344"/>
      <c r="J60" s="343"/>
    </row>
    <row r="61" spans="1:11">
      <c r="A61" s="444"/>
      <c r="B61" s="344"/>
      <c r="C61" s="344"/>
      <c r="D61" s="344"/>
      <c r="E61" s="344"/>
      <c r="F61" s="344"/>
      <c r="G61" s="344"/>
      <c r="H61" s="344"/>
      <c r="I61" s="344"/>
      <c r="J61" s="343"/>
    </row>
    <row r="62" spans="1:11">
      <c r="A62" s="465"/>
      <c r="B62" s="342"/>
      <c r="C62" s="342"/>
      <c r="D62" s="342"/>
      <c r="E62" s="342"/>
      <c r="F62" s="342"/>
      <c r="G62" s="342"/>
      <c r="H62" s="342"/>
      <c r="I62" s="342"/>
      <c r="J62" s="340"/>
    </row>
    <row r="63" spans="1:11">
      <c r="A63" s="464"/>
      <c r="B63" s="341"/>
      <c r="C63" s="341"/>
      <c r="D63" s="341"/>
      <c r="E63" s="341"/>
      <c r="F63" s="341"/>
      <c r="G63" s="341"/>
      <c r="H63" s="341"/>
      <c r="I63" s="341"/>
      <c r="J63" s="340"/>
    </row>
    <row r="64" spans="1:11">
      <c r="A64" s="464"/>
      <c r="B64" s="341"/>
      <c r="C64" s="341"/>
      <c r="D64" s="341"/>
      <c r="E64" s="341"/>
      <c r="F64" s="341"/>
      <c r="G64" s="341"/>
      <c r="H64" s="341"/>
      <c r="I64" s="341"/>
      <c r="J64" s="340"/>
    </row>
    <row r="65" spans="1:10">
      <c r="A65" s="464"/>
      <c r="B65" s="341"/>
      <c r="C65" s="341"/>
      <c r="D65" s="341"/>
      <c r="E65" s="341"/>
      <c r="F65" s="341"/>
      <c r="G65" s="341"/>
      <c r="H65" s="341"/>
      <c r="I65" s="341"/>
      <c r="J65" s="340"/>
    </row>
    <row r="66" spans="1:10">
      <c r="A66" s="463"/>
      <c r="B66" s="102"/>
      <c r="C66" s="102"/>
      <c r="D66" s="102"/>
      <c r="E66" s="102"/>
      <c r="F66" s="102"/>
      <c r="G66" s="102"/>
      <c r="H66" s="102"/>
      <c r="I66" s="102"/>
      <c r="J66" s="102"/>
    </row>
    <row r="67" spans="1:10">
      <c r="A67" s="463"/>
      <c r="B67" s="463"/>
      <c r="C67" s="463"/>
      <c r="D67" s="463"/>
      <c r="E67" s="463"/>
      <c r="F67" s="463"/>
      <c r="G67" s="463"/>
      <c r="H67" s="102"/>
      <c r="I67" s="102"/>
      <c r="J67" s="102"/>
    </row>
    <row r="68" spans="1:10">
      <c r="A68" s="463"/>
      <c r="B68" s="102"/>
      <c r="C68" s="102"/>
      <c r="D68" s="102"/>
      <c r="E68" s="102"/>
      <c r="F68" s="102"/>
      <c r="G68" s="102"/>
      <c r="H68" s="102"/>
      <c r="I68" s="102"/>
      <c r="J68" s="102"/>
    </row>
    <row r="69" spans="1:10">
      <c r="A69" s="25"/>
      <c r="B69" s="25"/>
      <c r="C69" s="25"/>
      <c r="D69" s="25"/>
      <c r="E69" s="25"/>
      <c r="F69" s="25"/>
      <c r="G69" s="25"/>
      <c r="H69" s="25"/>
      <c r="I69" s="25"/>
      <c r="J69" s="25"/>
    </row>
  </sheetData>
  <mergeCells count="5">
    <mergeCell ref="A1:D1"/>
    <mergeCell ref="B38:B39"/>
    <mergeCell ref="C38:C39"/>
    <mergeCell ref="E38:H38"/>
    <mergeCell ref="A34:B34"/>
  </mergeCells>
  <pageMargins left="0.70866141732283472" right="0.70866141732283472" top="0.74803149606299213" bottom="0.74803149606299213" header="0.31496062992125984" footer="0.31496062992125984"/>
  <pageSetup paperSize="9" scale="76" orientation="portrait" r:id="rId1"/>
  <headerFooter alignWithMargins="0">
    <oddHeader xml:space="preserve">&amp;C&amp;K000000Half-Year Factbook 2022&amp;R&amp;"-,Bold"&amp;K0000A0Risk, liquidity and capital management
</oddHeader>
    <oddFooter>&amp;R&amp;"-,Bold"&amp;K0000A0Nordea</oddFooter>
  </headerFooter>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E9C29-D9B1-4D60-A2B8-A03C7C066184}">
  <sheetPr>
    <tabColor rgb="FF70A8DA"/>
  </sheetPr>
  <dimension ref="A1:H53"/>
  <sheetViews>
    <sheetView showGridLines="0" showZeros="0" view="pageLayout" topLeftCell="A16" zoomScale="85" zoomScaleNormal="100" zoomScaleSheetLayoutView="55" zoomScalePageLayoutView="85" workbookViewId="0">
      <selection activeCell="F33" sqref="F33"/>
    </sheetView>
  </sheetViews>
  <sheetFormatPr defaultColWidth="8.81640625" defaultRowHeight="14.5"/>
  <cols>
    <col min="1" max="1" width="45.453125" customWidth="1"/>
    <col min="2" max="4" width="13.26953125" customWidth="1"/>
    <col min="5" max="5" width="15.1796875" customWidth="1"/>
    <col min="6" max="6" width="14.54296875" customWidth="1"/>
    <col min="7" max="7" width="6.1796875" hidden="1" customWidth="1"/>
    <col min="8" max="8" width="11.54296875" hidden="1" customWidth="1"/>
  </cols>
  <sheetData>
    <row r="1" spans="1:8" ht="39" customHeight="1">
      <c r="A1" s="1789" t="s">
        <v>1040</v>
      </c>
      <c r="B1" s="1789"/>
      <c r="C1" s="1789"/>
      <c r="D1" s="1789"/>
      <c r="E1" s="1789"/>
      <c r="F1" s="38"/>
    </row>
    <row r="2" spans="1:8" ht="48" customHeight="1">
      <c r="A2" s="1589"/>
      <c r="B2" s="1589" t="s">
        <v>1041</v>
      </c>
      <c r="C2" s="1589" t="s">
        <v>1042</v>
      </c>
      <c r="D2" s="1589" t="s">
        <v>1208</v>
      </c>
      <c r="E2" s="666" t="s">
        <v>1044</v>
      </c>
      <c r="F2" s="667" t="s">
        <v>1045</v>
      </c>
      <c r="G2" s="1588"/>
      <c r="H2" s="1588"/>
    </row>
    <row r="3" spans="1:8">
      <c r="A3" s="1788" t="s">
        <v>1046</v>
      </c>
      <c r="B3" s="623">
        <v>9401</v>
      </c>
      <c r="C3" s="623">
        <v>3864</v>
      </c>
      <c r="D3" s="623">
        <v>15591</v>
      </c>
      <c r="E3" s="623">
        <v>476</v>
      </c>
      <c r="F3" s="1787">
        <v>51.2</v>
      </c>
      <c r="G3" s="226"/>
      <c r="H3" s="226"/>
    </row>
    <row r="4" spans="1:8">
      <c r="A4" s="233" t="s">
        <v>1047</v>
      </c>
      <c r="B4" s="226" t="s">
        <v>317</v>
      </c>
      <c r="C4" s="226" t="s">
        <v>317</v>
      </c>
      <c r="D4" s="226" t="s">
        <v>317</v>
      </c>
      <c r="E4" s="226" t="s">
        <v>317</v>
      </c>
      <c r="F4" s="231" t="s">
        <v>317</v>
      </c>
      <c r="G4" s="226"/>
      <c r="H4" s="226"/>
    </row>
    <row r="5" spans="1:8">
      <c r="A5" s="232" t="s">
        <v>1048</v>
      </c>
      <c r="B5" s="226">
        <v>1022</v>
      </c>
      <c r="C5" s="226">
        <v>250</v>
      </c>
      <c r="D5" s="226">
        <v>3515</v>
      </c>
      <c r="E5" s="226">
        <v>37</v>
      </c>
      <c r="F5" s="231">
        <v>26.5</v>
      </c>
      <c r="G5" s="226"/>
      <c r="H5" s="226"/>
    </row>
    <row r="6" spans="1:8">
      <c r="A6" s="232" t="s">
        <v>1049</v>
      </c>
      <c r="B6" s="226">
        <v>2422</v>
      </c>
      <c r="C6" s="226">
        <v>1237</v>
      </c>
      <c r="D6" s="226">
        <v>6656</v>
      </c>
      <c r="E6" s="226">
        <v>122</v>
      </c>
      <c r="F6" s="231">
        <v>38.4</v>
      </c>
      <c r="G6" s="226"/>
      <c r="H6" s="226"/>
    </row>
    <row r="7" spans="1:8">
      <c r="A7" s="232" t="s">
        <v>1050</v>
      </c>
      <c r="B7" s="226">
        <v>2685</v>
      </c>
      <c r="C7" s="226">
        <v>1132</v>
      </c>
      <c r="D7" s="226">
        <v>3329</v>
      </c>
      <c r="E7" s="226">
        <v>204</v>
      </c>
      <c r="F7" s="231">
        <v>64.900000000000006</v>
      </c>
      <c r="G7" s="226"/>
      <c r="H7" s="226"/>
    </row>
    <row r="8" spans="1:8">
      <c r="A8" s="232" t="s">
        <v>1051</v>
      </c>
      <c r="B8" s="226">
        <v>1229</v>
      </c>
      <c r="C8" s="226">
        <v>499</v>
      </c>
      <c r="D8" s="226">
        <v>1536</v>
      </c>
      <c r="E8" s="226">
        <v>88</v>
      </c>
      <c r="F8" s="231">
        <v>97.3</v>
      </c>
      <c r="G8" s="226"/>
      <c r="H8" s="226"/>
    </row>
    <row r="9" spans="1:8">
      <c r="A9" s="232" t="s">
        <v>1052</v>
      </c>
      <c r="B9" s="226">
        <v>193</v>
      </c>
      <c r="C9" s="226">
        <v>104</v>
      </c>
      <c r="D9" s="226">
        <v>219</v>
      </c>
      <c r="E9" s="226">
        <v>12</v>
      </c>
      <c r="F9" s="231">
        <v>145.69999999999999</v>
      </c>
      <c r="G9" s="226"/>
      <c r="H9" s="226"/>
    </row>
    <row r="10" spans="1:8">
      <c r="A10" s="232" t="s">
        <v>1053</v>
      </c>
      <c r="B10" s="226">
        <v>1044</v>
      </c>
      <c r="C10" s="226">
        <v>336</v>
      </c>
      <c r="D10" s="226">
        <v>132</v>
      </c>
      <c r="E10" s="226">
        <v>4</v>
      </c>
      <c r="F10" s="231">
        <v>186.2</v>
      </c>
      <c r="G10" s="226"/>
      <c r="H10" s="226"/>
    </row>
    <row r="11" spans="1:8">
      <c r="A11" s="232" t="s">
        <v>1054</v>
      </c>
      <c r="B11" s="226">
        <v>718</v>
      </c>
      <c r="C11" s="226">
        <v>233</v>
      </c>
      <c r="D11" s="226">
        <v>109</v>
      </c>
      <c r="E11" s="226">
        <v>3</v>
      </c>
      <c r="F11" s="231">
        <v>213.2</v>
      </c>
      <c r="G11" s="226"/>
      <c r="H11" s="226"/>
    </row>
    <row r="12" spans="1:8">
      <c r="A12" s="232" t="s">
        <v>1055</v>
      </c>
      <c r="B12" s="226">
        <v>88</v>
      </c>
      <c r="C12" s="226">
        <v>73</v>
      </c>
      <c r="D12" s="226">
        <v>95</v>
      </c>
      <c r="E12" s="226">
        <v>6</v>
      </c>
      <c r="F12" s="231">
        <v>35.9</v>
      </c>
      <c r="G12" s="226"/>
      <c r="H12" s="226"/>
    </row>
    <row r="13" spans="1:8">
      <c r="A13" s="234"/>
      <c r="B13" s="226" t="s">
        <v>317</v>
      </c>
      <c r="C13" s="226" t="s">
        <v>317</v>
      </c>
      <c r="D13" s="226" t="s">
        <v>317</v>
      </c>
      <c r="E13" s="226" t="s">
        <v>317</v>
      </c>
      <c r="F13" s="231" t="s">
        <v>317</v>
      </c>
      <c r="G13" s="226"/>
      <c r="H13" s="226"/>
    </row>
    <row r="14" spans="1:8">
      <c r="A14" s="1788" t="s">
        <v>1056</v>
      </c>
      <c r="B14" s="623">
        <v>117835</v>
      </c>
      <c r="C14" s="623">
        <v>61312</v>
      </c>
      <c r="D14" s="623">
        <v>144389</v>
      </c>
      <c r="E14" s="623">
        <v>28745</v>
      </c>
      <c r="F14" s="1787">
        <v>39.799999999999997</v>
      </c>
      <c r="G14" s="226"/>
      <c r="H14" s="226"/>
    </row>
    <row r="15" spans="1:8">
      <c r="A15" s="233" t="s">
        <v>1047</v>
      </c>
      <c r="B15" t="s">
        <v>317</v>
      </c>
      <c r="C15" t="s">
        <v>317</v>
      </c>
      <c r="D15" t="s">
        <v>317</v>
      </c>
      <c r="E15" t="s">
        <v>317</v>
      </c>
      <c r="F15" s="40" t="s">
        <v>317</v>
      </c>
    </row>
    <row r="16" spans="1:8">
      <c r="A16" s="232" t="s">
        <v>1048</v>
      </c>
      <c r="B16" s="226">
        <v>19479</v>
      </c>
      <c r="C16" s="226">
        <v>8921</v>
      </c>
      <c r="D16" s="226">
        <v>23173</v>
      </c>
      <c r="E16" s="226">
        <v>4179</v>
      </c>
      <c r="F16" s="231">
        <v>13.4</v>
      </c>
      <c r="G16" s="226"/>
      <c r="H16" s="226"/>
    </row>
    <row r="17" spans="1:8">
      <c r="A17" s="232" t="s">
        <v>1049</v>
      </c>
      <c r="B17" s="226">
        <v>35542</v>
      </c>
      <c r="C17" s="226">
        <v>28584</v>
      </c>
      <c r="D17" s="226">
        <v>49375</v>
      </c>
      <c r="E17" s="226">
        <v>13479</v>
      </c>
      <c r="F17" s="231">
        <v>33</v>
      </c>
      <c r="G17" s="226"/>
      <c r="H17" s="226"/>
    </row>
    <row r="18" spans="1:8">
      <c r="A18" s="232" t="s">
        <v>1050</v>
      </c>
      <c r="B18" s="226">
        <v>49308</v>
      </c>
      <c r="C18" s="226">
        <v>18393</v>
      </c>
      <c r="D18" s="226">
        <v>57329</v>
      </c>
      <c r="E18" s="226">
        <v>8841</v>
      </c>
      <c r="F18" s="231">
        <v>48.1</v>
      </c>
      <c r="G18" s="226"/>
      <c r="H18" s="226"/>
    </row>
    <row r="19" spans="1:8">
      <c r="A19" s="232" t="s">
        <v>1051</v>
      </c>
      <c r="B19" s="226">
        <v>8417</v>
      </c>
      <c r="C19" s="226">
        <v>4050</v>
      </c>
      <c r="D19" s="226">
        <v>9426</v>
      </c>
      <c r="E19" s="226">
        <v>1820</v>
      </c>
      <c r="F19" s="231">
        <v>62.2</v>
      </c>
      <c r="G19" s="226"/>
      <c r="H19" s="226"/>
    </row>
    <row r="20" spans="1:8">
      <c r="A20" s="232" t="s">
        <v>1052</v>
      </c>
      <c r="B20" s="226">
        <v>2058</v>
      </c>
      <c r="C20" s="226">
        <v>445</v>
      </c>
      <c r="D20" s="226">
        <v>2133</v>
      </c>
      <c r="E20" s="226">
        <v>184</v>
      </c>
      <c r="F20" s="231">
        <v>80.7</v>
      </c>
      <c r="G20" s="226"/>
      <c r="H20" s="226"/>
    </row>
    <row r="21" spans="1:8">
      <c r="A21" s="232" t="s">
        <v>1053</v>
      </c>
      <c r="B21" s="226">
        <v>856</v>
      </c>
      <c r="C21" s="226">
        <v>275</v>
      </c>
      <c r="D21" s="226">
        <v>955</v>
      </c>
      <c r="E21" s="226">
        <v>125</v>
      </c>
      <c r="F21" s="231">
        <v>92.9</v>
      </c>
      <c r="G21" s="226"/>
      <c r="H21" s="226"/>
    </row>
    <row r="22" spans="1:8">
      <c r="A22" s="232" t="s">
        <v>1054</v>
      </c>
      <c r="B22" s="226">
        <v>450</v>
      </c>
      <c r="C22" s="226">
        <v>390</v>
      </c>
      <c r="D22" s="226">
        <v>457</v>
      </c>
      <c r="E22" s="226">
        <v>117</v>
      </c>
      <c r="F22" s="231">
        <v>125.3</v>
      </c>
      <c r="G22" s="226"/>
      <c r="H22" s="226"/>
    </row>
    <row r="23" spans="1:8">
      <c r="A23" s="232" t="s">
        <v>1055</v>
      </c>
      <c r="B23" s="226">
        <v>1725</v>
      </c>
      <c r="C23" s="226">
        <v>254</v>
      </c>
      <c r="D23" s="226">
        <v>1541</v>
      </c>
      <c r="E23" s="1513" t="s">
        <v>945</v>
      </c>
      <c r="F23" s="231">
        <v>97.1</v>
      </c>
      <c r="G23" s="226"/>
      <c r="H23" s="226"/>
    </row>
    <row r="24" spans="1:8">
      <c r="A24" s="234"/>
      <c r="B24" s="226" t="s">
        <v>317</v>
      </c>
      <c r="C24" s="226" t="s">
        <v>317</v>
      </c>
      <c r="D24" s="226" t="s">
        <v>317</v>
      </c>
      <c r="E24" s="226" t="s">
        <v>317</v>
      </c>
      <c r="F24" s="231" t="s">
        <v>317</v>
      </c>
      <c r="G24" s="226"/>
      <c r="H24" s="226"/>
    </row>
    <row r="25" spans="1:8">
      <c r="A25" s="1788" t="s">
        <v>1057</v>
      </c>
      <c r="B25" s="623">
        <v>26464</v>
      </c>
      <c r="C25" s="623">
        <v>2518</v>
      </c>
      <c r="D25" s="623">
        <v>31610</v>
      </c>
      <c r="E25" s="623">
        <v>1075</v>
      </c>
      <c r="F25" s="1787">
        <v>13.3</v>
      </c>
      <c r="G25" s="226"/>
      <c r="H25" s="226"/>
    </row>
    <row r="26" spans="1:8">
      <c r="A26" s="233" t="s">
        <v>1047</v>
      </c>
      <c r="B26" t="s">
        <v>317</v>
      </c>
      <c r="C26" t="s">
        <v>317</v>
      </c>
      <c r="D26" t="s">
        <v>317</v>
      </c>
      <c r="E26" t="s">
        <v>317</v>
      </c>
      <c r="F26" s="40" t="s">
        <v>317</v>
      </c>
    </row>
    <row r="27" spans="1:8">
      <c r="A27" s="232" t="s">
        <v>1048</v>
      </c>
      <c r="B27" s="226">
        <v>10721</v>
      </c>
      <c r="C27" s="226">
        <v>494</v>
      </c>
      <c r="D27" s="226">
        <v>12315</v>
      </c>
      <c r="E27" s="226">
        <v>171</v>
      </c>
      <c r="F27" s="231">
        <v>8.6</v>
      </c>
      <c r="G27" s="226"/>
      <c r="H27" s="226"/>
    </row>
    <row r="28" spans="1:8">
      <c r="A28" s="232" t="s">
        <v>1049</v>
      </c>
      <c r="B28" s="226">
        <v>15446</v>
      </c>
      <c r="C28" s="226">
        <v>1550</v>
      </c>
      <c r="D28" s="226">
        <v>18577</v>
      </c>
      <c r="E28" s="226">
        <v>840</v>
      </c>
      <c r="F28" s="231">
        <v>14.1</v>
      </c>
      <c r="G28" s="226"/>
      <c r="H28" s="226"/>
    </row>
    <row r="29" spans="1:8">
      <c r="A29" s="232" t="s">
        <v>1050</v>
      </c>
      <c r="B29" s="226">
        <v>222</v>
      </c>
      <c r="C29" s="226">
        <v>187</v>
      </c>
      <c r="D29" s="226">
        <v>597</v>
      </c>
      <c r="E29" s="226">
        <v>37</v>
      </c>
      <c r="F29" s="231">
        <v>55.3</v>
      </c>
      <c r="G29" s="226"/>
      <c r="H29" s="226"/>
    </row>
    <row r="30" spans="1:8">
      <c r="A30" s="232" t="s">
        <v>1051</v>
      </c>
      <c r="B30" s="226">
        <v>35</v>
      </c>
      <c r="C30" s="226">
        <v>103</v>
      </c>
      <c r="D30" s="226">
        <v>74</v>
      </c>
      <c r="E30" s="226">
        <v>19</v>
      </c>
      <c r="F30" s="231">
        <v>100.9</v>
      </c>
      <c r="G30" s="226"/>
      <c r="H30" s="226"/>
    </row>
    <row r="31" spans="1:8">
      <c r="A31" s="232" t="s">
        <v>1052</v>
      </c>
      <c r="B31" s="226">
        <v>2</v>
      </c>
      <c r="C31" s="226">
        <v>183</v>
      </c>
      <c r="D31" s="226">
        <v>9</v>
      </c>
      <c r="E31" s="226">
        <v>8</v>
      </c>
      <c r="F31" s="231">
        <v>116.1</v>
      </c>
      <c r="G31" s="226"/>
      <c r="H31" s="226"/>
    </row>
    <row r="32" spans="1:8">
      <c r="A32" s="232" t="s">
        <v>1053</v>
      </c>
      <c r="B32" s="226">
        <v>5</v>
      </c>
      <c r="C32" s="1513" t="s">
        <v>945</v>
      </c>
      <c r="D32" s="226">
        <v>5</v>
      </c>
      <c r="E32" s="1513" t="s">
        <v>945</v>
      </c>
      <c r="F32" s="231">
        <v>291.89999999999998</v>
      </c>
      <c r="G32" s="226"/>
      <c r="H32" s="226"/>
    </row>
    <row r="33" spans="1:8">
      <c r="A33" s="232" t="s">
        <v>1054</v>
      </c>
      <c r="B33" s="226">
        <v>33</v>
      </c>
      <c r="C33" s="226">
        <v>1</v>
      </c>
      <c r="D33" s="226">
        <v>33</v>
      </c>
      <c r="E33" s="1513" t="s">
        <v>945</v>
      </c>
      <c r="F33" s="231">
        <v>293.89999999999998</v>
      </c>
      <c r="G33" s="226"/>
      <c r="H33" s="226"/>
    </row>
    <row r="34" spans="1:8">
      <c r="A34" s="232" t="s">
        <v>1055</v>
      </c>
      <c r="B34" s="226" t="s">
        <v>317</v>
      </c>
      <c r="C34" s="226" t="s">
        <v>317</v>
      </c>
      <c r="D34" s="226" t="s">
        <v>317</v>
      </c>
      <c r="E34" s="226" t="s">
        <v>317</v>
      </c>
      <c r="F34" s="231">
        <v>0</v>
      </c>
      <c r="G34" s="226"/>
      <c r="H34" s="226"/>
    </row>
    <row r="35" spans="1:8">
      <c r="A35" s="234"/>
      <c r="B35" s="226" t="s">
        <v>317</v>
      </c>
      <c r="C35" s="226" t="s">
        <v>317</v>
      </c>
      <c r="D35" s="226" t="s">
        <v>317</v>
      </c>
      <c r="E35" s="226" t="s">
        <v>317</v>
      </c>
      <c r="F35" s="231" t="s">
        <v>317</v>
      </c>
      <c r="G35" s="226"/>
      <c r="H35" s="226"/>
    </row>
    <row r="36" spans="1:8">
      <c r="A36" s="1788" t="s">
        <v>1058</v>
      </c>
      <c r="B36" s="623">
        <v>155564</v>
      </c>
      <c r="C36" s="623">
        <v>14094</v>
      </c>
      <c r="D36" s="623">
        <v>165792</v>
      </c>
      <c r="E36" s="623">
        <v>10228</v>
      </c>
      <c r="F36" s="1787">
        <v>11.4</v>
      </c>
      <c r="G36" s="226"/>
      <c r="H36" s="226"/>
    </row>
    <row r="37" spans="1:8">
      <c r="A37" s="233" t="s">
        <v>1047</v>
      </c>
      <c r="B37" t="s">
        <v>317</v>
      </c>
      <c r="C37" t="s">
        <v>317</v>
      </c>
      <c r="D37" t="s">
        <v>317</v>
      </c>
      <c r="E37" t="s">
        <v>317</v>
      </c>
      <c r="F37" s="40" t="s">
        <v>317</v>
      </c>
    </row>
    <row r="38" spans="1:8">
      <c r="A38" s="232" t="s">
        <v>1059</v>
      </c>
      <c r="B38" s="226">
        <v>113474</v>
      </c>
      <c r="C38" s="226">
        <v>11172</v>
      </c>
      <c r="D38" s="226">
        <v>121720</v>
      </c>
      <c r="E38" s="226">
        <v>8246</v>
      </c>
      <c r="F38" s="231">
        <v>8.5</v>
      </c>
      <c r="G38" s="226"/>
      <c r="H38" s="226"/>
    </row>
    <row r="39" spans="1:8">
      <c r="A39" s="232" t="s">
        <v>1060</v>
      </c>
      <c r="B39" s="226">
        <v>26712</v>
      </c>
      <c r="C39" s="226">
        <v>1776</v>
      </c>
      <c r="D39" s="226">
        <v>27914</v>
      </c>
      <c r="E39" s="226">
        <v>1202</v>
      </c>
      <c r="F39" s="231">
        <v>11.5</v>
      </c>
      <c r="G39" s="226"/>
      <c r="H39" s="226"/>
    </row>
    <row r="40" spans="1:8">
      <c r="A40" s="232" t="s">
        <v>1061</v>
      </c>
      <c r="B40" s="226">
        <v>10710</v>
      </c>
      <c r="C40" s="226">
        <v>772</v>
      </c>
      <c r="D40" s="226">
        <v>11262</v>
      </c>
      <c r="E40" s="226">
        <v>552</v>
      </c>
      <c r="F40" s="231">
        <v>18</v>
      </c>
      <c r="G40" s="226"/>
      <c r="H40" s="226"/>
    </row>
    <row r="41" spans="1:8">
      <c r="A41" s="232" t="s">
        <v>1062</v>
      </c>
      <c r="B41" s="226">
        <v>2726</v>
      </c>
      <c r="C41" s="226">
        <v>289</v>
      </c>
      <c r="D41" s="226">
        <v>2893</v>
      </c>
      <c r="E41" s="226">
        <v>167</v>
      </c>
      <c r="F41" s="231">
        <v>33.1</v>
      </c>
      <c r="G41" s="226"/>
      <c r="H41" s="226"/>
    </row>
    <row r="42" spans="1:8">
      <c r="A42" s="232" t="s">
        <v>1063</v>
      </c>
      <c r="B42" s="226">
        <v>546</v>
      </c>
      <c r="C42" s="226">
        <v>39</v>
      </c>
      <c r="D42" s="226">
        <v>575</v>
      </c>
      <c r="E42" s="226">
        <v>29</v>
      </c>
      <c r="F42" s="231">
        <v>56.2</v>
      </c>
      <c r="G42" s="226"/>
      <c r="H42" s="226"/>
    </row>
    <row r="43" spans="1:8">
      <c r="A43" s="232" t="s">
        <v>1064</v>
      </c>
      <c r="B43" s="226">
        <v>627</v>
      </c>
      <c r="C43" s="226">
        <v>33</v>
      </c>
      <c r="D43" s="226">
        <v>653</v>
      </c>
      <c r="E43" s="226">
        <v>26</v>
      </c>
      <c r="F43" s="231">
        <v>92.2</v>
      </c>
      <c r="G43" s="226"/>
      <c r="H43" s="226"/>
    </row>
    <row r="44" spans="1:8">
      <c r="A44" s="232" t="s">
        <v>1065</v>
      </c>
      <c r="B44" s="226">
        <v>34</v>
      </c>
      <c r="C44" s="226">
        <v>8</v>
      </c>
      <c r="D44" s="226">
        <v>37</v>
      </c>
      <c r="E44" s="226">
        <v>3</v>
      </c>
      <c r="F44" s="231">
        <v>64.5</v>
      </c>
      <c r="G44" s="226"/>
      <c r="H44" s="226"/>
    </row>
    <row r="45" spans="1:8">
      <c r="A45" s="232" t="s">
        <v>1055</v>
      </c>
      <c r="B45" s="226">
        <v>735</v>
      </c>
      <c r="C45" s="226">
        <v>5</v>
      </c>
      <c r="D45" s="226">
        <v>738</v>
      </c>
      <c r="E45" s="226">
        <v>3</v>
      </c>
      <c r="F45" s="231">
        <v>177.5</v>
      </c>
      <c r="G45" s="226"/>
      <c r="H45" s="226"/>
    </row>
    <row r="46" spans="1:8">
      <c r="A46" s="18"/>
      <c r="B46" s="668">
        <v>0</v>
      </c>
      <c r="C46" s="668">
        <v>0</v>
      </c>
      <c r="D46" s="668">
        <v>0</v>
      </c>
      <c r="E46" s="668">
        <v>0</v>
      </c>
      <c r="F46" s="668">
        <v>0</v>
      </c>
    </row>
    <row r="47" spans="1:8" ht="15" customHeight="1">
      <c r="A47" s="230" t="s">
        <v>1211</v>
      </c>
      <c r="B47" s="49"/>
      <c r="C47" s="49"/>
      <c r="D47" s="49"/>
      <c r="E47" s="49"/>
      <c r="F47" s="49"/>
    </row>
    <row r="48" spans="1:8">
      <c r="A48" s="229" t="s">
        <v>1210</v>
      </c>
      <c r="B48" s="228"/>
      <c r="C48" s="228"/>
      <c r="D48" s="228"/>
      <c r="E48" s="228"/>
      <c r="F48" s="228"/>
    </row>
    <row r="49" spans="1:6">
      <c r="A49" s="39"/>
      <c r="B49" s="74"/>
      <c r="C49" s="74"/>
      <c r="D49" s="74"/>
      <c r="E49" s="74"/>
      <c r="F49" s="73"/>
    </row>
    <row r="50" spans="1:6">
      <c r="A50" s="26"/>
      <c r="B50" s="26"/>
      <c r="C50" s="26"/>
      <c r="D50" s="26"/>
      <c r="E50" s="26"/>
      <c r="F50" s="38"/>
    </row>
    <row r="51" spans="1:6">
      <c r="A51" s="26"/>
      <c r="B51" s="26"/>
      <c r="C51" s="26"/>
      <c r="D51" s="26"/>
      <c r="E51" s="26"/>
      <c r="F51" s="38"/>
    </row>
    <row r="52" spans="1:6">
      <c r="A52" s="25"/>
      <c r="B52" s="25"/>
      <c r="C52" s="25"/>
      <c r="D52" s="25"/>
      <c r="E52" s="25"/>
      <c r="F52" s="37"/>
    </row>
    <row r="53" spans="1:6">
      <c r="A53" s="25"/>
      <c r="B53" s="25"/>
      <c r="C53" s="25"/>
      <c r="D53" s="25"/>
      <c r="E53" s="25"/>
      <c r="F53" s="37"/>
    </row>
  </sheetData>
  <mergeCells count="1">
    <mergeCell ref="A1:E1"/>
  </mergeCells>
  <pageMargins left="0.70866141732283472" right="0.70866141732283472" top="0.74803149606299213" bottom="0.74803149606299213" header="0.31496062992125984" footer="0.31496062992125984"/>
  <pageSetup paperSize="9" scale="76" orientation="portrait" r:id="rId1"/>
  <headerFooter alignWithMargins="0">
    <oddHeader xml:space="preserve">&amp;C&amp;K000000Half-Year Factbook 2022&amp;R&amp;"-,Bold"&amp;K0000A0Risk, liquidity and capital management
</oddHeader>
    <oddFooter>&amp;R&amp;"-,Bold"&amp;K0000A0Nordea</oddFooter>
  </headerFooter>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BA21C-213F-4EBF-BFB5-04C0A0458CF4}">
  <sheetPr>
    <tabColor rgb="FF70A8DA"/>
  </sheetPr>
  <dimension ref="A1:J66"/>
  <sheetViews>
    <sheetView showGridLines="0" tabSelected="1" view="pageLayout" topLeftCell="A21" zoomScale="70" zoomScaleNormal="100" zoomScaleSheetLayoutView="70" zoomScalePageLayoutView="70" workbookViewId="0">
      <selection activeCell="F33" sqref="F33"/>
    </sheetView>
  </sheetViews>
  <sheetFormatPr defaultColWidth="8.81640625" defaultRowHeight="14.25" customHeight="1"/>
  <cols>
    <col min="1" max="1" width="42.26953125" customWidth="1"/>
    <col min="2" max="2" width="13" customWidth="1"/>
    <col min="3" max="3" width="7.54296875" bestFit="1" customWidth="1"/>
    <col min="4" max="4" width="7.26953125" bestFit="1" customWidth="1"/>
    <col min="5" max="10" width="7.54296875" bestFit="1" customWidth="1"/>
  </cols>
  <sheetData>
    <row r="1" spans="1:10" ht="50.25" customHeight="1">
      <c r="A1" s="1589"/>
      <c r="B1" s="1589" t="s">
        <v>1041</v>
      </c>
      <c r="C1" s="1686" t="s">
        <v>1042</v>
      </c>
      <c r="D1" s="1686"/>
      <c r="E1" s="1686" t="s">
        <v>1043</v>
      </c>
      <c r="F1" s="1686"/>
      <c r="G1" s="1686" t="s">
        <v>1044</v>
      </c>
      <c r="H1" s="1686"/>
      <c r="I1" s="1686" t="s">
        <v>1045</v>
      </c>
      <c r="J1" s="1686"/>
    </row>
    <row r="2" spans="1:10" ht="14.25" customHeight="1">
      <c r="A2" s="234" t="s">
        <v>1066</v>
      </c>
      <c r="B2" s="226">
        <v>24194</v>
      </c>
      <c r="C2" s="226" t="s">
        <v>317</v>
      </c>
      <c r="D2" s="226">
        <v>19737</v>
      </c>
      <c r="E2" s="226" t="s">
        <v>317</v>
      </c>
      <c r="F2" s="226">
        <v>32407</v>
      </c>
      <c r="G2" s="226" t="s">
        <v>317</v>
      </c>
      <c r="H2" s="226">
        <v>10215</v>
      </c>
      <c r="I2" s="226" t="s">
        <v>317</v>
      </c>
      <c r="J2" s="231">
        <v>25.2</v>
      </c>
    </row>
    <row r="3" spans="1:10" ht="14.25" customHeight="1">
      <c r="A3" s="233" t="s">
        <v>1047</v>
      </c>
      <c r="B3" s="226" t="s">
        <v>317</v>
      </c>
      <c r="C3" s="226" t="s">
        <v>317</v>
      </c>
      <c r="D3" s="226" t="s">
        <v>317</v>
      </c>
      <c r="E3" s="226" t="s">
        <v>317</v>
      </c>
      <c r="F3" s="226" t="s">
        <v>317</v>
      </c>
      <c r="G3" s="226" t="s">
        <v>317</v>
      </c>
      <c r="H3" s="226" t="s">
        <v>317</v>
      </c>
      <c r="I3" s="226" t="s">
        <v>317</v>
      </c>
      <c r="J3" s="231" t="s">
        <v>317</v>
      </c>
    </row>
    <row r="4" spans="1:10" ht="14.25" customHeight="1">
      <c r="A4" s="232" t="s">
        <v>1059</v>
      </c>
      <c r="B4" s="226">
        <v>8296</v>
      </c>
      <c r="C4" s="226" t="s">
        <v>317</v>
      </c>
      <c r="D4" s="226">
        <v>11856</v>
      </c>
      <c r="E4" s="226" t="s">
        <v>317</v>
      </c>
      <c r="F4" s="226">
        <v>13956</v>
      </c>
      <c r="G4" s="226" t="s">
        <v>317</v>
      </c>
      <c r="H4" s="226">
        <v>5970</v>
      </c>
      <c r="I4" s="226" t="s">
        <v>317</v>
      </c>
      <c r="J4" s="231">
        <v>7.9</v>
      </c>
    </row>
    <row r="5" spans="1:10" ht="14.25" customHeight="1">
      <c r="A5" s="232" t="s">
        <v>1060</v>
      </c>
      <c r="B5" s="226">
        <v>5323</v>
      </c>
      <c r="C5" s="226" t="s">
        <v>317</v>
      </c>
      <c r="D5" s="226">
        <v>4062</v>
      </c>
      <c r="E5" s="226" t="s">
        <v>317</v>
      </c>
      <c r="F5" s="226">
        <v>6960</v>
      </c>
      <c r="G5" s="226" t="s">
        <v>317</v>
      </c>
      <c r="H5" s="226">
        <v>2230</v>
      </c>
      <c r="I5" s="226" t="s">
        <v>317</v>
      </c>
      <c r="J5" s="231">
        <v>17.100000000000001</v>
      </c>
    </row>
    <row r="6" spans="1:10" ht="14.25" customHeight="1">
      <c r="A6" s="232" t="s">
        <v>1061</v>
      </c>
      <c r="B6" s="226">
        <v>3931</v>
      </c>
      <c r="C6" s="226" t="s">
        <v>317</v>
      </c>
      <c r="D6" s="226">
        <v>1887</v>
      </c>
      <c r="E6" s="226" t="s">
        <v>317</v>
      </c>
      <c r="F6" s="226">
        <v>4543</v>
      </c>
      <c r="G6" s="226" t="s">
        <v>317</v>
      </c>
      <c r="H6" s="226">
        <v>1136</v>
      </c>
      <c r="I6" s="226" t="s">
        <v>317</v>
      </c>
      <c r="J6" s="231">
        <v>29.5</v>
      </c>
    </row>
    <row r="7" spans="1:10" ht="14.25" customHeight="1">
      <c r="A7" s="232" t="s">
        <v>1062</v>
      </c>
      <c r="B7" s="226">
        <v>3329</v>
      </c>
      <c r="C7" s="226" t="s">
        <v>317</v>
      </c>
      <c r="D7" s="226">
        <v>1133</v>
      </c>
      <c r="E7" s="226" t="s">
        <v>317</v>
      </c>
      <c r="F7" s="226">
        <v>3611</v>
      </c>
      <c r="G7" s="226" t="s">
        <v>317</v>
      </c>
      <c r="H7" s="226">
        <v>642</v>
      </c>
      <c r="I7" s="226" t="s">
        <v>317</v>
      </c>
      <c r="J7" s="231">
        <v>38.5</v>
      </c>
    </row>
    <row r="8" spans="1:10" ht="14.25" customHeight="1">
      <c r="A8" s="232" t="s">
        <v>1063</v>
      </c>
      <c r="B8" s="226">
        <v>1638</v>
      </c>
      <c r="C8" s="226" t="s">
        <v>317</v>
      </c>
      <c r="D8" s="226">
        <v>188</v>
      </c>
      <c r="E8" s="226" t="s">
        <v>317</v>
      </c>
      <c r="F8" s="226">
        <v>1644</v>
      </c>
      <c r="G8" s="226" t="s">
        <v>317</v>
      </c>
      <c r="H8" s="226">
        <v>103</v>
      </c>
      <c r="I8" s="226" t="s">
        <v>317</v>
      </c>
      <c r="J8" s="231">
        <v>41.5</v>
      </c>
    </row>
    <row r="9" spans="1:10" ht="14.25" customHeight="1">
      <c r="A9" s="232" t="s">
        <v>1064</v>
      </c>
      <c r="B9" s="226">
        <v>1046</v>
      </c>
      <c r="C9" s="226" t="s">
        <v>317</v>
      </c>
      <c r="D9" s="226">
        <v>99</v>
      </c>
      <c r="E9" s="226" t="s">
        <v>317</v>
      </c>
      <c r="F9" s="226">
        <v>990</v>
      </c>
      <c r="G9" s="226" t="s">
        <v>317</v>
      </c>
      <c r="H9" s="226">
        <v>54</v>
      </c>
      <c r="I9" s="226" t="s">
        <v>317</v>
      </c>
      <c r="J9" s="231">
        <v>61.8</v>
      </c>
    </row>
    <row r="10" spans="1:10" ht="14.25" customHeight="1">
      <c r="A10" s="232" t="s">
        <v>1065</v>
      </c>
      <c r="B10" s="226">
        <v>130</v>
      </c>
      <c r="C10" s="226" t="s">
        <v>317</v>
      </c>
      <c r="D10" s="226">
        <v>453</v>
      </c>
      <c r="E10" s="226" t="s">
        <v>317</v>
      </c>
      <c r="F10" s="226">
        <v>198</v>
      </c>
      <c r="G10" s="226" t="s">
        <v>317</v>
      </c>
      <c r="H10" s="226">
        <v>50</v>
      </c>
      <c r="I10" s="226" t="s">
        <v>317</v>
      </c>
      <c r="J10" s="231">
        <v>76.8</v>
      </c>
    </row>
    <row r="11" spans="1:10" ht="14.25" customHeight="1">
      <c r="A11" s="232" t="s">
        <v>1055</v>
      </c>
      <c r="B11" s="226">
        <v>501</v>
      </c>
      <c r="C11" s="226" t="s">
        <v>317</v>
      </c>
      <c r="D11" s="226">
        <v>59</v>
      </c>
      <c r="E11" s="226" t="s">
        <v>317</v>
      </c>
      <c r="F11" s="226">
        <v>505</v>
      </c>
      <c r="G11" s="226" t="s">
        <v>317</v>
      </c>
      <c r="H11" s="226">
        <v>30</v>
      </c>
      <c r="I11" s="226" t="s">
        <v>317</v>
      </c>
      <c r="J11" s="231">
        <v>333.6</v>
      </c>
    </row>
    <row r="12" spans="1:10" ht="14.25" customHeight="1">
      <c r="A12" s="232"/>
      <c r="B12" s="226" t="s">
        <v>317</v>
      </c>
      <c r="C12" s="226" t="s">
        <v>317</v>
      </c>
      <c r="D12" s="226" t="s">
        <v>317</v>
      </c>
      <c r="E12" s="226" t="s">
        <v>317</v>
      </c>
      <c r="F12" s="226" t="s">
        <v>317</v>
      </c>
      <c r="G12" s="226" t="s">
        <v>317</v>
      </c>
      <c r="H12" s="226" t="s">
        <v>317</v>
      </c>
      <c r="I12" s="226" t="s">
        <v>317</v>
      </c>
      <c r="J12" s="231" t="s">
        <v>317</v>
      </c>
    </row>
    <row r="13" spans="1:10" ht="14.25" customHeight="1">
      <c r="A13" s="18" t="s">
        <v>1067</v>
      </c>
      <c r="B13" s="226">
        <v>3623</v>
      </c>
      <c r="C13" s="226" t="s">
        <v>317</v>
      </c>
      <c r="D13" s="226" t="s">
        <v>317</v>
      </c>
      <c r="E13" s="226" t="s">
        <v>317</v>
      </c>
      <c r="F13" s="226">
        <v>3606</v>
      </c>
      <c r="G13" s="226" t="s">
        <v>317</v>
      </c>
      <c r="H13" s="226" t="s">
        <v>317</v>
      </c>
      <c r="I13" s="226" t="s">
        <v>317</v>
      </c>
      <c r="J13" s="231">
        <v>88.9</v>
      </c>
    </row>
    <row r="14" spans="1:10" ht="18.649999999999999" customHeight="1">
      <c r="A14" s="1694" t="s">
        <v>1211</v>
      </c>
      <c r="B14" s="1694"/>
      <c r="C14" s="1694"/>
      <c r="D14" s="1694"/>
      <c r="E14" s="1694"/>
      <c r="F14" s="1694"/>
      <c r="G14" s="50"/>
      <c r="H14" s="50"/>
      <c r="I14" s="50"/>
      <c r="J14" s="50"/>
    </row>
    <row r="15" spans="1:10" ht="14.25" customHeight="1">
      <c r="A15" s="896" t="s">
        <v>1210</v>
      </c>
      <c r="B15" s="228"/>
      <c r="C15" s="228"/>
      <c r="D15" s="228"/>
      <c r="E15" s="228"/>
      <c r="F15" s="228"/>
    </row>
    <row r="16" spans="1:10" ht="14.25" customHeight="1">
      <c r="A16" s="229"/>
      <c r="B16" s="228"/>
      <c r="C16" s="228"/>
      <c r="D16" s="228"/>
      <c r="E16" s="228"/>
      <c r="F16" s="228"/>
    </row>
    <row r="18" spans="1:10" ht="14.25" customHeight="1">
      <c r="A18" s="1793" t="s">
        <v>1068</v>
      </c>
      <c r="B18" s="1793"/>
      <c r="C18" s="1793"/>
      <c r="D18" s="1793"/>
      <c r="E18" s="26"/>
      <c r="F18" s="26"/>
      <c r="G18" s="26"/>
      <c r="H18" s="26"/>
      <c r="I18" s="26"/>
      <c r="J18" s="349"/>
    </row>
    <row r="19" spans="1:10" ht="14.25" customHeight="1" thickBot="1">
      <c r="A19" s="1792"/>
      <c r="B19" s="1792"/>
      <c r="C19" s="1792"/>
      <c r="D19" s="1792"/>
      <c r="E19" s="26"/>
      <c r="F19" s="26"/>
      <c r="G19" s="26"/>
      <c r="H19" s="26"/>
      <c r="I19" s="26"/>
      <c r="J19" s="349"/>
    </row>
    <row r="20" spans="1:10" ht="14.25" customHeight="1">
      <c r="A20" s="1791" t="s">
        <v>83</v>
      </c>
      <c r="B20" s="1704" t="s">
        <v>1397</v>
      </c>
      <c r="C20" s="1704" t="s">
        <v>208</v>
      </c>
      <c r="D20" s="1704" t="s">
        <v>209</v>
      </c>
      <c r="E20" s="1704" t="s">
        <v>210</v>
      </c>
      <c r="F20" s="1705" t="s">
        <v>211</v>
      </c>
      <c r="G20" s="1705" t="s">
        <v>212</v>
      </c>
      <c r="H20" s="1705" t="s">
        <v>213</v>
      </c>
      <c r="I20" s="1705" t="s">
        <v>214</v>
      </c>
      <c r="J20" s="1704" t="s">
        <v>215</v>
      </c>
    </row>
    <row r="21" spans="1:10" ht="14.25" customHeight="1">
      <c r="A21" s="669" t="s">
        <v>928</v>
      </c>
      <c r="B21" s="1734">
        <v>116542</v>
      </c>
      <c r="C21" s="1734">
        <v>120143</v>
      </c>
      <c r="D21" s="1734">
        <v>119483</v>
      </c>
      <c r="E21" s="1734">
        <v>120572</v>
      </c>
      <c r="F21" s="1734">
        <v>120285</v>
      </c>
      <c r="G21" s="1734">
        <v>122321</v>
      </c>
      <c r="H21" s="1734">
        <v>120479</v>
      </c>
      <c r="I21" s="1734">
        <v>115586</v>
      </c>
      <c r="J21" s="1734">
        <v>117764</v>
      </c>
    </row>
    <row r="22" spans="1:10" ht="14.25" customHeight="1">
      <c r="A22" s="239" t="s">
        <v>703</v>
      </c>
      <c r="B22" s="110">
        <v>23684</v>
      </c>
      <c r="C22" s="110">
        <v>24638</v>
      </c>
      <c r="D22" s="110">
        <v>24281</v>
      </c>
      <c r="E22" s="110">
        <v>23901</v>
      </c>
      <c r="F22" s="110">
        <v>24174</v>
      </c>
      <c r="G22" s="110">
        <v>23242</v>
      </c>
      <c r="H22" s="110">
        <v>23529</v>
      </c>
      <c r="I22" s="110">
        <v>22889</v>
      </c>
      <c r="J22" s="110">
        <v>23250</v>
      </c>
    </row>
    <row r="23" spans="1:10" ht="14.25" customHeight="1">
      <c r="A23" s="240" t="s">
        <v>1069</v>
      </c>
      <c r="B23" s="110">
        <v>3869</v>
      </c>
      <c r="C23" s="110">
        <v>3962</v>
      </c>
      <c r="D23" s="110">
        <v>3907</v>
      </c>
      <c r="E23" s="110">
        <v>3945</v>
      </c>
      <c r="F23" s="110">
        <v>3954</v>
      </c>
      <c r="G23" s="110">
        <v>3697</v>
      </c>
      <c r="H23" s="110">
        <v>3589</v>
      </c>
      <c r="I23" s="110">
        <v>3397</v>
      </c>
      <c r="J23" s="110">
        <v>3561</v>
      </c>
    </row>
    <row r="24" spans="1:10" ht="14.25" customHeight="1">
      <c r="A24" s="239" t="s">
        <v>701</v>
      </c>
      <c r="B24" s="110">
        <v>28749</v>
      </c>
      <c r="C24" s="110">
        <v>28840</v>
      </c>
      <c r="D24" s="110">
        <v>30060</v>
      </c>
      <c r="E24" s="110">
        <v>30775</v>
      </c>
      <c r="F24" s="110">
        <v>30846</v>
      </c>
      <c r="G24" s="110">
        <v>32800</v>
      </c>
      <c r="H24" s="110">
        <v>32678</v>
      </c>
      <c r="I24" s="110">
        <v>32370</v>
      </c>
      <c r="J24" s="110">
        <v>32797</v>
      </c>
    </row>
    <row r="25" spans="1:10" ht="14.25" customHeight="1">
      <c r="A25" s="240" t="s">
        <v>1070</v>
      </c>
      <c r="B25" s="105">
        <v>3704</v>
      </c>
      <c r="C25" s="105">
        <v>3703</v>
      </c>
      <c r="D25" s="105">
        <v>3677</v>
      </c>
      <c r="E25" s="105">
        <v>3744</v>
      </c>
      <c r="F25" s="105">
        <v>3724</v>
      </c>
      <c r="G25" s="105">
        <v>3921</v>
      </c>
      <c r="H25" s="105">
        <v>3915</v>
      </c>
      <c r="I25" s="105">
        <v>3917</v>
      </c>
      <c r="J25" s="105">
        <v>3945</v>
      </c>
    </row>
    <row r="26" spans="1:10" ht="14.25" customHeight="1">
      <c r="A26" s="239" t="s">
        <v>630</v>
      </c>
      <c r="B26" s="105">
        <v>27404</v>
      </c>
      <c r="C26" s="105">
        <v>27644</v>
      </c>
      <c r="D26" s="105">
        <v>27501</v>
      </c>
      <c r="E26" s="105">
        <v>27781</v>
      </c>
      <c r="F26" s="105">
        <v>28434</v>
      </c>
      <c r="G26" s="105">
        <v>28811</v>
      </c>
      <c r="H26" s="105">
        <v>28743</v>
      </c>
      <c r="I26" s="105">
        <v>27925</v>
      </c>
      <c r="J26" s="105">
        <v>28395</v>
      </c>
    </row>
    <row r="27" spans="1:10" ht="14.25" customHeight="1">
      <c r="A27" s="240" t="s">
        <v>62</v>
      </c>
      <c r="B27" s="105">
        <v>10578</v>
      </c>
      <c r="C27" s="105">
        <v>10928</v>
      </c>
      <c r="D27" s="105">
        <v>11300</v>
      </c>
      <c r="E27" s="105">
        <v>11305</v>
      </c>
      <c r="F27" s="105">
        <v>11387</v>
      </c>
      <c r="G27" s="105">
        <v>11677</v>
      </c>
      <c r="H27" s="105">
        <v>11586</v>
      </c>
      <c r="I27" s="105">
        <v>11682</v>
      </c>
      <c r="J27" s="105">
        <v>11846</v>
      </c>
    </row>
    <row r="28" spans="1:10" ht="14.25" customHeight="1">
      <c r="A28" s="239" t="s">
        <v>702</v>
      </c>
      <c r="B28" s="105">
        <v>34132</v>
      </c>
      <c r="C28" s="105">
        <v>36401</v>
      </c>
      <c r="D28" s="105">
        <v>34905</v>
      </c>
      <c r="E28" s="105">
        <v>34757</v>
      </c>
      <c r="F28" s="105">
        <v>33700</v>
      </c>
      <c r="G28" s="105">
        <v>34194</v>
      </c>
      <c r="H28" s="105">
        <v>31965</v>
      </c>
      <c r="I28" s="105">
        <v>28128</v>
      </c>
      <c r="J28" s="105">
        <v>28601</v>
      </c>
    </row>
    <row r="29" spans="1:10" ht="14.25" customHeight="1">
      <c r="A29" s="240" t="s">
        <v>64</v>
      </c>
      <c r="B29" s="105">
        <v>6380</v>
      </c>
      <c r="C29" s="105">
        <v>6665</v>
      </c>
      <c r="D29" s="105">
        <v>6402</v>
      </c>
      <c r="E29" s="105">
        <v>6281</v>
      </c>
      <c r="F29" s="105">
        <v>6136</v>
      </c>
      <c r="G29" s="105">
        <v>6018</v>
      </c>
      <c r="H29" s="105">
        <v>5698</v>
      </c>
      <c r="I29" s="105">
        <v>5378</v>
      </c>
      <c r="J29" s="105">
        <v>5453</v>
      </c>
    </row>
    <row r="30" spans="1:10" ht="14.25" customHeight="1">
      <c r="A30" s="239" t="s">
        <v>704</v>
      </c>
      <c r="B30" s="105">
        <v>54</v>
      </c>
      <c r="C30" s="105">
        <v>23</v>
      </c>
      <c r="D30" s="105">
        <v>73</v>
      </c>
      <c r="E30" s="105">
        <v>123</v>
      </c>
      <c r="F30" s="105">
        <v>121</v>
      </c>
      <c r="G30" s="105">
        <v>70</v>
      </c>
      <c r="H30" s="105">
        <v>105</v>
      </c>
      <c r="I30" s="105">
        <v>238</v>
      </c>
      <c r="J30" s="105">
        <v>301</v>
      </c>
    </row>
    <row r="31" spans="1:10" ht="14.25" customHeight="1">
      <c r="A31" s="239" t="s">
        <v>1071</v>
      </c>
      <c r="B31" s="105">
        <v>472</v>
      </c>
      <c r="C31" s="105">
        <v>464</v>
      </c>
      <c r="D31" s="105">
        <v>456</v>
      </c>
      <c r="E31" s="105">
        <v>861</v>
      </c>
      <c r="F31" s="105">
        <v>846</v>
      </c>
      <c r="G31" s="105">
        <v>843</v>
      </c>
      <c r="H31" s="105">
        <v>840</v>
      </c>
      <c r="I31" s="105">
        <v>818</v>
      </c>
      <c r="J31" s="105">
        <v>803</v>
      </c>
    </row>
    <row r="32" spans="1:10" ht="14.25" customHeight="1">
      <c r="A32" s="239" t="s">
        <v>1072</v>
      </c>
      <c r="B32" s="105">
        <v>2046</v>
      </c>
      <c r="C32" s="105">
        <v>2134</v>
      </c>
      <c r="D32" s="105">
        <v>2208</v>
      </c>
      <c r="E32" s="105">
        <v>2374</v>
      </c>
      <c r="F32" s="105">
        <v>2164</v>
      </c>
      <c r="G32" s="105">
        <v>2360</v>
      </c>
      <c r="H32" s="105">
        <v>2618</v>
      </c>
      <c r="I32" s="105">
        <v>3219</v>
      </c>
      <c r="J32" s="105">
        <v>3618</v>
      </c>
    </row>
    <row r="33" spans="1:10" ht="14.25" customHeight="1">
      <c r="A33" s="238"/>
      <c r="B33" s="105"/>
      <c r="C33" s="105"/>
      <c r="D33" s="105"/>
      <c r="E33" s="105"/>
      <c r="F33" s="105"/>
      <c r="G33" s="105"/>
      <c r="H33" s="105"/>
      <c r="I33" s="105"/>
      <c r="J33" s="237"/>
    </row>
    <row r="34" spans="1:10" ht="14.25" customHeight="1">
      <c r="A34" s="669" t="s">
        <v>939</v>
      </c>
      <c r="B34" s="641">
        <v>990</v>
      </c>
      <c r="C34" s="641">
        <v>1008</v>
      </c>
      <c r="D34" s="641">
        <v>773</v>
      </c>
      <c r="E34" s="641">
        <v>749</v>
      </c>
      <c r="F34" s="641">
        <v>645</v>
      </c>
      <c r="G34" s="641">
        <v>696</v>
      </c>
      <c r="H34" s="641">
        <v>648</v>
      </c>
      <c r="I34" s="641">
        <v>633</v>
      </c>
      <c r="J34" s="641">
        <v>934</v>
      </c>
    </row>
    <row r="35" spans="1:10" ht="14.25" customHeight="1">
      <c r="A35" s="109"/>
      <c r="B35" s="105"/>
      <c r="C35" s="105"/>
      <c r="D35" s="105"/>
      <c r="E35" s="105"/>
      <c r="F35" s="105"/>
      <c r="G35" s="105"/>
      <c r="H35" s="105"/>
      <c r="I35" s="105"/>
      <c r="J35" s="105"/>
    </row>
    <row r="36" spans="1:10" ht="14.25" customHeight="1">
      <c r="A36" s="669" t="s">
        <v>940</v>
      </c>
      <c r="B36" s="641">
        <v>5841</v>
      </c>
      <c r="C36" s="641">
        <v>5334</v>
      </c>
      <c r="D36" s="641">
        <v>4972</v>
      </c>
      <c r="E36" s="641">
        <v>4171</v>
      </c>
      <c r="F36" s="641">
        <v>4409</v>
      </c>
      <c r="G36" s="641">
        <v>4720</v>
      </c>
      <c r="H36" s="641">
        <v>6616</v>
      </c>
      <c r="I36" s="641">
        <v>7537</v>
      </c>
      <c r="J36" s="641">
        <v>9597</v>
      </c>
    </row>
    <row r="37" spans="1:10" ht="14.25" customHeight="1">
      <c r="A37" s="41"/>
      <c r="B37" s="34"/>
      <c r="C37" s="34"/>
      <c r="D37" s="34"/>
      <c r="E37" s="34"/>
      <c r="F37" s="34"/>
      <c r="G37" s="34"/>
      <c r="H37" s="34"/>
      <c r="I37" s="34"/>
      <c r="J37" s="34"/>
    </row>
    <row r="38" spans="1:10" ht="14.25" customHeight="1">
      <c r="A38" s="669" t="s">
        <v>944</v>
      </c>
      <c r="B38" s="1790">
        <v>0</v>
      </c>
      <c r="C38" s="641">
        <v>0</v>
      </c>
      <c r="D38" s="641">
        <v>0</v>
      </c>
      <c r="E38" s="641">
        <v>2</v>
      </c>
      <c r="F38" s="641">
        <v>0</v>
      </c>
      <c r="G38" s="641">
        <v>1</v>
      </c>
      <c r="H38" s="641">
        <v>265</v>
      </c>
      <c r="I38" s="641">
        <v>106</v>
      </c>
      <c r="J38" s="641">
        <v>1</v>
      </c>
    </row>
    <row r="39" spans="1:10" ht="14.25" customHeight="1">
      <c r="A39" s="41"/>
      <c r="B39" s="34"/>
      <c r="C39" s="34"/>
      <c r="D39" s="34"/>
      <c r="E39" s="34"/>
      <c r="F39" s="34"/>
      <c r="G39" s="34"/>
      <c r="H39" s="34"/>
      <c r="I39" s="34"/>
      <c r="J39" s="34"/>
    </row>
    <row r="40" spans="1:10" ht="14.25" customHeight="1">
      <c r="A40" s="669" t="s">
        <v>946</v>
      </c>
      <c r="B40" s="641">
        <v>15025</v>
      </c>
      <c r="C40" s="641">
        <v>15025</v>
      </c>
      <c r="D40" s="641">
        <v>14306</v>
      </c>
      <c r="E40" s="641">
        <v>14306</v>
      </c>
      <c r="F40" s="641">
        <v>14306</v>
      </c>
      <c r="G40" s="641">
        <v>14306</v>
      </c>
      <c r="H40" s="641">
        <v>14701</v>
      </c>
      <c r="I40" s="641">
        <v>14701</v>
      </c>
      <c r="J40" s="641">
        <v>14701</v>
      </c>
    </row>
    <row r="41" spans="1:10" ht="14.25" customHeight="1">
      <c r="A41" s="236"/>
      <c r="B41" s="235"/>
      <c r="C41" s="235"/>
      <c r="D41" s="235"/>
      <c r="E41" s="235"/>
      <c r="F41" s="235"/>
      <c r="G41" s="235"/>
      <c r="H41" s="235"/>
      <c r="I41" s="235"/>
      <c r="J41" s="235"/>
    </row>
    <row r="42" spans="1:10" ht="21">
      <c r="A42" s="670" t="s">
        <v>947</v>
      </c>
      <c r="B42" s="641" t="s">
        <v>317</v>
      </c>
      <c r="C42" s="641" t="s">
        <v>317</v>
      </c>
      <c r="D42" s="641" t="s">
        <v>317</v>
      </c>
      <c r="E42" s="641" t="s">
        <v>317</v>
      </c>
      <c r="F42" s="641" t="s">
        <v>317</v>
      </c>
      <c r="G42" s="641" t="s">
        <v>317</v>
      </c>
      <c r="H42" s="641">
        <v>630</v>
      </c>
      <c r="I42" s="641">
        <v>546</v>
      </c>
      <c r="J42" s="641">
        <v>452</v>
      </c>
    </row>
    <row r="43" spans="1:10" ht="21">
      <c r="A43" s="670" t="s">
        <v>948</v>
      </c>
      <c r="B43" s="641">
        <v>12325</v>
      </c>
      <c r="C43" s="641">
        <v>12529</v>
      </c>
      <c r="D43" s="641">
        <v>12372</v>
      </c>
      <c r="E43" s="641">
        <v>12763</v>
      </c>
      <c r="F43" s="641">
        <v>12577</v>
      </c>
      <c r="G43" s="641">
        <v>11993</v>
      </c>
      <c r="H43" s="641">
        <v>12101</v>
      </c>
      <c r="I43" s="641">
        <v>11450</v>
      </c>
      <c r="J43" s="641">
        <v>11151</v>
      </c>
    </row>
    <row r="44" spans="1:10" ht="14.25" customHeight="1">
      <c r="A44" s="236"/>
      <c r="B44" s="235"/>
      <c r="C44" s="235"/>
      <c r="D44" s="235"/>
      <c r="E44" s="235"/>
      <c r="F44" s="235"/>
      <c r="G44" s="235"/>
      <c r="H44" s="235"/>
      <c r="I44" s="235"/>
      <c r="J44" s="235"/>
    </row>
    <row r="45" spans="1:10" ht="14.25" customHeight="1">
      <c r="A45" s="669" t="s">
        <v>949</v>
      </c>
      <c r="B45" s="641"/>
      <c r="C45" s="641"/>
      <c r="D45" s="641"/>
      <c r="E45" s="641"/>
      <c r="F45" s="641"/>
      <c r="G45" s="641"/>
      <c r="H45" s="641"/>
      <c r="I45" s="641"/>
      <c r="J45" s="641"/>
    </row>
    <row r="46" spans="1:10" ht="14.25" customHeight="1">
      <c r="A46" s="41"/>
      <c r="B46" s="34"/>
      <c r="C46" s="34"/>
      <c r="D46" s="34"/>
      <c r="E46" s="34"/>
      <c r="F46" s="34"/>
      <c r="G46" s="34"/>
      <c r="H46" s="34"/>
      <c r="I46" s="34"/>
      <c r="J46" s="34"/>
    </row>
    <row r="47" spans="1:10" ht="14.25" customHeight="1">
      <c r="A47" s="669" t="s">
        <v>290</v>
      </c>
      <c r="B47" s="641">
        <v>150723</v>
      </c>
      <c r="C47" s="641">
        <v>154039</v>
      </c>
      <c r="D47" s="641">
        <v>151906</v>
      </c>
      <c r="E47" s="641">
        <v>152563</v>
      </c>
      <c r="F47" s="641">
        <v>152222</v>
      </c>
      <c r="G47" s="641">
        <v>154037</v>
      </c>
      <c r="H47" s="641">
        <v>155440</v>
      </c>
      <c r="I47" s="641">
        <v>150559</v>
      </c>
      <c r="J47" s="641">
        <v>154600</v>
      </c>
    </row>
    <row r="48" spans="1:10" ht="14.25" customHeight="1">
      <c r="A48" s="26"/>
      <c r="B48" s="26"/>
      <c r="C48" s="26"/>
      <c r="D48" s="26"/>
      <c r="E48" s="26"/>
      <c r="F48" s="26"/>
      <c r="G48" s="26"/>
      <c r="H48" s="26"/>
      <c r="I48" s="26"/>
      <c r="J48" s="349"/>
    </row>
    <row r="49" spans="1:10" ht="14.25" customHeight="1">
      <c r="A49" s="27"/>
      <c r="B49" s="456"/>
      <c r="C49" s="456"/>
      <c r="D49" s="455"/>
      <c r="E49" s="455"/>
      <c r="F49" s="455"/>
      <c r="G49" s="455"/>
      <c r="H49" s="106"/>
      <c r="I49" s="106"/>
      <c r="J49" s="106"/>
    </row>
    <row r="50" spans="1:10" ht="14.25" customHeight="1">
      <c r="A50" s="1713"/>
      <c r="B50" s="1713"/>
      <c r="C50" s="1713"/>
      <c r="D50" s="1713"/>
      <c r="E50" s="1713"/>
      <c r="F50" s="1713"/>
      <c r="G50" s="1713"/>
      <c r="H50" s="1713"/>
      <c r="I50" s="1713"/>
      <c r="J50" s="1713"/>
    </row>
    <row r="51" spans="1:10" ht="14.25" customHeight="1">
      <c r="A51" s="26"/>
      <c r="B51" s="26"/>
      <c r="C51" s="26"/>
      <c r="D51" s="26"/>
      <c r="E51" s="26"/>
      <c r="F51" s="26"/>
      <c r="G51" s="26"/>
      <c r="H51" s="26"/>
      <c r="I51" s="26"/>
      <c r="J51" s="349"/>
    </row>
    <row r="52" spans="1:10" ht="14.25" customHeight="1">
      <c r="A52" s="26"/>
      <c r="B52" s="26"/>
      <c r="C52" s="26"/>
      <c r="D52" s="26"/>
      <c r="E52" s="26"/>
      <c r="F52" s="26"/>
      <c r="G52" s="26"/>
      <c r="H52" s="26"/>
      <c r="I52" s="26"/>
      <c r="J52" s="349"/>
    </row>
    <row r="53" spans="1:10" ht="14.25" customHeight="1">
      <c r="A53" s="26"/>
      <c r="B53" s="26"/>
      <c r="C53" s="26"/>
      <c r="D53" s="26"/>
      <c r="E53" s="26"/>
      <c r="F53" s="26"/>
      <c r="G53" s="26"/>
      <c r="H53" s="26"/>
      <c r="I53" s="26"/>
      <c r="J53" s="349"/>
    </row>
    <row r="54" spans="1:10" ht="14.25" customHeight="1">
      <c r="A54" s="26"/>
      <c r="B54" s="26"/>
      <c r="C54" s="26"/>
      <c r="D54" s="26"/>
      <c r="E54" s="26"/>
      <c r="F54" s="26"/>
      <c r="G54" s="26"/>
      <c r="H54" s="26"/>
      <c r="I54" s="26"/>
      <c r="J54" s="349"/>
    </row>
    <row r="55" spans="1:10" ht="14.25" customHeight="1">
      <c r="A55" s="349"/>
      <c r="B55" s="349"/>
      <c r="C55" s="349"/>
      <c r="D55" s="349"/>
      <c r="E55" s="349"/>
      <c r="F55" s="349"/>
      <c r="G55" s="349"/>
      <c r="H55" s="349"/>
      <c r="I55" s="349"/>
      <c r="J55" s="349"/>
    </row>
    <row r="56" spans="1:10" ht="14.25" customHeight="1">
      <c r="A56" s="349"/>
      <c r="B56" s="349"/>
      <c r="C56" s="349"/>
      <c r="D56" s="349"/>
      <c r="E56" s="349"/>
      <c r="F56" s="349"/>
      <c r="G56" s="349"/>
      <c r="H56" s="349"/>
      <c r="I56" s="349"/>
      <c r="J56" s="349"/>
    </row>
    <row r="57" spans="1:10" ht="14.25" customHeight="1">
      <c r="A57" s="349"/>
      <c r="B57" s="349"/>
      <c r="C57" s="349"/>
      <c r="D57" s="349"/>
      <c r="E57" s="349"/>
      <c r="F57" s="349"/>
      <c r="G57" s="349"/>
      <c r="H57" s="349"/>
      <c r="I57" s="349"/>
      <c r="J57" s="349"/>
    </row>
    <row r="58" spans="1:10" ht="14.25" customHeight="1">
      <c r="A58" s="349"/>
      <c r="B58" s="349"/>
      <c r="C58" s="349"/>
      <c r="D58" s="349"/>
      <c r="E58" s="349"/>
      <c r="F58" s="349"/>
      <c r="G58" s="349"/>
      <c r="H58" s="349"/>
      <c r="I58" s="349"/>
      <c r="J58" s="349"/>
    </row>
    <row r="59" spans="1:10" ht="14.25" customHeight="1">
      <c r="A59" s="349"/>
      <c r="B59" s="349"/>
      <c r="C59" s="349"/>
      <c r="D59" s="349"/>
      <c r="E59" s="349"/>
      <c r="F59" s="349"/>
      <c r="G59" s="349"/>
      <c r="H59" s="349"/>
      <c r="I59" s="349"/>
      <c r="J59" s="349"/>
    </row>
    <row r="60" spans="1:10" ht="14.25" customHeight="1">
      <c r="A60" s="349"/>
      <c r="B60" s="349"/>
      <c r="C60" s="349"/>
      <c r="D60" s="349"/>
      <c r="E60" s="349"/>
      <c r="F60" s="349"/>
      <c r="G60" s="349"/>
      <c r="H60" s="349"/>
      <c r="I60" s="349"/>
      <c r="J60" s="349"/>
    </row>
    <row r="61" spans="1:10" ht="14.25" customHeight="1">
      <c r="A61" s="349"/>
      <c r="B61" s="349"/>
      <c r="C61" s="349"/>
      <c r="D61" s="349"/>
      <c r="E61" s="349"/>
      <c r="F61" s="349"/>
      <c r="G61" s="349"/>
      <c r="H61" s="349"/>
      <c r="I61" s="349"/>
      <c r="J61" s="349"/>
    </row>
    <row r="62" spans="1:10" ht="14.25" customHeight="1">
      <c r="A62" s="349"/>
      <c r="B62" s="349"/>
      <c r="C62" s="349"/>
      <c r="D62" s="349"/>
      <c r="E62" s="349"/>
      <c r="F62" s="349"/>
      <c r="G62" s="349"/>
      <c r="H62" s="349"/>
      <c r="I62" s="349"/>
      <c r="J62" s="349"/>
    </row>
    <row r="63" spans="1:10" ht="14.25" customHeight="1">
      <c r="A63" s="349"/>
      <c r="B63" s="349"/>
      <c r="C63" s="349"/>
      <c r="D63" s="349"/>
      <c r="E63" s="349"/>
      <c r="F63" s="349"/>
      <c r="G63" s="349"/>
      <c r="H63" s="349"/>
      <c r="I63" s="349"/>
      <c r="J63" s="349"/>
    </row>
    <row r="64" spans="1:10" ht="14.25" customHeight="1">
      <c r="A64" s="349"/>
      <c r="B64" s="349"/>
      <c r="C64" s="349"/>
      <c r="D64" s="349"/>
      <c r="E64" s="349"/>
      <c r="F64" s="349"/>
      <c r="G64" s="349"/>
      <c r="H64" s="349"/>
      <c r="I64" s="349"/>
      <c r="J64" s="349"/>
    </row>
    <row r="65" spans="1:10" ht="14.25" customHeight="1">
      <c r="A65" s="349"/>
      <c r="B65" s="349"/>
      <c r="C65" s="349"/>
      <c r="D65" s="349"/>
      <c r="E65" s="349"/>
      <c r="F65" s="349"/>
      <c r="G65" s="349"/>
      <c r="H65" s="349"/>
      <c r="I65" s="349"/>
      <c r="J65" s="349"/>
    </row>
    <row r="66" spans="1:10" ht="14.25" customHeight="1">
      <c r="A66" s="349"/>
      <c r="B66" s="349"/>
      <c r="C66" s="349"/>
      <c r="D66" s="349"/>
      <c r="E66" s="349"/>
      <c r="F66" s="349"/>
      <c r="G66" s="349"/>
      <c r="H66" s="349"/>
      <c r="I66" s="349"/>
      <c r="J66" s="349"/>
    </row>
  </sheetData>
  <mergeCells count="7">
    <mergeCell ref="A14:F14"/>
    <mergeCell ref="A18:D18"/>
    <mergeCell ref="A50:J50"/>
    <mergeCell ref="C1:D1"/>
    <mergeCell ref="E1:F1"/>
    <mergeCell ref="G1:H1"/>
    <mergeCell ref="I1:J1"/>
  </mergeCells>
  <pageMargins left="0.70866141732283472" right="0.70866141732283472" top="0.74803149606299213" bottom="0.74803149606299213" header="0.31496062992125984" footer="0.31496062992125984"/>
  <pageSetup paperSize="9" scale="76" orientation="portrait" r:id="rId1"/>
  <headerFooter alignWithMargins="0">
    <oddHeader xml:space="preserve">&amp;C&amp;K000000Half-Year Factbook 2022&amp;R&amp;"-,Bold"&amp;K0000A0Risk, liquidity and capital management
</oddHeader>
    <oddFooter>&amp;R&amp;"-,Bold"&amp;K0000A0Nordea</oddFoot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DA83E-DCDC-49EA-AC6E-88E47D06A03F}">
  <sheetPr codeName="Sheet54">
    <tabColor rgb="FFFFFF99"/>
  </sheetPr>
  <dimension ref="A1:I67"/>
  <sheetViews>
    <sheetView view="pageLayout" zoomScale="84" zoomScaleNormal="100" zoomScaleSheetLayoutView="70" zoomScalePageLayoutView="84" workbookViewId="0">
      <selection activeCell="A4" sqref="A4:XFD4"/>
    </sheetView>
  </sheetViews>
  <sheetFormatPr defaultColWidth="9.1796875" defaultRowHeight="14.5"/>
  <cols>
    <col min="1" max="1" width="50.81640625" style="19" customWidth="1"/>
    <col min="2" max="2" width="37.54296875" style="19" customWidth="1"/>
    <col min="3" max="3" width="13.453125" style="19" customWidth="1"/>
    <col min="4" max="4" width="13" style="19" customWidth="1"/>
    <col min="5" max="6" width="17" style="19" customWidth="1"/>
    <col min="7" max="7" width="15" style="19" customWidth="1"/>
    <col min="8" max="16384" width="9.1796875" style="19"/>
  </cols>
  <sheetData>
    <row r="1" spans="1:9" ht="18.649999999999999" customHeight="1">
      <c r="A1" s="1333" t="s">
        <v>1073</v>
      </c>
      <c r="B1" s="1334"/>
      <c r="C1" s="1335"/>
      <c r="D1" s="1335"/>
      <c r="E1" s="66"/>
      <c r="F1" s="66"/>
      <c r="G1" s="67"/>
      <c r="I1" s="67"/>
    </row>
    <row r="2" spans="1:9" ht="13.5" customHeight="1">
      <c r="A2" s="1521" t="s">
        <v>1074</v>
      </c>
      <c r="B2" s="1522"/>
      <c r="C2" s="1518"/>
      <c r="D2" s="1518"/>
      <c r="E2" s="65"/>
      <c r="F2" s="65"/>
      <c r="G2" s="65"/>
    </row>
    <row r="3" spans="1:9" ht="13.5" customHeight="1">
      <c r="A3" s="1521"/>
      <c r="B3" s="1522"/>
      <c r="C3" s="1518"/>
      <c r="D3" s="1518"/>
      <c r="E3" s="65"/>
      <c r="F3" s="65"/>
      <c r="G3" s="65"/>
    </row>
    <row r="4" spans="1:9" ht="13.5" customHeight="1">
      <c r="A4" s="1521"/>
      <c r="B4" s="1522"/>
      <c r="C4" s="1518"/>
      <c r="D4" s="1518"/>
      <c r="E4" s="65"/>
      <c r="F4" s="65"/>
      <c r="G4" s="65"/>
    </row>
    <row r="5" spans="1:9" ht="13.5" customHeight="1">
      <c r="A5" s="1523" t="s">
        <v>1526</v>
      </c>
      <c r="B5" s="1519"/>
      <c r="C5" s="1520"/>
      <c r="D5" s="1520"/>
      <c r="E5" s="65"/>
      <c r="F5" s="65"/>
      <c r="G5" s="65"/>
    </row>
    <row r="6" spans="1:9" ht="13.5" customHeight="1">
      <c r="A6" s="937" t="s">
        <v>1455</v>
      </c>
      <c r="B6" s="175"/>
      <c r="C6" s="65"/>
      <c r="D6" s="65"/>
      <c r="E6" s="65"/>
      <c r="F6" s="65"/>
      <c r="G6" s="65"/>
    </row>
    <row r="7" spans="1:9" ht="13.5" customHeight="1">
      <c r="A7" s="155"/>
      <c r="B7" s="155"/>
      <c r="C7" s="156"/>
      <c r="D7" s="156"/>
      <c r="E7" s="173"/>
      <c r="F7" s="173"/>
      <c r="G7" s="173"/>
    </row>
    <row r="8" spans="1:9" ht="13.5" customHeight="1">
      <c r="A8" s="174"/>
      <c r="B8" s="174"/>
      <c r="C8" s="97"/>
      <c r="D8" s="160"/>
      <c r="E8" s="160"/>
      <c r="F8" s="97"/>
      <c r="G8" s="160"/>
    </row>
    <row r="9" spans="1:9" ht="13.5" customHeight="1">
      <c r="A9" s="174"/>
      <c r="B9" s="174"/>
      <c r="C9" s="164"/>
      <c r="D9" s="166"/>
      <c r="E9" s="166"/>
      <c r="F9" s="164"/>
      <c r="G9" s="160"/>
    </row>
    <row r="10" spans="1:9" ht="13.5" customHeight="1">
      <c r="A10" s="155"/>
      <c r="B10" s="155"/>
      <c r="C10" s="156"/>
      <c r="D10" s="1452"/>
      <c r="E10" s="157"/>
      <c r="F10" s="156"/>
      <c r="G10" s="173"/>
    </row>
    <row r="11" spans="1:9" ht="13.5" customHeight="1">
      <c r="A11" s="172"/>
      <c r="B11" s="172"/>
      <c r="C11" s="171"/>
      <c r="D11" s="170"/>
      <c r="E11" s="170"/>
      <c r="F11" s="171"/>
      <c r="G11" s="170"/>
    </row>
    <row r="12" spans="1:9" ht="13.5" customHeight="1">
      <c r="A12" s="168"/>
      <c r="B12" s="168"/>
      <c r="C12" s="97"/>
      <c r="D12" s="160"/>
      <c r="E12" s="160"/>
      <c r="F12" s="169"/>
      <c r="G12" s="97"/>
    </row>
    <row r="13" spans="1:9" ht="13.5" customHeight="1">
      <c r="A13" s="168"/>
      <c r="B13" s="168"/>
      <c r="C13" s="167"/>
      <c r="D13" s="166"/>
      <c r="E13" s="166"/>
      <c r="F13" s="165"/>
      <c r="G13" s="164"/>
    </row>
    <row r="14" spans="1:9" ht="13.5" customHeight="1">
      <c r="A14" s="163"/>
      <c r="B14" s="163"/>
      <c r="C14" s="162"/>
      <c r="D14" s="157"/>
      <c r="E14" s="157"/>
      <c r="F14" s="161"/>
      <c r="G14" s="156"/>
      <c r="H14" s="61"/>
    </row>
    <row r="15" spans="1:9" ht="13.5" customHeight="1">
      <c r="A15" s="160"/>
      <c r="B15" s="160"/>
      <c r="C15" s="160"/>
      <c r="D15" s="160"/>
      <c r="E15" s="160"/>
      <c r="F15" s="97"/>
      <c r="G15" s="160"/>
      <c r="H15" s="61"/>
    </row>
    <row r="16" spans="1:9" ht="13.5" customHeight="1">
      <c r="A16" s="155"/>
      <c r="B16" s="155"/>
      <c r="C16" s="368"/>
      <c r="D16" s="369"/>
      <c r="E16" s="369"/>
      <c r="F16" s="368"/>
      <c r="G16" s="368"/>
      <c r="H16" s="61"/>
    </row>
    <row r="17" spans="1:8" ht="13.5" customHeight="1">
      <c r="C17" s="65"/>
      <c r="D17" s="65"/>
      <c r="E17" s="65"/>
      <c r="F17" s="65"/>
      <c r="G17" s="65"/>
      <c r="H17" s="61"/>
    </row>
    <row r="18" spans="1:8" ht="13.5" customHeight="1">
      <c r="A18" s="671"/>
      <c r="B18" s="148"/>
      <c r="C18" s="148"/>
      <c r="D18" s="148"/>
      <c r="E18" s="148"/>
      <c r="F18" s="147"/>
      <c r="G18" s="65"/>
      <c r="H18" s="61"/>
    </row>
    <row r="19" spans="1:8" ht="13.5" customHeight="1">
      <c r="A19" s="148"/>
      <c r="B19" s="148"/>
      <c r="C19" s="148"/>
      <c r="D19" s="148"/>
      <c r="E19" s="148"/>
      <c r="F19" s="147"/>
      <c r="G19" s="65"/>
      <c r="H19" s="61"/>
    </row>
    <row r="20" spans="1:8" ht="13.5" customHeight="1">
      <c r="A20" s="159"/>
      <c r="B20" s="159"/>
      <c r="C20" s="159"/>
      <c r="D20" s="159"/>
      <c r="E20" s="159"/>
      <c r="F20" s="158"/>
      <c r="G20" s="65"/>
      <c r="H20" s="61"/>
    </row>
    <row r="21" spans="1:8" ht="13.5" customHeight="1">
      <c r="A21" s="159"/>
      <c r="B21" s="159"/>
      <c r="C21" s="159"/>
      <c r="D21" s="159"/>
      <c r="E21" s="159"/>
      <c r="F21" s="158"/>
      <c r="H21" s="61"/>
    </row>
    <row r="22" spans="1:8" ht="13.5" customHeight="1">
      <c r="C22" s="151"/>
      <c r="H22" s="61"/>
    </row>
    <row r="23" spans="1:8" ht="13.5" customHeight="1">
      <c r="H23" s="61"/>
    </row>
    <row r="24" spans="1:8" ht="13.5" customHeight="1">
      <c r="C24" s="65"/>
      <c r="D24" s="367"/>
      <c r="E24" s="65"/>
      <c r="F24" s="65"/>
      <c r="G24" s="64"/>
      <c r="H24" s="61"/>
    </row>
    <row r="25" spans="1:8" ht="13.5" customHeight="1">
      <c r="C25" s="65"/>
      <c r="D25" s="65"/>
      <c r="E25" s="65"/>
      <c r="F25" s="65"/>
      <c r="G25" s="64"/>
      <c r="H25" s="61"/>
    </row>
    <row r="26" spans="1:8" ht="13.5" customHeight="1">
      <c r="C26" s="65"/>
      <c r="D26" s="65"/>
      <c r="E26" s="65"/>
      <c r="F26" s="65"/>
      <c r="G26" s="63"/>
      <c r="H26" s="61"/>
    </row>
    <row r="27" spans="1:8" ht="13.5" customHeight="1">
      <c r="C27" s="157"/>
      <c r="D27" s="157"/>
      <c r="E27" s="65"/>
      <c r="F27" s="65"/>
      <c r="G27" s="65"/>
      <c r="H27" s="61"/>
    </row>
    <row r="28" spans="1:8" ht="13.5" customHeight="1">
      <c r="C28" s="157"/>
      <c r="D28" s="157"/>
      <c r="E28" s="156"/>
      <c r="F28" s="156"/>
      <c r="G28" s="156"/>
      <c r="H28" s="61"/>
    </row>
    <row r="29" spans="1:8" ht="13.5" customHeight="1">
      <c r="C29" s="157"/>
      <c r="D29" s="157"/>
      <c r="E29" s="156"/>
      <c r="F29" s="156"/>
      <c r="G29" s="156"/>
      <c r="H29" s="61"/>
    </row>
    <row r="30" spans="1:8" ht="13.5" customHeight="1">
      <c r="A30" s="1453" t="s">
        <v>1075</v>
      </c>
      <c r="B30" s="1336"/>
      <c r="C30" s="1337"/>
      <c r="D30" s="1337"/>
      <c r="E30" s="366"/>
      <c r="F30" s="366"/>
      <c r="G30" s="366"/>
      <c r="H30" s="61"/>
    </row>
    <row r="31" spans="1:8" ht="13.5" customHeight="1">
      <c r="A31" s="937" t="s">
        <v>1455</v>
      </c>
      <c r="B31" s="65"/>
      <c r="C31" s="364"/>
      <c r="D31" s="364"/>
      <c r="E31" s="366"/>
      <c r="F31" s="366"/>
      <c r="G31" s="366"/>
      <c r="H31" s="61"/>
    </row>
    <row r="32" spans="1:8" ht="13.5" customHeight="1">
      <c r="A32" s="155"/>
      <c r="B32" s="155"/>
      <c r="C32" s="364"/>
      <c r="D32" s="364"/>
      <c r="E32" s="153"/>
      <c r="F32" s="153"/>
      <c r="G32" s="153"/>
      <c r="H32" s="61"/>
    </row>
    <row r="33" spans="1:8" ht="13.5" customHeight="1">
      <c r="A33" s="154"/>
      <c r="B33" s="154"/>
      <c r="C33" s="364"/>
      <c r="D33" s="364"/>
      <c r="E33" s="366"/>
      <c r="F33" s="366"/>
      <c r="G33" s="366"/>
      <c r="H33" s="61"/>
    </row>
    <row r="34" spans="1:8" ht="13.5" customHeight="1">
      <c r="A34" s="154"/>
      <c r="B34" s="154"/>
      <c r="C34" s="364"/>
      <c r="D34" s="364"/>
      <c r="E34" s="366"/>
      <c r="F34" s="366"/>
      <c r="G34" s="366"/>
      <c r="H34" s="61"/>
    </row>
    <row r="35" spans="1:8" ht="13.5" customHeight="1">
      <c r="A35" s="152"/>
      <c r="B35" s="152"/>
      <c r="C35" s="364"/>
      <c r="D35" s="364"/>
      <c r="E35" s="366"/>
      <c r="F35" s="366"/>
      <c r="G35" s="366"/>
      <c r="H35" s="61"/>
    </row>
    <row r="36" spans="1:8" ht="13.5" customHeight="1">
      <c r="A36" s="154"/>
      <c r="B36" s="154"/>
      <c r="C36" s="364"/>
      <c r="D36" s="364"/>
      <c r="E36" s="366"/>
      <c r="F36" s="366"/>
      <c r="G36" s="366"/>
      <c r="H36" s="61"/>
    </row>
    <row r="37" spans="1:8" ht="13.5" customHeight="1">
      <c r="A37" s="154"/>
      <c r="B37" s="154"/>
      <c r="C37" s="364"/>
      <c r="D37" s="364"/>
      <c r="E37" s="153"/>
      <c r="F37" s="153"/>
      <c r="G37" s="153"/>
      <c r="H37" s="61"/>
    </row>
    <row r="38" spans="1:8" ht="13.5" customHeight="1">
      <c r="A38" s="154"/>
      <c r="B38" s="154"/>
      <c r="C38" s="364"/>
      <c r="D38" s="364"/>
      <c r="E38" s="365"/>
      <c r="F38" s="365"/>
      <c r="G38" s="365"/>
      <c r="H38" s="61"/>
    </row>
    <row r="39" spans="1:8" ht="13.5" customHeight="1">
      <c r="A39" s="154"/>
      <c r="B39" s="154"/>
      <c r="C39" s="364"/>
      <c r="D39" s="364"/>
      <c r="E39" s="153"/>
      <c r="F39" s="153"/>
      <c r="G39" s="153"/>
      <c r="H39" s="61"/>
    </row>
    <row r="40" spans="1:8" ht="13.5" customHeight="1">
      <c r="A40" s="154"/>
      <c r="B40" s="154"/>
      <c r="E40" s="153"/>
      <c r="F40" s="153"/>
      <c r="G40" s="153"/>
      <c r="H40" s="61"/>
    </row>
    <row r="41" spans="1:8" ht="13.5" customHeight="1">
      <c r="A41" s="152"/>
      <c r="B41" s="152"/>
      <c r="C41" s="364"/>
      <c r="D41" s="364"/>
      <c r="H41" s="61"/>
    </row>
    <row r="42" spans="1:8" ht="13.5" customHeight="1">
      <c r="C42" s="364"/>
      <c r="D42" s="364"/>
      <c r="H42" s="61"/>
    </row>
    <row r="43" spans="1:8" ht="13.5" customHeight="1">
      <c r="C43" s="364"/>
      <c r="D43" s="364"/>
      <c r="H43" s="61"/>
    </row>
    <row r="44" spans="1:8" ht="13.5" customHeight="1">
      <c r="B44" s="62"/>
      <c r="C44" s="363"/>
      <c r="D44" s="149"/>
      <c r="H44" s="61"/>
    </row>
    <row r="45" spans="1:8" ht="13.5" customHeight="1">
      <c r="B45" s="62"/>
      <c r="C45" s="363"/>
      <c r="D45" s="149"/>
      <c r="H45" s="61"/>
    </row>
    <row r="46" spans="1:8" ht="13.5" customHeight="1">
      <c r="A46" s="1453" t="s">
        <v>1076</v>
      </c>
      <c r="B46" s="1338"/>
      <c r="C46" s="1339"/>
      <c r="D46" s="1340"/>
      <c r="H46" s="61"/>
    </row>
    <row r="47" spans="1:8" ht="13.5" customHeight="1">
      <c r="A47" s="937" t="s">
        <v>1455</v>
      </c>
      <c r="B47" s="150"/>
      <c r="C47" s="149"/>
      <c r="D47" s="363"/>
      <c r="H47" s="61"/>
    </row>
    <row r="48" spans="1:8" ht="13.5" customHeight="1">
      <c r="H48" s="61"/>
    </row>
    <row r="49" spans="1:8" ht="13.5" customHeight="1">
      <c r="A49" s="148"/>
      <c r="B49" s="148"/>
      <c r="C49" s="148"/>
      <c r="D49" s="148"/>
      <c r="E49" s="148"/>
      <c r="F49" s="147"/>
      <c r="H49" s="61"/>
    </row>
    <row r="50" spans="1:8" ht="13.5" customHeight="1">
      <c r="A50" s="148"/>
      <c r="B50" s="148"/>
      <c r="C50" s="148"/>
      <c r="D50" s="148"/>
      <c r="E50" s="148"/>
      <c r="F50" s="147"/>
      <c r="H50" s="61"/>
    </row>
    <row r="51" spans="1:8" ht="13.5" customHeight="1">
      <c r="A51" s="124"/>
      <c r="B51" s="124"/>
      <c r="H51" s="61"/>
    </row>
    <row r="52" spans="1:8" ht="13.5" customHeight="1">
      <c r="B52" s="124"/>
      <c r="H52" s="61"/>
    </row>
    <row r="53" spans="1:8">
      <c r="H53" s="61"/>
    </row>
    <row r="54" spans="1:8">
      <c r="H54" s="61"/>
    </row>
    <row r="55" spans="1:8">
      <c r="H55" s="61"/>
    </row>
    <row r="56" spans="1:8">
      <c r="H56" s="61"/>
    </row>
    <row r="57" spans="1:8">
      <c r="H57" s="61"/>
    </row>
    <row r="58" spans="1:8">
      <c r="H58" s="61"/>
    </row>
    <row r="59" spans="1:8">
      <c r="H59" s="61"/>
    </row>
    <row r="60" spans="1:8">
      <c r="H60" s="61"/>
    </row>
    <row r="61" spans="1:8">
      <c r="H61" s="61"/>
    </row>
    <row r="62" spans="1:8">
      <c r="H62" s="61"/>
    </row>
    <row r="64" spans="1:8" ht="15.5">
      <c r="A64" s="684"/>
    </row>
    <row r="66" spans="1:1">
      <c r="A66" s="766"/>
    </row>
    <row r="67" spans="1:1">
      <c r="A67" s="767"/>
    </row>
  </sheetData>
  <pageMargins left="0.70866141732283472" right="0.70866141732283472" top="0.74803149606299213" bottom="0.74803149606299213" header="0.31496062992125984" footer="0.31496062992125984"/>
  <pageSetup paperSize="9" scale="76" pageOrder="overThenDown" orientation="portrait" r:id="rId1"/>
  <headerFooter alignWithMargins="0">
    <oddHeader xml:space="preserve">&amp;CHalf-Year Factbook 2022&amp;R&amp;"-,Bold"&amp;K0000A0Risk, liquidity and capital management
</oddHeader>
    <oddFooter>&amp;R&amp;"-,Bold"&amp;K0000A0Nordea</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E2AC9-BB5B-46AF-985E-C1D71C25E12F}">
  <sheetPr codeName="Sheet32">
    <tabColor rgb="FFFFFF99"/>
  </sheetPr>
  <dimension ref="A1:BB63"/>
  <sheetViews>
    <sheetView view="pageLayout" zoomScale="85" zoomScaleNormal="100" zoomScaleSheetLayoutView="40" zoomScalePageLayoutView="85" workbookViewId="0">
      <selection activeCell="L23" sqref="L23"/>
    </sheetView>
  </sheetViews>
  <sheetFormatPr defaultColWidth="9.1796875" defaultRowHeight="14.5"/>
  <cols>
    <col min="1" max="1" width="56.81640625" style="14" customWidth="1"/>
    <col min="2" max="6" width="10.54296875" style="14" customWidth="1"/>
    <col min="7" max="7" width="44.81640625" style="11" customWidth="1"/>
    <col min="8" max="10" width="7.453125" style="11" customWidth="1"/>
    <col min="11" max="12" width="6.7265625" style="11" customWidth="1"/>
    <col min="13" max="13" width="8" style="11" customWidth="1"/>
    <col min="14" max="14" width="8.453125" style="11" customWidth="1"/>
    <col min="15" max="15" width="9.26953125" style="11" customWidth="1"/>
    <col min="16" max="16" width="7.54296875" style="11" customWidth="1"/>
    <col min="17" max="17" width="50.1796875" style="11" customWidth="1"/>
    <col min="18" max="18" width="6.81640625" style="11" customWidth="1"/>
    <col min="19" max="20" width="7.54296875" style="11" customWidth="1"/>
    <col min="21" max="24" width="6.26953125" style="11" customWidth="1"/>
    <col min="25" max="25" width="9.453125" style="11" customWidth="1"/>
    <col min="26" max="26" width="6.81640625" style="11" customWidth="1"/>
    <col min="27" max="27" width="47.453125" style="11" customWidth="1"/>
    <col min="28" max="28" width="7.54296875" style="11" customWidth="1"/>
    <col min="29" max="29" width="7.1796875" style="11" customWidth="1"/>
    <col min="30" max="30" width="8.1796875" style="11" customWidth="1"/>
    <col min="31" max="31" width="6.453125" style="11" customWidth="1"/>
    <col min="32" max="32" width="6.54296875" style="11" customWidth="1"/>
    <col min="33" max="33" width="6.81640625" style="11" customWidth="1"/>
    <col min="34" max="34" width="6.54296875" style="11" customWidth="1"/>
    <col min="35" max="35" width="9.81640625" style="11" customWidth="1"/>
    <col min="36" max="36" width="6.453125" style="11" customWidth="1"/>
    <col min="37" max="37" width="38.7265625" style="11" customWidth="1"/>
    <col min="38" max="44" width="8" style="11" customWidth="1"/>
    <col min="45" max="45" width="9" style="11" customWidth="1"/>
    <col min="46" max="46" width="8" style="11" customWidth="1"/>
    <col min="47" max="47" width="39.453125" style="11" customWidth="1"/>
    <col min="48" max="48" width="12.7265625" style="11" customWidth="1"/>
    <col min="49" max="49" width="11.1796875" style="11" customWidth="1"/>
    <col min="50" max="50" width="12.54296875" style="11" customWidth="1"/>
    <col min="51" max="51" width="11.1796875" style="11" customWidth="1"/>
    <col min="52" max="52" width="12.54296875" style="11" customWidth="1"/>
    <col min="53" max="53" width="11.1796875" style="11" customWidth="1"/>
    <col min="54" max="16384" width="9.1796875" style="11"/>
  </cols>
  <sheetData>
    <row r="1" spans="1:54" ht="13.5" customHeight="1">
      <c r="A1" s="1454" t="s">
        <v>1077</v>
      </c>
      <c r="B1" s="1467"/>
      <c r="C1" s="1467"/>
      <c r="D1" s="1467"/>
      <c r="E1" s="1467"/>
      <c r="F1" s="1467"/>
      <c r="G1" s="1454" t="s">
        <v>1078</v>
      </c>
      <c r="H1" s="1462"/>
      <c r="I1" s="1462"/>
      <c r="J1" s="1462"/>
      <c r="K1" s="1462"/>
      <c r="L1" s="1462"/>
      <c r="M1" s="1462"/>
      <c r="N1" s="1462"/>
      <c r="O1" s="1462"/>
      <c r="P1" s="1462"/>
      <c r="Q1" s="1454" t="s">
        <v>1079</v>
      </c>
      <c r="R1" s="1455"/>
      <c r="S1" s="1455"/>
      <c r="T1" s="1455"/>
      <c r="U1" s="1455"/>
      <c r="V1" s="1455"/>
      <c r="W1" s="1455"/>
      <c r="X1" s="1455"/>
      <c r="Y1" s="1455"/>
      <c r="Z1" s="1455"/>
      <c r="AA1" s="1454" t="s">
        <v>1079</v>
      </c>
      <c r="AB1" s="1455"/>
      <c r="AC1" s="1455"/>
      <c r="AD1" s="1455"/>
      <c r="AE1" s="1455"/>
      <c r="AF1" s="1455"/>
      <c r="AG1" s="1455"/>
      <c r="AH1" s="1455"/>
      <c r="AI1" s="1455"/>
      <c r="AJ1" s="1455"/>
      <c r="AK1" s="1454" t="s">
        <v>1079</v>
      </c>
      <c r="AL1" s="1455"/>
      <c r="AM1" s="1455"/>
      <c r="AN1" s="1455"/>
      <c r="AO1" s="1455"/>
      <c r="AP1" s="1455"/>
      <c r="AQ1" s="1455"/>
      <c r="AR1" s="1455"/>
      <c r="AS1" s="1455"/>
      <c r="AT1" s="1455"/>
      <c r="AU1" s="1459" t="s">
        <v>1080</v>
      </c>
      <c r="AV1" s="1460"/>
      <c r="AW1" s="1460"/>
      <c r="AX1" s="1460"/>
      <c r="AY1" s="1460"/>
      <c r="AZ1" s="1460"/>
      <c r="BA1" s="1460"/>
    </row>
    <row r="2" spans="1:54" ht="17.5" customHeight="1">
      <c r="A2" s="1468" t="s">
        <v>1081</v>
      </c>
      <c r="B2" s="1469"/>
      <c r="C2" s="1469"/>
      <c r="D2" s="1469"/>
      <c r="E2" s="1469"/>
      <c r="F2" s="1469"/>
      <c r="G2" s="1456" t="s">
        <v>1455</v>
      </c>
      <c r="H2" s="1473"/>
      <c r="I2" s="1473"/>
      <c r="J2" s="1473"/>
      <c r="K2" s="1473"/>
      <c r="L2" s="1473"/>
      <c r="M2" s="1473"/>
      <c r="N2" s="1473"/>
      <c r="O2" s="1473"/>
      <c r="P2" s="1460"/>
      <c r="Q2" s="1456" t="s">
        <v>1455</v>
      </c>
      <c r="R2" s="1457"/>
      <c r="S2" s="1457"/>
      <c r="T2" s="1457"/>
      <c r="U2" s="1457"/>
      <c r="V2" s="1457"/>
      <c r="W2" s="1457"/>
      <c r="X2" s="1457"/>
      <c r="Y2" s="1457"/>
      <c r="Z2" s="1457"/>
      <c r="AA2" s="1456" t="s">
        <v>1455</v>
      </c>
      <c r="AB2" s="1457"/>
      <c r="AC2" s="1457"/>
      <c r="AD2" s="1457"/>
      <c r="AE2" s="1457"/>
      <c r="AF2" s="1457"/>
      <c r="AG2" s="1457"/>
      <c r="AH2" s="1457"/>
      <c r="AI2" s="1457"/>
      <c r="AJ2" s="1457"/>
      <c r="AK2" s="1456" t="s">
        <v>1455</v>
      </c>
      <c r="AL2" s="1457"/>
      <c r="AM2" s="1457"/>
      <c r="AN2" s="1457"/>
      <c r="AO2" s="1457"/>
      <c r="AP2" s="1457"/>
      <c r="AQ2" s="1457"/>
      <c r="AR2" s="1457"/>
      <c r="AS2" s="1457"/>
      <c r="AT2" s="1457"/>
      <c r="AU2" s="1461" t="s">
        <v>1455</v>
      </c>
      <c r="AV2" s="1462"/>
      <c r="AW2" s="1462"/>
      <c r="AX2" s="1462"/>
      <c r="AY2" s="1462"/>
      <c r="AZ2" s="1462"/>
      <c r="BA2" s="1462"/>
    </row>
    <row r="3" spans="1:54" ht="14.15" customHeight="1">
      <c r="A3" s="46"/>
      <c r="B3" s="219"/>
      <c r="C3" s="219"/>
      <c r="D3" s="219"/>
      <c r="E3" s="219"/>
      <c r="F3" s="219"/>
      <c r="G3" s="339"/>
      <c r="P3" s="1025"/>
      <c r="Q3" s="1458" t="s">
        <v>1458</v>
      </c>
      <c r="R3" s="1457"/>
      <c r="S3" s="1457"/>
      <c r="T3" s="1457"/>
      <c r="U3" s="1457"/>
      <c r="V3" s="1457"/>
      <c r="W3" s="1457"/>
      <c r="X3" s="1457"/>
      <c r="Y3" s="1457"/>
      <c r="Z3" s="1457"/>
      <c r="AA3" s="1458" t="s">
        <v>1459</v>
      </c>
      <c r="AB3" s="1457"/>
      <c r="AC3" s="1457"/>
      <c r="AD3" s="1457"/>
      <c r="AE3" s="1457"/>
      <c r="AF3" s="1457"/>
      <c r="AG3" s="1457"/>
      <c r="AH3" s="1457"/>
      <c r="AI3" s="1457"/>
      <c r="AJ3" s="1457"/>
      <c r="AK3" s="1458" t="s">
        <v>1459</v>
      </c>
      <c r="AL3" s="1457"/>
      <c r="AM3" s="1457"/>
      <c r="AN3" s="1457"/>
      <c r="AO3" s="1457"/>
      <c r="AP3" s="1457"/>
      <c r="AQ3" s="1457"/>
      <c r="AR3" s="1457"/>
      <c r="AS3" s="1457"/>
      <c r="AT3" s="1457"/>
      <c r="AU3" s="1464"/>
      <c r="AV3" s="1695" t="s">
        <v>1082</v>
      </c>
      <c r="AW3" s="1695"/>
      <c r="AX3" s="1695" t="s">
        <v>1083</v>
      </c>
      <c r="AY3" s="1695"/>
      <c r="AZ3" s="1695" t="s">
        <v>1084</v>
      </c>
      <c r="BA3" s="1695"/>
      <c r="BB3" s="114"/>
    </row>
    <row r="4" spans="1:54" ht="32.5" customHeight="1">
      <c r="A4" s="114"/>
      <c r="B4" s="1470" t="s">
        <v>1096</v>
      </c>
      <c r="C4" s="1471"/>
      <c r="D4" s="1471"/>
      <c r="E4" s="1471"/>
      <c r="F4" s="1472"/>
      <c r="G4" s="1003" t="s">
        <v>692</v>
      </c>
      <c r="H4" s="1004" t="s">
        <v>1084</v>
      </c>
      <c r="I4" s="1004" t="s">
        <v>1083</v>
      </c>
      <c r="J4" s="1004" t="s">
        <v>1089</v>
      </c>
      <c r="K4" s="1004" t="s">
        <v>1093</v>
      </c>
      <c r="L4" s="1004" t="s">
        <v>1090</v>
      </c>
      <c r="M4" s="1004" t="s">
        <v>80</v>
      </c>
      <c r="N4" s="1004" t="s">
        <v>1457</v>
      </c>
      <c r="O4" s="1004" t="s">
        <v>290</v>
      </c>
      <c r="P4" s="898"/>
      <c r="Q4" s="1012" t="s">
        <v>1084</v>
      </c>
      <c r="R4" s="994" t="s">
        <v>1085</v>
      </c>
      <c r="S4" s="994" t="s">
        <v>1086</v>
      </c>
      <c r="T4" s="994" t="s">
        <v>1087</v>
      </c>
      <c r="U4" s="994" t="s">
        <v>1562</v>
      </c>
      <c r="V4" s="994" t="s">
        <v>1563</v>
      </c>
      <c r="W4" s="994" t="s">
        <v>1564</v>
      </c>
      <c r="X4" s="994" t="s">
        <v>1565</v>
      </c>
      <c r="Y4" s="994" t="s">
        <v>1088</v>
      </c>
      <c r="Z4" s="994" t="s">
        <v>290</v>
      </c>
      <c r="AA4" s="1012" t="s">
        <v>1089</v>
      </c>
      <c r="AB4" s="994" t="s">
        <v>1085</v>
      </c>
      <c r="AC4" s="994" t="s">
        <v>1086</v>
      </c>
      <c r="AD4" s="994" t="s">
        <v>1087</v>
      </c>
      <c r="AE4" s="994" t="s">
        <v>1562</v>
      </c>
      <c r="AF4" s="994" t="s">
        <v>1563</v>
      </c>
      <c r="AG4" s="994" t="s">
        <v>1564</v>
      </c>
      <c r="AH4" s="994" t="s">
        <v>1565</v>
      </c>
      <c r="AI4" s="994" t="s">
        <v>1088</v>
      </c>
      <c r="AJ4" s="994" t="s">
        <v>290</v>
      </c>
      <c r="AK4" s="1003" t="s">
        <v>1090</v>
      </c>
      <c r="AL4" s="1524" t="s">
        <v>1085</v>
      </c>
      <c r="AM4" s="1524" t="s">
        <v>1086</v>
      </c>
      <c r="AN4" s="1524" t="s">
        <v>1087</v>
      </c>
      <c r="AO4" s="1524" t="s">
        <v>1562</v>
      </c>
      <c r="AP4" s="1524" t="s">
        <v>1563</v>
      </c>
      <c r="AQ4" s="1524" t="s">
        <v>1564</v>
      </c>
      <c r="AR4" s="1524" t="s">
        <v>1565</v>
      </c>
      <c r="AS4" s="1524" t="s">
        <v>1088</v>
      </c>
      <c r="AT4" s="1524" t="s">
        <v>290</v>
      </c>
      <c r="AU4" s="806" t="s">
        <v>83</v>
      </c>
      <c r="AV4" s="1041" t="s">
        <v>1091</v>
      </c>
      <c r="AW4" s="1041" t="s">
        <v>1092</v>
      </c>
      <c r="AX4" s="1041" t="s">
        <v>1091</v>
      </c>
      <c r="AY4" s="1041" t="s">
        <v>1092</v>
      </c>
      <c r="AZ4" s="1041" t="s">
        <v>1091</v>
      </c>
      <c r="BA4" s="1041" t="s">
        <v>1092</v>
      </c>
      <c r="BB4" s="114"/>
    </row>
    <row r="5" spans="1:54" ht="14.15" customHeight="1">
      <c r="A5" s="985" t="s">
        <v>692</v>
      </c>
      <c r="B5" s="986" t="s">
        <v>1084</v>
      </c>
      <c r="C5" s="986" t="s">
        <v>1083</v>
      </c>
      <c r="D5" s="986" t="s">
        <v>1089</v>
      </c>
      <c r="E5" s="986" t="s">
        <v>80</v>
      </c>
      <c r="F5" s="986" t="s">
        <v>1099</v>
      </c>
      <c r="G5" s="1001" t="s">
        <v>1094</v>
      </c>
      <c r="H5" s="807">
        <v>44.3</v>
      </c>
      <c r="I5" s="807">
        <v>13.6</v>
      </c>
      <c r="J5" s="807">
        <v>6.6</v>
      </c>
      <c r="K5" s="807">
        <v>6.3</v>
      </c>
      <c r="L5" s="807">
        <v>0.5</v>
      </c>
      <c r="M5" s="807"/>
      <c r="N5" s="1002"/>
      <c r="O5" s="807">
        <v>71.3</v>
      </c>
      <c r="P5" s="899"/>
      <c r="Q5" s="1001" t="s">
        <v>1094</v>
      </c>
      <c r="R5" s="807">
        <v>44.3</v>
      </c>
      <c r="S5" s="1011" t="s">
        <v>317</v>
      </c>
      <c r="T5" s="1011" t="s">
        <v>317</v>
      </c>
      <c r="U5" s="1011" t="s">
        <v>317</v>
      </c>
      <c r="V5" s="1011" t="s">
        <v>317</v>
      </c>
      <c r="W5" s="1011" t="s">
        <v>317</v>
      </c>
      <c r="X5" s="1011" t="s">
        <v>317</v>
      </c>
      <c r="Y5" s="1011" t="s">
        <v>317</v>
      </c>
      <c r="Z5" s="1011">
        <v>44.3</v>
      </c>
      <c r="AA5" s="1001" t="s">
        <v>1094</v>
      </c>
      <c r="AB5" s="807">
        <v>6.6</v>
      </c>
      <c r="AC5" s="1011" t="s">
        <v>317</v>
      </c>
      <c r="AD5" s="1011" t="s">
        <v>317</v>
      </c>
      <c r="AE5" s="1011" t="s">
        <v>317</v>
      </c>
      <c r="AF5" s="1011" t="s">
        <v>317</v>
      </c>
      <c r="AG5" s="1011" t="s">
        <v>317</v>
      </c>
      <c r="AH5" s="1011" t="s">
        <v>317</v>
      </c>
      <c r="AI5" s="1011" t="s">
        <v>317</v>
      </c>
      <c r="AJ5" s="1011">
        <v>6.6</v>
      </c>
      <c r="AK5" s="1001" t="s">
        <v>1094</v>
      </c>
      <c r="AL5" s="807">
        <v>0.5</v>
      </c>
      <c r="AM5" s="1011" t="s">
        <v>317</v>
      </c>
      <c r="AN5" s="1011" t="s">
        <v>317</v>
      </c>
      <c r="AO5" s="1011" t="s">
        <v>317</v>
      </c>
      <c r="AP5" s="1011" t="s">
        <v>317</v>
      </c>
      <c r="AQ5" s="1011" t="s">
        <v>317</v>
      </c>
      <c r="AR5" s="1011" t="s">
        <v>317</v>
      </c>
      <c r="AS5" s="1011" t="s">
        <v>317</v>
      </c>
      <c r="AT5" s="1011">
        <v>0.5</v>
      </c>
      <c r="AU5" s="1463"/>
      <c r="AV5" s="982"/>
      <c r="AW5" s="982"/>
      <c r="AX5" s="982"/>
      <c r="AY5" s="982"/>
      <c r="AZ5" s="982"/>
      <c r="BA5" s="982"/>
      <c r="BB5" s="114"/>
    </row>
    <row r="6" spans="1:54" ht="14.15" customHeight="1">
      <c r="A6" s="672" t="s">
        <v>1102</v>
      </c>
      <c r="B6" s="673">
        <v>45.646036268526416</v>
      </c>
      <c r="C6" s="673">
        <v>20.759135662013108</v>
      </c>
      <c r="D6" s="673">
        <v>24.28026951998304</v>
      </c>
      <c r="E6" s="673">
        <v>30.437330819788521</v>
      </c>
      <c r="F6" s="673">
        <v>121.12286256738089</v>
      </c>
      <c r="G6" s="858" t="s">
        <v>1095</v>
      </c>
      <c r="H6" s="802">
        <v>84</v>
      </c>
      <c r="I6" s="802">
        <v>11.9</v>
      </c>
      <c r="J6" s="802">
        <v>91.3</v>
      </c>
      <c r="K6" s="802">
        <v>89.9</v>
      </c>
      <c r="L6" s="802">
        <v>68.099999999999994</v>
      </c>
      <c r="M6" s="802">
        <v>2.2999999999999998</v>
      </c>
      <c r="N6" s="808"/>
      <c r="O6" s="802">
        <v>347.6</v>
      </c>
      <c r="P6" s="899"/>
      <c r="Q6" s="1001" t="s">
        <v>1095</v>
      </c>
      <c r="R6" s="807">
        <v>12.2</v>
      </c>
      <c r="S6" s="807">
        <v>3.9</v>
      </c>
      <c r="T6" s="807">
        <v>10.5</v>
      </c>
      <c r="U6" s="807">
        <v>8.1999999999999993</v>
      </c>
      <c r="V6" s="807">
        <v>18.899999999999999</v>
      </c>
      <c r="W6" s="807">
        <v>12.4</v>
      </c>
      <c r="X6" s="807">
        <v>18</v>
      </c>
      <c r="Y6" s="1011" t="s">
        <v>317</v>
      </c>
      <c r="Z6" s="1011">
        <v>84</v>
      </c>
      <c r="AA6" s="858" t="s">
        <v>1095</v>
      </c>
      <c r="AB6" s="802">
        <v>8</v>
      </c>
      <c r="AC6" s="802">
        <v>2.4</v>
      </c>
      <c r="AD6" s="802">
        <v>11.3</v>
      </c>
      <c r="AE6" s="802">
        <v>8.6</v>
      </c>
      <c r="AF6" s="802">
        <v>13</v>
      </c>
      <c r="AG6" s="802">
        <v>5.3</v>
      </c>
      <c r="AH6" s="802">
        <v>42.7</v>
      </c>
      <c r="AI6" s="803" t="s">
        <v>317</v>
      </c>
      <c r="AJ6" s="803">
        <v>91.3</v>
      </c>
      <c r="AK6" s="1001" t="s">
        <v>1095</v>
      </c>
      <c r="AL6" s="807">
        <v>4.9000000000000004</v>
      </c>
      <c r="AM6" s="807">
        <v>2.4</v>
      </c>
      <c r="AN6" s="807">
        <v>7.5</v>
      </c>
      <c r="AO6" s="807">
        <v>7.2</v>
      </c>
      <c r="AP6" s="807">
        <v>14.3</v>
      </c>
      <c r="AQ6" s="807">
        <v>15.3</v>
      </c>
      <c r="AR6" s="807">
        <v>16.5</v>
      </c>
      <c r="AS6" s="1011" t="s">
        <v>317</v>
      </c>
      <c r="AT6" s="1011">
        <v>68.099999999999994</v>
      </c>
      <c r="AU6" s="221"/>
      <c r="AV6" s="222"/>
      <c r="AW6" s="222"/>
      <c r="AX6" s="222"/>
      <c r="AY6" s="222"/>
      <c r="AZ6" s="222"/>
      <c r="BA6" s="222"/>
      <c r="BB6" s="114"/>
    </row>
    <row r="7" spans="1:54" ht="14.15" customHeight="1">
      <c r="A7" s="216" t="s">
        <v>1106</v>
      </c>
      <c r="B7" s="116">
        <v>42.879123673770003</v>
      </c>
      <c r="C7" s="116">
        <v>13.520812489148673</v>
      </c>
      <c r="D7" s="116">
        <v>13.676112606749452</v>
      </c>
      <c r="E7" s="116">
        <v>6.7523278489769591</v>
      </c>
      <c r="F7" s="116">
        <v>76.82837661864508</v>
      </c>
      <c r="G7" s="858" t="s">
        <v>1097</v>
      </c>
      <c r="H7" s="802">
        <v>5.2</v>
      </c>
      <c r="I7" s="802">
        <v>0.2</v>
      </c>
      <c r="J7" s="802">
        <v>0.3</v>
      </c>
      <c r="K7" s="802">
        <v>0.3</v>
      </c>
      <c r="L7" s="802">
        <v>0.4</v>
      </c>
      <c r="M7" s="802">
        <v>0.1</v>
      </c>
      <c r="N7" s="808"/>
      <c r="O7" s="802">
        <v>6.4</v>
      </c>
      <c r="P7" s="802"/>
      <c r="Q7" s="858" t="s">
        <v>1097</v>
      </c>
      <c r="R7" s="802">
        <v>4.8</v>
      </c>
      <c r="S7" s="802">
        <v>0.1</v>
      </c>
      <c r="T7" s="802">
        <v>0.3</v>
      </c>
      <c r="U7" s="802" t="s">
        <v>317</v>
      </c>
      <c r="V7" s="802" t="s">
        <v>317</v>
      </c>
      <c r="W7" s="802" t="s">
        <v>317</v>
      </c>
      <c r="X7" s="803" t="s">
        <v>317</v>
      </c>
      <c r="Y7" s="803" t="s">
        <v>317</v>
      </c>
      <c r="Z7" s="803">
        <v>5.2</v>
      </c>
      <c r="AA7" s="858" t="s">
        <v>1097</v>
      </c>
      <c r="AB7" s="802">
        <v>0.3</v>
      </c>
      <c r="AC7" s="802" t="s">
        <v>317</v>
      </c>
      <c r="AD7" s="802" t="s">
        <v>317</v>
      </c>
      <c r="AE7" s="802" t="s">
        <v>317</v>
      </c>
      <c r="AF7" s="802" t="s">
        <v>317</v>
      </c>
      <c r="AG7" s="802" t="s">
        <v>317</v>
      </c>
      <c r="AH7" s="803" t="s">
        <v>317</v>
      </c>
      <c r="AI7" s="803" t="s">
        <v>317</v>
      </c>
      <c r="AJ7" s="803">
        <v>0.3</v>
      </c>
      <c r="AK7" s="858" t="s">
        <v>1097</v>
      </c>
      <c r="AL7" s="802">
        <v>0.4</v>
      </c>
      <c r="AM7" s="802" t="s">
        <v>317</v>
      </c>
      <c r="AN7" s="802" t="s">
        <v>317</v>
      </c>
      <c r="AO7" s="802" t="s">
        <v>317</v>
      </c>
      <c r="AP7" s="802" t="s">
        <v>317</v>
      </c>
      <c r="AQ7" s="802" t="s">
        <v>317</v>
      </c>
      <c r="AR7" s="803" t="s">
        <v>317</v>
      </c>
      <c r="AS7" s="803" t="s">
        <v>317</v>
      </c>
      <c r="AT7" s="803">
        <v>0.4</v>
      </c>
      <c r="AU7" s="793" t="s">
        <v>1098</v>
      </c>
      <c r="AV7" s="795">
        <v>123905.60346869168</v>
      </c>
      <c r="AW7" s="795">
        <v>121631.61142601896</v>
      </c>
      <c r="AX7" s="795">
        <v>21081.096531175666</v>
      </c>
      <c r="AY7" s="795">
        <v>21032.802391703244</v>
      </c>
      <c r="AZ7" s="795">
        <v>45986.386388329331</v>
      </c>
      <c r="BA7" s="795">
        <v>45884.468339487154</v>
      </c>
      <c r="BB7" s="114"/>
    </row>
    <row r="8" spans="1:54" ht="24" customHeight="1">
      <c r="A8" s="216" t="s">
        <v>1109</v>
      </c>
      <c r="B8" s="116">
        <v>1.8200197547484764</v>
      </c>
      <c r="C8" s="116">
        <v>6.0322759663741099</v>
      </c>
      <c r="D8" s="116">
        <v>0.65580791088018886</v>
      </c>
      <c r="E8" s="116">
        <v>4.2642462956984906</v>
      </c>
      <c r="F8" s="116">
        <v>12.772440224771067</v>
      </c>
      <c r="G8" s="858" t="s">
        <v>1103</v>
      </c>
      <c r="H8" s="802">
        <v>8.8000000000000007</v>
      </c>
      <c r="I8" s="802">
        <v>8.6</v>
      </c>
      <c r="J8" s="802">
        <v>19.600000000000001</v>
      </c>
      <c r="K8" s="802">
        <v>18.2</v>
      </c>
      <c r="L8" s="802">
        <v>7.7</v>
      </c>
      <c r="M8" s="802">
        <v>0</v>
      </c>
      <c r="N8" s="802">
        <v>7.2</v>
      </c>
      <c r="O8" s="802">
        <v>70</v>
      </c>
      <c r="P8" s="802"/>
      <c r="Q8" s="117" t="s">
        <v>1100</v>
      </c>
      <c r="R8" s="802">
        <v>8.8000000000000007</v>
      </c>
      <c r="S8" s="803" t="s">
        <v>317</v>
      </c>
      <c r="T8" s="803" t="s">
        <v>317</v>
      </c>
      <c r="U8" s="803" t="s">
        <v>317</v>
      </c>
      <c r="V8" s="803" t="s">
        <v>317</v>
      </c>
      <c r="W8" s="803" t="s">
        <v>317</v>
      </c>
      <c r="X8" s="803" t="s">
        <v>317</v>
      </c>
      <c r="Y8" s="802" t="s">
        <v>317</v>
      </c>
      <c r="Z8" s="802">
        <v>8.8000000000000007</v>
      </c>
      <c r="AA8" s="117" t="s">
        <v>1100</v>
      </c>
      <c r="AB8" s="802">
        <v>19.600000000000001</v>
      </c>
      <c r="AC8" s="803" t="s">
        <v>317</v>
      </c>
      <c r="AD8" s="803" t="s">
        <v>317</v>
      </c>
      <c r="AE8" s="803" t="s">
        <v>317</v>
      </c>
      <c r="AF8" s="803" t="s">
        <v>317</v>
      </c>
      <c r="AG8" s="803" t="s">
        <v>317</v>
      </c>
      <c r="AH8" s="803" t="s">
        <v>317</v>
      </c>
      <c r="AI8" s="802" t="s">
        <v>317</v>
      </c>
      <c r="AJ8" s="802">
        <v>19.600000000000001</v>
      </c>
      <c r="AK8" s="117" t="s">
        <v>1100</v>
      </c>
      <c r="AL8" s="802">
        <v>7.7</v>
      </c>
      <c r="AM8" s="803" t="s">
        <v>317</v>
      </c>
      <c r="AN8" s="803" t="s">
        <v>317</v>
      </c>
      <c r="AO8" s="803" t="s">
        <v>317</v>
      </c>
      <c r="AP8" s="803" t="s">
        <v>317</v>
      </c>
      <c r="AQ8" s="803" t="s">
        <v>317</v>
      </c>
      <c r="AR8" s="803" t="s">
        <v>317</v>
      </c>
      <c r="AS8" s="802" t="s">
        <v>317</v>
      </c>
      <c r="AT8" s="802">
        <v>7.7</v>
      </c>
      <c r="AU8" s="794" t="s">
        <v>1101</v>
      </c>
      <c r="AV8" s="796">
        <v>121124.75029815668</v>
      </c>
      <c r="AW8" s="796">
        <v>119267.88623106423</v>
      </c>
      <c r="AX8" s="796">
        <v>20759.135601359529</v>
      </c>
      <c r="AY8" s="796">
        <v>20759.135601359529</v>
      </c>
      <c r="AZ8" s="796">
        <v>45645.927986066403</v>
      </c>
      <c r="BA8" s="796">
        <v>45595.078697563666</v>
      </c>
      <c r="BB8" s="114"/>
    </row>
    <row r="9" spans="1:54" ht="21.75" customHeight="1">
      <c r="A9" s="216" t="s">
        <v>1112</v>
      </c>
      <c r="B9" s="116">
        <v>0.2204744328259218</v>
      </c>
      <c r="C9" s="116">
        <v>1.2060472064903269</v>
      </c>
      <c r="D9" s="116">
        <v>2.7179077907351661</v>
      </c>
      <c r="E9" s="116">
        <v>0.8514970069669463</v>
      </c>
      <c r="F9" s="116">
        <v>4.9959264370183618</v>
      </c>
      <c r="G9" s="858" t="s">
        <v>1104</v>
      </c>
      <c r="H9" s="802">
        <v>16.2</v>
      </c>
      <c r="I9" s="802">
        <v>13.8</v>
      </c>
      <c r="J9" s="802">
        <v>3.1</v>
      </c>
      <c r="K9" s="802">
        <v>3.4</v>
      </c>
      <c r="L9" s="802">
        <v>1</v>
      </c>
      <c r="M9" s="802">
        <v>1</v>
      </c>
      <c r="N9" s="808"/>
      <c r="O9" s="802">
        <v>38.4</v>
      </c>
      <c r="P9" s="804"/>
      <c r="Q9" s="858" t="s">
        <v>1104</v>
      </c>
      <c r="R9" s="802" t="s">
        <v>317</v>
      </c>
      <c r="S9" s="803" t="s">
        <v>317</v>
      </c>
      <c r="T9" s="803" t="s">
        <v>317</v>
      </c>
      <c r="U9" s="803" t="s">
        <v>317</v>
      </c>
      <c r="V9" s="803" t="s">
        <v>317</v>
      </c>
      <c r="W9" s="803" t="s">
        <v>317</v>
      </c>
      <c r="X9" s="803" t="s">
        <v>317</v>
      </c>
      <c r="Y9" s="802">
        <v>16.2</v>
      </c>
      <c r="Z9" s="802">
        <v>16.2</v>
      </c>
      <c r="AA9" s="858" t="s">
        <v>1104</v>
      </c>
      <c r="AB9" s="802" t="s">
        <v>317</v>
      </c>
      <c r="AC9" s="803" t="s">
        <v>317</v>
      </c>
      <c r="AD9" s="803" t="s">
        <v>317</v>
      </c>
      <c r="AE9" s="803" t="s">
        <v>317</v>
      </c>
      <c r="AF9" s="803" t="s">
        <v>317</v>
      </c>
      <c r="AG9" s="803" t="s">
        <v>317</v>
      </c>
      <c r="AH9" s="803" t="s">
        <v>317</v>
      </c>
      <c r="AI9" s="802">
        <v>3.1</v>
      </c>
      <c r="AJ9" s="802">
        <v>3.1</v>
      </c>
      <c r="AK9" s="858" t="s">
        <v>1104</v>
      </c>
      <c r="AL9" s="802" t="s">
        <v>317</v>
      </c>
      <c r="AM9" s="803" t="s">
        <v>317</v>
      </c>
      <c r="AN9" s="803" t="s">
        <v>317</v>
      </c>
      <c r="AO9" s="803" t="s">
        <v>317</v>
      </c>
      <c r="AP9" s="803" t="s">
        <v>317</v>
      </c>
      <c r="AQ9" s="803" t="s">
        <v>317</v>
      </c>
      <c r="AR9" s="803" t="s">
        <v>317</v>
      </c>
      <c r="AS9" s="802">
        <v>1</v>
      </c>
      <c r="AT9" s="802">
        <v>1</v>
      </c>
      <c r="AU9" s="794" t="s">
        <v>1105</v>
      </c>
      <c r="AV9" s="796">
        <v>2780.8531705349969</v>
      </c>
      <c r="AW9" s="796">
        <v>2363.7251949547481</v>
      </c>
      <c r="AX9" s="796">
        <v>321.96092981613941</v>
      </c>
      <c r="AY9" s="796">
        <v>273.66679034371845</v>
      </c>
      <c r="AZ9" s="796">
        <v>340.45840226292358</v>
      </c>
      <c r="BA9" s="796">
        <v>289.38964192348504</v>
      </c>
      <c r="BB9" s="114"/>
    </row>
    <row r="10" spans="1:54" ht="14.15" customHeight="1">
      <c r="A10" s="216" t="s">
        <v>1115</v>
      </c>
      <c r="B10" s="116">
        <v>0.72641840718200779</v>
      </c>
      <c r="C10" s="116">
        <v>0</v>
      </c>
      <c r="D10" s="116">
        <v>7.2304412116182357</v>
      </c>
      <c r="E10" s="116">
        <v>18.569259668146127</v>
      </c>
      <c r="F10" s="116">
        <v>26.526119286946379</v>
      </c>
      <c r="G10" s="1005" t="s">
        <v>1110</v>
      </c>
      <c r="H10" s="813"/>
      <c r="I10" s="813"/>
      <c r="J10" s="813"/>
      <c r="K10" s="813"/>
      <c r="L10" s="813"/>
      <c r="M10" s="813"/>
      <c r="N10" s="813">
        <v>77.2</v>
      </c>
      <c r="O10" s="813">
        <v>77.2</v>
      </c>
      <c r="P10" s="813"/>
      <c r="Q10" s="1006" t="s">
        <v>1107</v>
      </c>
      <c r="R10" s="1007">
        <v>70.099999999999994</v>
      </c>
      <c r="S10" s="1007">
        <v>3.9</v>
      </c>
      <c r="T10" s="1007">
        <v>10.8</v>
      </c>
      <c r="U10" s="1007">
        <v>8.1999999999999993</v>
      </c>
      <c r="V10" s="1007">
        <v>19</v>
      </c>
      <c r="W10" s="1007">
        <v>12.4</v>
      </c>
      <c r="X10" s="1007">
        <v>18</v>
      </c>
      <c r="Y10" s="1007">
        <v>16.2</v>
      </c>
      <c r="Z10" s="1007">
        <v>158.5</v>
      </c>
      <c r="AA10" s="1006" t="s">
        <v>1107</v>
      </c>
      <c r="AB10" s="1007">
        <v>34.5</v>
      </c>
      <c r="AC10" s="1007">
        <v>2.4</v>
      </c>
      <c r="AD10" s="1007">
        <v>11.3</v>
      </c>
      <c r="AE10" s="1007">
        <v>8.6</v>
      </c>
      <c r="AF10" s="1007">
        <v>13</v>
      </c>
      <c r="AG10" s="1007">
        <v>5.3</v>
      </c>
      <c r="AH10" s="1007">
        <v>42.7</v>
      </c>
      <c r="AI10" s="1007">
        <v>3.1</v>
      </c>
      <c r="AJ10" s="1007">
        <v>121</v>
      </c>
      <c r="AK10" s="1006" t="s">
        <v>1107</v>
      </c>
      <c r="AL10" s="1007">
        <v>13.4</v>
      </c>
      <c r="AM10" s="1007">
        <v>2.4</v>
      </c>
      <c r="AN10" s="1007">
        <v>7.5</v>
      </c>
      <c r="AO10" s="1007">
        <v>7.2</v>
      </c>
      <c r="AP10" s="1007">
        <v>14.3</v>
      </c>
      <c r="AQ10" s="1007">
        <v>15.3</v>
      </c>
      <c r="AR10" s="1007">
        <v>16.5</v>
      </c>
      <c r="AS10" s="1007">
        <v>1</v>
      </c>
      <c r="AT10" s="1007">
        <v>77.599999999999994</v>
      </c>
      <c r="AU10" s="794" t="s">
        <v>1108</v>
      </c>
      <c r="AV10" s="796">
        <v>0</v>
      </c>
      <c r="AW10" s="796">
        <v>0</v>
      </c>
      <c r="AX10" s="796">
        <v>0</v>
      </c>
      <c r="AY10" s="796">
        <v>0</v>
      </c>
      <c r="AZ10" s="796">
        <v>0</v>
      </c>
      <c r="BA10" s="796">
        <v>0</v>
      </c>
      <c r="BB10" s="114"/>
    </row>
    <row r="11" spans="1:54" ht="13.5" customHeight="1">
      <c r="A11" s="672" t="s">
        <v>1118</v>
      </c>
      <c r="B11" s="673">
        <v>0.34045840226292357</v>
      </c>
      <c r="C11" s="673">
        <v>0.32196092981613939</v>
      </c>
      <c r="D11" s="673">
        <v>5.5568168762724177E-2</v>
      </c>
      <c r="E11" s="673">
        <v>2.0627508392119918</v>
      </c>
      <c r="F11" s="673">
        <v>2.7807383400537793</v>
      </c>
      <c r="G11" s="1006" t="s">
        <v>1107</v>
      </c>
      <c r="H11" s="1007">
        <v>158.5</v>
      </c>
      <c r="I11" s="1007">
        <v>48</v>
      </c>
      <c r="J11" s="1007">
        <v>121</v>
      </c>
      <c r="K11" s="1007">
        <v>118</v>
      </c>
      <c r="L11" s="1007">
        <v>77.599999999999994</v>
      </c>
      <c r="M11" s="1007">
        <v>3.4</v>
      </c>
      <c r="N11" s="1007">
        <v>84.4</v>
      </c>
      <c r="O11" s="1007">
        <v>611</v>
      </c>
      <c r="P11" s="897"/>
      <c r="Q11" s="858" t="s">
        <v>1111</v>
      </c>
      <c r="R11" s="802">
        <v>3.6</v>
      </c>
      <c r="S11" s="802">
        <v>1.8</v>
      </c>
      <c r="T11" s="802">
        <v>2.1</v>
      </c>
      <c r="U11" s="802" t="s">
        <v>317</v>
      </c>
      <c r="V11" s="802" t="s">
        <v>317</v>
      </c>
      <c r="W11" s="802" t="s">
        <v>317</v>
      </c>
      <c r="X11" s="803" t="s">
        <v>317</v>
      </c>
      <c r="Y11" s="802">
        <v>65.5</v>
      </c>
      <c r="Z11" s="802">
        <v>73.099999999999994</v>
      </c>
      <c r="AA11" s="858" t="s">
        <v>1111</v>
      </c>
      <c r="AB11" s="802">
        <v>1.4</v>
      </c>
      <c r="AC11" s="802">
        <v>0.2</v>
      </c>
      <c r="AD11" s="802">
        <v>0.8</v>
      </c>
      <c r="AE11" s="802">
        <v>0.1</v>
      </c>
      <c r="AF11" s="802" t="s">
        <v>317</v>
      </c>
      <c r="AG11" s="802" t="s">
        <v>317</v>
      </c>
      <c r="AH11" s="803" t="s">
        <v>317</v>
      </c>
      <c r="AI11" s="802">
        <v>56.9</v>
      </c>
      <c r="AJ11" s="802">
        <v>59.4</v>
      </c>
      <c r="AK11" s="858" t="s">
        <v>1111</v>
      </c>
      <c r="AL11" s="802" t="s">
        <v>317</v>
      </c>
      <c r="AM11" s="802">
        <v>0.1</v>
      </c>
      <c r="AN11" s="802">
        <v>0.2</v>
      </c>
      <c r="AO11" s="802" t="s">
        <v>317</v>
      </c>
      <c r="AP11" s="802" t="s">
        <v>317</v>
      </c>
      <c r="AQ11" s="802" t="s">
        <v>317</v>
      </c>
      <c r="AR11" s="803" t="s">
        <v>317</v>
      </c>
      <c r="AS11" s="802">
        <v>26.8</v>
      </c>
      <c r="AT11" s="802">
        <v>27.1</v>
      </c>
      <c r="AU11" s="797"/>
      <c r="AV11" s="799"/>
      <c r="AW11" s="799"/>
      <c r="AX11" s="799"/>
      <c r="AY11" s="799"/>
      <c r="AZ11" s="799"/>
      <c r="BA11" s="799"/>
      <c r="BB11" s="114"/>
    </row>
    <row r="12" spans="1:54" ht="14.15" customHeight="1">
      <c r="A12" s="216" t="s">
        <v>1115</v>
      </c>
      <c r="B12" s="116">
        <v>0.34045840226292357</v>
      </c>
      <c r="C12" s="116">
        <v>0.32196092981613939</v>
      </c>
      <c r="D12" s="116">
        <v>5.5568168762724177E-2</v>
      </c>
      <c r="E12" s="116">
        <v>2.0627508392119918</v>
      </c>
      <c r="F12" s="116">
        <v>2.7807383400537793</v>
      </c>
      <c r="G12" s="858"/>
      <c r="H12" s="118"/>
      <c r="I12" s="118"/>
      <c r="J12" s="118"/>
      <c r="K12" s="118"/>
      <c r="L12" s="118"/>
      <c r="M12" s="118"/>
      <c r="N12" s="118"/>
      <c r="O12" s="118"/>
      <c r="P12" s="1000"/>
      <c r="Q12" s="858" t="s">
        <v>1113</v>
      </c>
      <c r="R12" s="802">
        <v>6.8</v>
      </c>
      <c r="S12" s="802">
        <v>4.9000000000000004</v>
      </c>
      <c r="T12" s="802">
        <v>7.6</v>
      </c>
      <c r="U12" s="802">
        <v>5</v>
      </c>
      <c r="V12" s="802" t="s">
        <v>317</v>
      </c>
      <c r="W12" s="802" t="s">
        <v>317</v>
      </c>
      <c r="X12" s="803" t="s">
        <v>317</v>
      </c>
      <c r="Y12" s="802" t="s">
        <v>317</v>
      </c>
      <c r="Z12" s="803">
        <v>24.4</v>
      </c>
      <c r="AA12" s="858" t="s">
        <v>1113</v>
      </c>
      <c r="AB12" s="802">
        <v>1.9</v>
      </c>
      <c r="AC12" s="802" t="s">
        <v>317</v>
      </c>
      <c r="AD12" s="802" t="s">
        <v>317</v>
      </c>
      <c r="AE12" s="802" t="s">
        <v>317</v>
      </c>
      <c r="AF12" s="802" t="s">
        <v>317</v>
      </c>
      <c r="AG12" s="802" t="s">
        <v>317</v>
      </c>
      <c r="AH12" s="803" t="s">
        <v>317</v>
      </c>
      <c r="AI12" s="802" t="s">
        <v>317</v>
      </c>
      <c r="AJ12" s="803">
        <v>1.9</v>
      </c>
      <c r="AK12" s="858" t="s">
        <v>1113</v>
      </c>
      <c r="AL12" s="802">
        <v>2.1</v>
      </c>
      <c r="AM12" s="802">
        <v>0.2</v>
      </c>
      <c r="AN12" s="802" t="s">
        <v>317</v>
      </c>
      <c r="AO12" s="802" t="s">
        <v>317</v>
      </c>
      <c r="AP12" s="802">
        <v>0.2</v>
      </c>
      <c r="AQ12" s="802" t="s">
        <v>317</v>
      </c>
      <c r="AR12" s="803" t="s">
        <v>317</v>
      </c>
      <c r="AS12" s="802" t="s">
        <v>317</v>
      </c>
      <c r="AT12" s="803">
        <v>2.5</v>
      </c>
      <c r="AU12" s="793" t="s">
        <v>1114</v>
      </c>
      <c r="AV12" s="795">
        <v>383363.78769345587</v>
      </c>
      <c r="AW12" s="795">
        <v>97478.423407010501</v>
      </c>
      <c r="AX12" s="795">
        <v>66764.328848447432</v>
      </c>
      <c r="AY12" s="795">
        <v>41743.823068596044</v>
      </c>
      <c r="AZ12" s="795">
        <v>153000.24098112635</v>
      </c>
      <c r="BA12" s="795">
        <v>60534.332173352916</v>
      </c>
      <c r="BB12" s="114"/>
    </row>
    <row r="13" spans="1:54" ht="14.15" customHeight="1">
      <c r="A13" s="987" t="s">
        <v>1123</v>
      </c>
      <c r="B13" s="988">
        <v>0</v>
      </c>
      <c r="C13" s="988">
        <v>0</v>
      </c>
      <c r="D13" s="988">
        <v>0</v>
      </c>
      <c r="E13" s="988">
        <v>0</v>
      </c>
      <c r="F13" s="988">
        <v>0</v>
      </c>
      <c r="G13" s="858" t="s">
        <v>1111</v>
      </c>
      <c r="H13" s="802">
        <v>73.099999999999994</v>
      </c>
      <c r="I13" s="802">
        <v>23.1</v>
      </c>
      <c r="J13" s="802">
        <v>59.4</v>
      </c>
      <c r="K13" s="802">
        <v>37.700000000000003</v>
      </c>
      <c r="L13" s="802">
        <v>27.1</v>
      </c>
      <c r="M13" s="802">
        <v>2.6</v>
      </c>
      <c r="N13" s="808">
        <v>0</v>
      </c>
      <c r="O13" s="802">
        <v>223</v>
      </c>
      <c r="P13" s="804"/>
      <c r="Q13" s="858" t="s">
        <v>1116</v>
      </c>
      <c r="R13" s="802">
        <v>0.8</v>
      </c>
      <c r="S13" s="802">
        <v>5.0999999999999996</v>
      </c>
      <c r="T13" s="802">
        <v>2.7</v>
      </c>
      <c r="U13" s="802" t="s">
        <v>317</v>
      </c>
      <c r="V13" s="802" t="s">
        <v>317</v>
      </c>
      <c r="W13" s="802" t="s">
        <v>317</v>
      </c>
      <c r="X13" s="803" t="s">
        <v>317</v>
      </c>
      <c r="Y13" s="802" t="s">
        <v>317</v>
      </c>
      <c r="Z13" s="803">
        <v>8.6</v>
      </c>
      <c r="AA13" s="858" t="s">
        <v>1116</v>
      </c>
      <c r="AB13" s="802" t="s">
        <v>317</v>
      </c>
      <c r="AC13" s="802" t="s">
        <v>317</v>
      </c>
      <c r="AD13" s="802" t="s">
        <v>317</v>
      </c>
      <c r="AE13" s="802" t="s">
        <v>317</v>
      </c>
      <c r="AF13" s="802" t="s">
        <v>317</v>
      </c>
      <c r="AG13" s="802" t="s">
        <v>317</v>
      </c>
      <c r="AH13" s="803" t="s">
        <v>317</v>
      </c>
      <c r="AI13" s="802" t="s">
        <v>317</v>
      </c>
      <c r="AJ13" s="803" t="s">
        <v>317</v>
      </c>
      <c r="AK13" s="858" t="s">
        <v>1116</v>
      </c>
      <c r="AL13" s="802" t="s">
        <v>317</v>
      </c>
      <c r="AM13" s="802" t="s">
        <v>317</v>
      </c>
      <c r="AN13" s="802" t="s">
        <v>317</v>
      </c>
      <c r="AO13" s="802" t="s">
        <v>317</v>
      </c>
      <c r="AP13" s="802" t="s">
        <v>317</v>
      </c>
      <c r="AQ13" s="802" t="s">
        <v>317</v>
      </c>
      <c r="AR13" s="803" t="s">
        <v>317</v>
      </c>
      <c r="AS13" s="802" t="s">
        <v>317</v>
      </c>
      <c r="AT13" s="803" t="s">
        <v>317</v>
      </c>
      <c r="AU13" s="794" t="s">
        <v>1117</v>
      </c>
      <c r="AV13" s="796">
        <v>114767.62395483442</v>
      </c>
      <c r="AW13" s="796">
        <v>8002.2229720497126</v>
      </c>
      <c r="AX13" s="796">
        <v>554.58263711775714</v>
      </c>
      <c r="AY13" s="796">
        <v>84.73758764485622</v>
      </c>
      <c r="AZ13" s="796">
        <v>37372.372420359992</v>
      </c>
      <c r="BA13" s="796">
        <v>2621.3827972674999</v>
      </c>
      <c r="BB13" s="114"/>
    </row>
    <row r="14" spans="1:54" ht="14.15" customHeight="1">
      <c r="A14" s="989" t="s">
        <v>1127</v>
      </c>
      <c r="B14" s="990">
        <v>45.986494670789284</v>
      </c>
      <c r="C14" s="990">
        <v>21.081096591829233</v>
      </c>
      <c r="D14" s="990">
        <v>24.335837688745745</v>
      </c>
      <c r="E14" s="990">
        <v>32.500081659000529</v>
      </c>
      <c r="F14" s="990">
        <v>123.90360090743467</v>
      </c>
      <c r="G14" s="858" t="s">
        <v>1113</v>
      </c>
      <c r="H14" s="802">
        <v>24.4</v>
      </c>
      <c r="I14" s="802">
        <v>3.6</v>
      </c>
      <c r="J14" s="802">
        <v>1.9</v>
      </c>
      <c r="K14" s="802">
        <v>4.4000000000000004</v>
      </c>
      <c r="L14" s="802">
        <v>2.5</v>
      </c>
      <c r="M14" s="802">
        <v>0.3</v>
      </c>
      <c r="N14" s="808">
        <v>0</v>
      </c>
      <c r="O14" s="802">
        <v>37.200000000000003</v>
      </c>
      <c r="P14" s="804"/>
      <c r="Q14" s="858" t="s">
        <v>1119</v>
      </c>
      <c r="R14" s="802">
        <v>0.6</v>
      </c>
      <c r="S14" s="802">
        <v>2.6</v>
      </c>
      <c r="T14" s="802">
        <v>2</v>
      </c>
      <c r="U14" s="802" t="s">
        <v>317</v>
      </c>
      <c r="V14" s="802" t="s">
        <v>317</v>
      </c>
      <c r="W14" s="802" t="s">
        <v>317</v>
      </c>
      <c r="X14" s="803" t="s">
        <v>317</v>
      </c>
      <c r="Y14" s="802" t="s">
        <v>317</v>
      </c>
      <c r="Z14" s="803">
        <v>5.0999999999999996</v>
      </c>
      <c r="AA14" s="858" t="s">
        <v>1119</v>
      </c>
      <c r="AB14" s="802" t="s">
        <v>317</v>
      </c>
      <c r="AC14" s="802" t="s">
        <v>317</v>
      </c>
      <c r="AD14" s="802" t="s">
        <v>317</v>
      </c>
      <c r="AE14" s="802" t="s">
        <v>317</v>
      </c>
      <c r="AF14" s="802" t="s">
        <v>317</v>
      </c>
      <c r="AG14" s="802" t="s">
        <v>317</v>
      </c>
      <c r="AH14" s="803" t="s">
        <v>317</v>
      </c>
      <c r="AI14" s="802" t="s">
        <v>317</v>
      </c>
      <c r="AJ14" s="803" t="s">
        <v>317</v>
      </c>
      <c r="AK14" s="858" t="s">
        <v>1119</v>
      </c>
      <c r="AL14" s="802" t="s">
        <v>317</v>
      </c>
      <c r="AM14" s="802" t="s">
        <v>317</v>
      </c>
      <c r="AN14" s="802" t="s">
        <v>317</v>
      </c>
      <c r="AO14" s="802" t="s">
        <v>317</v>
      </c>
      <c r="AP14" s="802" t="s">
        <v>317</v>
      </c>
      <c r="AQ14" s="802" t="s">
        <v>317</v>
      </c>
      <c r="AR14" s="803" t="s">
        <v>317</v>
      </c>
      <c r="AS14" s="802" t="s">
        <v>317</v>
      </c>
      <c r="AT14" s="803" t="s">
        <v>317</v>
      </c>
      <c r="AU14" s="794" t="s">
        <v>1120</v>
      </c>
      <c r="AV14" s="796"/>
      <c r="AW14" s="796"/>
      <c r="AX14" s="796"/>
      <c r="AY14" s="796"/>
      <c r="AZ14" s="796"/>
      <c r="BA14" s="796"/>
      <c r="BB14" s="114"/>
    </row>
    <row r="15" spans="1:54" ht="14.15" customHeight="1">
      <c r="A15"/>
      <c r="B15" s="430"/>
      <c r="C15" s="430"/>
      <c r="D15" s="430"/>
      <c r="E15" s="430"/>
      <c r="F15" s="430"/>
      <c r="G15" s="858" t="s">
        <v>1124</v>
      </c>
      <c r="H15" s="802">
        <v>40.899999999999991</v>
      </c>
      <c r="I15" s="802">
        <v>41.1</v>
      </c>
      <c r="J15" s="802">
        <v>29.8</v>
      </c>
      <c r="K15" s="802">
        <v>49.1</v>
      </c>
      <c r="L15" s="802">
        <v>13.6</v>
      </c>
      <c r="M15" s="802">
        <v>14.999999999999998</v>
      </c>
      <c r="N15" s="802"/>
      <c r="O15" s="802">
        <v>189.89999999999998</v>
      </c>
      <c r="P15" s="804"/>
      <c r="Q15" s="858" t="s">
        <v>1121</v>
      </c>
      <c r="R15" s="802" t="s">
        <v>317</v>
      </c>
      <c r="S15" s="802">
        <v>0.3</v>
      </c>
      <c r="T15" s="802">
        <v>0.4</v>
      </c>
      <c r="U15" s="802" t="s">
        <v>317</v>
      </c>
      <c r="V15" s="802" t="s">
        <v>317</v>
      </c>
      <c r="W15" s="802" t="s">
        <v>317</v>
      </c>
      <c r="X15" s="803" t="s">
        <v>317</v>
      </c>
      <c r="Y15" s="802" t="s">
        <v>317</v>
      </c>
      <c r="Z15" s="803">
        <v>0.7</v>
      </c>
      <c r="AA15" s="858" t="s">
        <v>1121</v>
      </c>
      <c r="AB15" s="802" t="s">
        <v>317</v>
      </c>
      <c r="AC15" s="802" t="s">
        <v>317</v>
      </c>
      <c r="AD15" s="802" t="s">
        <v>317</v>
      </c>
      <c r="AE15" s="802" t="s">
        <v>317</v>
      </c>
      <c r="AF15" s="802" t="s">
        <v>317</v>
      </c>
      <c r="AG15" s="802" t="s">
        <v>317</v>
      </c>
      <c r="AH15" s="803" t="s">
        <v>317</v>
      </c>
      <c r="AI15" s="802" t="s">
        <v>317</v>
      </c>
      <c r="AJ15" s="803" t="s">
        <v>317</v>
      </c>
      <c r="AK15" s="858" t="s">
        <v>1121</v>
      </c>
      <c r="AL15" s="802" t="s">
        <v>317</v>
      </c>
      <c r="AM15" s="802" t="s">
        <v>317</v>
      </c>
      <c r="AN15" s="802" t="s">
        <v>317</v>
      </c>
      <c r="AO15" s="802" t="s">
        <v>317</v>
      </c>
      <c r="AP15" s="802" t="s">
        <v>317</v>
      </c>
      <c r="AQ15" s="802" t="s">
        <v>317</v>
      </c>
      <c r="AR15" s="803" t="s">
        <v>317</v>
      </c>
      <c r="AS15" s="802" t="s">
        <v>317</v>
      </c>
      <c r="AT15" s="803" t="s">
        <v>317</v>
      </c>
      <c r="AU15" s="794" t="s">
        <v>1122</v>
      </c>
      <c r="AV15" s="796">
        <v>121571.32932431676</v>
      </c>
      <c r="AW15" s="796">
        <v>64963.993828388549</v>
      </c>
      <c r="AX15" s="796">
        <v>22719.706982555024</v>
      </c>
      <c r="AY15" s="796">
        <v>13501.684400629778</v>
      </c>
      <c r="AZ15" s="796">
        <v>32766.653814430632</v>
      </c>
      <c r="BA15" s="796">
        <v>16945.680919799128</v>
      </c>
      <c r="BB15" s="114"/>
    </row>
    <row r="16" spans="1:54" ht="14.15" customHeight="1">
      <c r="A16" s="216" t="s">
        <v>1134</v>
      </c>
      <c r="B16" s="116">
        <v>0.12009034450999996</v>
      </c>
      <c r="C16" s="116">
        <v>9.869850337000001E-2</v>
      </c>
      <c r="D16" s="116">
        <v>5.9251441099999998E-3</v>
      </c>
      <c r="E16" s="116">
        <v>0.30901880212999999</v>
      </c>
      <c r="F16" s="116">
        <v>0.53373279411999996</v>
      </c>
      <c r="G16" s="812" t="s">
        <v>1128</v>
      </c>
      <c r="H16" s="802">
        <v>8.6</v>
      </c>
      <c r="I16" s="802">
        <v>22.7</v>
      </c>
      <c r="J16" s="802"/>
      <c r="K16" s="802"/>
      <c r="L16" s="802"/>
      <c r="M16" s="802">
        <v>8.9</v>
      </c>
      <c r="N16" s="808"/>
      <c r="O16" s="802">
        <v>40.200000000000003</v>
      </c>
      <c r="P16" s="802"/>
      <c r="Q16" s="858" t="s">
        <v>1125</v>
      </c>
      <c r="R16" s="802" t="s">
        <v>317</v>
      </c>
      <c r="S16" s="802" t="s">
        <v>317</v>
      </c>
      <c r="T16" s="802">
        <v>2.7</v>
      </c>
      <c r="U16" s="802">
        <v>1.4</v>
      </c>
      <c r="V16" s="802">
        <v>6.4</v>
      </c>
      <c r="W16" s="802">
        <v>1.8</v>
      </c>
      <c r="X16" s="803">
        <v>0.7</v>
      </c>
      <c r="Y16" s="802" t="s">
        <v>317</v>
      </c>
      <c r="Z16" s="803">
        <v>13.2</v>
      </c>
      <c r="AA16" s="858" t="s">
        <v>1125</v>
      </c>
      <c r="AB16" s="802">
        <v>0.5</v>
      </c>
      <c r="AC16" s="802">
        <v>0.1</v>
      </c>
      <c r="AD16" s="802">
        <v>0.4</v>
      </c>
      <c r="AE16" s="802">
        <v>6.1</v>
      </c>
      <c r="AF16" s="802">
        <v>20.100000000000001</v>
      </c>
      <c r="AG16" s="802">
        <v>0.1</v>
      </c>
      <c r="AH16" s="803">
        <v>0.1</v>
      </c>
      <c r="AI16" s="802" t="s">
        <v>317</v>
      </c>
      <c r="AJ16" s="803">
        <v>27.4</v>
      </c>
      <c r="AK16" s="858" t="s">
        <v>1125</v>
      </c>
      <c r="AL16" s="802" t="s">
        <v>317</v>
      </c>
      <c r="AM16" s="802" t="s">
        <v>317</v>
      </c>
      <c r="AN16" s="802">
        <v>2.2000000000000002</v>
      </c>
      <c r="AO16" s="802">
        <v>1.8</v>
      </c>
      <c r="AP16" s="802">
        <v>6.6</v>
      </c>
      <c r="AQ16" s="802">
        <v>0.3</v>
      </c>
      <c r="AR16" s="803">
        <v>0.1</v>
      </c>
      <c r="AS16" s="802" t="s">
        <v>317</v>
      </c>
      <c r="AT16" s="803">
        <v>10.9</v>
      </c>
      <c r="AU16" s="794" t="s">
        <v>1126</v>
      </c>
      <c r="AV16" s="796">
        <v>18341.156659691598</v>
      </c>
      <c r="AW16" s="796">
        <v>4261.9754321006212</v>
      </c>
      <c r="AX16" s="796">
        <v>3947.526314252777</v>
      </c>
      <c r="AY16" s="796">
        <v>1344.9435594935514</v>
      </c>
      <c r="AZ16" s="796">
        <v>6969.2129299357321</v>
      </c>
      <c r="BA16" s="796">
        <v>1155.5108837997875</v>
      </c>
      <c r="BB16" s="114"/>
    </row>
    <row r="17" spans="1:54" ht="14.15" customHeight="1">
      <c r="A17" s="216" t="s">
        <v>1136</v>
      </c>
      <c r="B17" s="116">
        <v>0.17671553842000001</v>
      </c>
      <c r="C17" s="116">
        <v>0</v>
      </c>
      <c r="D17" s="116">
        <v>0</v>
      </c>
      <c r="E17" s="116">
        <v>3.6716490419099994</v>
      </c>
      <c r="F17" s="116">
        <v>3.8483645803299997</v>
      </c>
      <c r="G17" s="812" t="s">
        <v>1131</v>
      </c>
      <c r="H17" s="802">
        <v>5.0999999999999996</v>
      </c>
      <c r="I17" s="802">
        <v>6.1</v>
      </c>
      <c r="J17" s="802"/>
      <c r="K17" s="802"/>
      <c r="L17" s="802"/>
      <c r="M17" s="802">
        <v>2.8</v>
      </c>
      <c r="N17" s="808"/>
      <c r="O17" s="802">
        <v>14.1</v>
      </c>
      <c r="P17" s="802"/>
      <c r="Q17" s="858" t="s">
        <v>1212</v>
      </c>
      <c r="R17" s="802">
        <v>1</v>
      </c>
      <c r="S17" s="802">
        <v>0.1</v>
      </c>
      <c r="T17" s="802">
        <v>1.3</v>
      </c>
      <c r="U17" s="802" t="s">
        <v>317</v>
      </c>
      <c r="V17" s="802">
        <v>4.0999999999999996</v>
      </c>
      <c r="W17" s="802">
        <v>1.3</v>
      </c>
      <c r="X17" s="803">
        <v>0.1</v>
      </c>
      <c r="Y17" s="802" t="s">
        <v>317</v>
      </c>
      <c r="Z17" s="803">
        <v>8</v>
      </c>
      <c r="AA17" s="858" t="s">
        <v>1212</v>
      </c>
      <c r="AB17" s="802">
        <v>0.1</v>
      </c>
      <c r="AC17" s="802">
        <v>1</v>
      </c>
      <c r="AD17" s="802">
        <v>0.4</v>
      </c>
      <c r="AE17" s="802" t="s">
        <v>317</v>
      </c>
      <c r="AF17" s="802">
        <v>0.1</v>
      </c>
      <c r="AG17" s="802" t="s">
        <v>317</v>
      </c>
      <c r="AH17" s="803" t="s">
        <v>317</v>
      </c>
      <c r="AI17" s="802" t="s">
        <v>317</v>
      </c>
      <c r="AJ17" s="803">
        <v>1.6</v>
      </c>
      <c r="AK17" s="858" t="s">
        <v>1212</v>
      </c>
      <c r="AL17" s="802" t="s">
        <v>317</v>
      </c>
      <c r="AM17" s="802">
        <v>0.4</v>
      </c>
      <c r="AN17" s="802">
        <v>0.3</v>
      </c>
      <c r="AO17" s="802">
        <v>0.3</v>
      </c>
      <c r="AP17" s="802">
        <v>0.6</v>
      </c>
      <c r="AQ17" s="802" t="s">
        <v>317</v>
      </c>
      <c r="AR17" s="803" t="s">
        <v>317</v>
      </c>
      <c r="AS17" s="802" t="s">
        <v>317</v>
      </c>
      <c r="AT17" s="803">
        <v>1.6</v>
      </c>
      <c r="AU17" s="794" t="s">
        <v>1130</v>
      </c>
      <c r="AV17" s="796">
        <v>76760.287898477327</v>
      </c>
      <c r="AW17" s="796">
        <v>14412.630640720472</v>
      </c>
      <c r="AX17" s="796">
        <v>31149.571448898529</v>
      </c>
      <c r="AY17" s="796">
        <v>25911.972234508918</v>
      </c>
      <c r="AZ17" s="796">
        <v>60482.288033019999</v>
      </c>
      <c r="BA17" s="796">
        <v>38619.002411674999</v>
      </c>
      <c r="BB17" s="114"/>
    </row>
    <row r="18" spans="1:54" ht="14.15" customHeight="1">
      <c r="A18" s="216" t="s">
        <v>1139</v>
      </c>
      <c r="B18" s="116">
        <v>0.28358610569999998</v>
      </c>
      <c r="C18" s="116">
        <v>0.25696184885999995</v>
      </c>
      <c r="D18" s="116">
        <v>0.25108201416999998</v>
      </c>
      <c r="E18" s="116">
        <v>2.1297251919999999E-2</v>
      </c>
      <c r="F18" s="116">
        <v>0.81292722065000012</v>
      </c>
      <c r="G18" s="858" t="s">
        <v>1135</v>
      </c>
      <c r="H18" s="802">
        <v>0.7</v>
      </c>
      <c r="I18" s="802">
        <v>5.6</v>
      </c>
      <c r="J18" s="802"/>
      <c r="K18" s="802"/>
      <c r="L18" s="802"/>
      <c r="M18" s="802">
        <v>1.1000000000000001</v>
      </c>
      <c r="N18" s="808"/>
      <c r="O18" s="802">
        <v>7.4</v>
      </c>
      <c r="P18" s="802"/>
      <c r="Q18" s="858" t="s">
        <v>1213</v>
      </c>
      <c r="R18" s="802" t="s">
        <v>317</v>
      </c>
      <c r="S18" s="802" t="s">
        <v>317</v>
      </c>
      <c r="T18" s="802">
        <v>1</v>
      </c>
      <c r="U18" s="802" t="s">
        <v>317</v>
      </c>
      <c r="V18" s="802">
        <v>1</v>
      </c>
      <c r="W18" s="802">
        <v>2.6</v>
      </c>
      <c r="X18" s="803">
        <v>0.3</v>
      </c>
      <c r="Y18" s="802" t="s">
        <v>317</v>
      </c>
      <c r="Z18" s="803">
        <v>4.9000000000000004</v>
      </c>
      <c r="AA18" s="858" t="s">
        <v>1213</v>
      </c>
      <c r="AB18" s="802" t="s">
        <v>317</v>
      </c>
      <c r="AC18" s="802" t="s">
        <v>317</v>
      </c>
      <c r="AD18" s="802">
        <v>0.3</v>
      </c>
      <c r="AE18" s="802" t="s">
        <v>317</v>
      </c>
      <c r="AF18" s="802" t="s">
        <v>317</v>
      </c>
      <c r="AG18" s="802" t="s">
        <v>317</v>
      </c>
      <c r="AH18" s="803" t="s">
        <v>317</v>
      </c>
      <c r="AI18" s="802" t="s">
        <v>317</v>
      </c>
      <c r="AJ18" s="803">
        <v>0.3</v>
      </c>
      <c r="AK18" s="858" t="s">
        <v>1213</v>
      </c>
      <c r="AL18" s="802" t="s">
        <v>317</v>
      </c>
      <c r="AM18" s="802" t="s">
        <v>317</v>
      </c>
      <c r="AN18" s="802" t="s">
        <v>317</v>
      </c>
      <c r="AO18" s="802">
        <v>0.2</v>
      </c>
      <c r="AP18" s="802">
        <v>0.5</v>
      </c>
      <c r="AQ18" s="802">
        <v>0.4</v>
      </c>
      <c r="AR18" s="803" t="s">
        <v>317</v>
      </c>
      <c r="AS18" s="802" t="s">
        <v>317</v>
      </c>
      <c r="AT18" s="803">
        <v>1</v>
      </c>
      <c r="AU18" s="794" t="s">
        <v>1133</v>
      </c>
      <c r="AV18" s="796">
        <v>51923.389856135786</v>
      </c>
      <c r="AW18" s="796">
        <v>5837.6005337511378</v>
      </c>
      <c r="AX18" s="796">
        <v>8392.9414656233475</v>
      </c>
      <c r="AY18" s="796">
        <v>900.48528631894771</v>
      </c>
      <c r="AZ18" s="796">
        <v>15409.713783379997</v>
      </c>
      <c r="BA18" s="796">
        <v>1192.7551608115004</v>
      </c>
      <c r="BB18" s="114"/>
    </row>
    <row r="19" spans="1:54" ht="14.15" customHeight="1">
      <c r="A19" s="1026"/>
      <c r="B19" s="1027"/>
      <c r="C19" s="1027"/>
      <c r="D19" s="1027"/>
      <c r="E19" s="1027"/>
      <c r="F19" s="1027"/>
      <c r="G19" s="858" t="s">
        <v>1137</v>
      </c>
      <c r="H19" s="802">
        <v>13.2</v>
      </c>
      <c r="I19" s="802">
        <v>0</v>
      </c>
      <c r="J19" s="802">
        <v>27.4</v>
      </c>
      <c r="K19" s="802">
        <v>49.1</v>
      </c>
      <c r="L19" s="802">
        <v>10.9</v>
      </c>
      <c r="M19" s="802">
        <v>0.4</v>
      </c>
      <c r="N19" s="808"/>
      <c r="O19" s="802">
        <v>101</v>
      </c>
      <c r="P19" s="802"/>
      <c r="Q19" s="858" t="s">
        <v>1129</v>
      </c>
      <c r="R19" s="802" t="s">
        <v>317</v>
      </c>
      <c r="S19" s="802" t="s">
        <v>317</v>
      </c>
      <c r="T19" s="802">
        <v>0.1</v>
      </c>
      <c r="U19" s="802">
        <v>0.1</v>
      </c>
      <c r="V19" s="802">
        <v>0.2</v>
      </c>
      <c r="W19" s="802">
        <v>0.1</v>
      </c>
      <c r="X19" s="802" t="s">
        <v>317</v>
      </c>
      <c r="Y19" s="803" t="s">
        <v>317</v>
      </c>
      <c r="Z19" s="803">
        <v>0.4</v>
      </c>
      <c r="AA19" s="858" t="s">
        <v>1129</v>
      </c>
      <c r="AB19" s="802" t="s">
        <v>317</v>
      </c>
      <c r="AC19" s="802" t="s">
        <v>317</v>
      </c>
      <c r="AD19" s="802" t="s">
        <v>317</v>
      </c>
      <c r="AE19" s="802">
        <v>0.1</v>
      </c>
      <c r="AF19" s="802">
        <v>0.3</v>
      </c>
      <c r="AG19" s="802">
        <v>0.1</v>
      </c>
      <c r="AH19" s="802" t="s">
        <v>317</v>
      </c>
      <c r="AI19" s="803" t="s">
        <v>317</v>
      </c>
      <c r="AJ19" s="803">
        <v>0.5</v>
      </c>
      <c r="AK19" s="858" t="s">
        <v>1129</v>
      </c>
      <c r="AL19" s="802" t="s">
        <v>317</v>
      </c>
      <c r="AM19" s="802" t="s">
        <v>317</v>
      </c>
      <c r="AN19" s="802" t="s">
        <v>317</v>
      </c>
      <c r="AO19" s="802" t="s">
        <v>317</v>
      </c>
      <c r="AP19" s="802">
        <v>0.1</v>
      </c>
      <c r="AQ19" s="802" t="s">
        <v>317</v>
      </c>
      <c r="AR19" s="802" t="s">
        <v>317</v>
      </c>
      <c r="AS19" s="803" t="s">
        <v>317</v>
      </c>
      <c r="AT19" s="803">
        <v>0.1</v>
      </c>
      <c r="AU19" s="798"/>
      <c r="AV19" s="800"/>
      <c r="AW19" s="800"/>
      <c r="AX19" s="800"/>
      <c r="AY19" s="800"/>
      <c r="AZ19" s="800"/>
      <c r="BA19" s="800"/>
      <c r="BB19" s="114"/>
    </row>
    <row r="20" spans="1:54" ht="14.15" customHeight="1">
      <c r="A20" s="989" t="s">
        <v>1145</v>
      </c>
      <c r="B20" s="990">
        <v>46.566886659419339</v>
      </c>
      <c r="C20" s="990">
        <v>21.436756944059248</v>
      </c>
      <c r="D20" s="990">
        <v>24.592844847025766</v>
      </c>
      <c r="E20" s="990">
        <v>36.50204675496051</v>
      </c>
      <c r="F20" s="990">
        <v>129.09862550253467</v>
      </c>
      <c r="G20" s="858" t="s">
        <v>1214</v>
      </c>
      <c r="H20" s="802">
        <v>8</v>
      </c>
      <c r="I20" s="802">
        <v>4</v>
      </c>
      <c r="J20" s="802">
        <v>1.6</v>
      </c>
      <c r="K20" s="802"/>
      <c r="L20" s="802">
        <v>1.6</v>
      </c>
      <c r="M20" s="802">
        <v>1.6</v>
      </c>
      <c r="N20" s="808"/>
      <c r="O20" s="802">
        <v>16.899999999999999</v>
      </c>
      <c r="P20" s="802"/>
      <c r="Q20" s="858" t="s">
        <v>1132</v>
      </c>
      <c r="R20" s="802" t="s">
        <v>317</v>
      </c>
      <c r="S20" s="802" t="s">
        <v>317</v>
      </c>
      <c r="T20" s="802" t="s">
        <v>317</v>
      </c>
      <c r="U20" s="802" t="s">
        <v>317</v>
      </c>
      <c r="V20" s="802" t="s">
        <v>317</v>
      </c>
      <c r="W20" s="802">
        <v>1.3</v>
      </c>
      <c r="X20" s="802" t="s">
        <v>317</v>
      </c>
      <c r="Y20" s="803" t="s">
        <v>317</v>
      </c>
      <c r="Z20" s="803">
        <v>1.3</v>
      </c>
      <c r="AA20" s="858" t="s">
        <v>1132</v>
      </c>
      <c r="AB20" s="802" t="s">
        <v>317</v>
      </c>
      <c r="AC20" s="802" t="s">
        <v>317</v>
      </c>
      <c r="AD20" s="802" t="s">
        <v>317</v>
      </c>
      <c r="AE20" s="802" t="s">
        <v>317</v>
      </c>
      <c r="AF20" s="802" t="s">
        <v>317</v>
      </c>
      <c r="AG20" s="802">
        <v>0.5</v>
      </c>
      <c r="AH20" s="802" t="s">
        <v>317</v>
      </c>
      <c r="AI20" s="803" t="s">
        <v>317</v>
      </c>
      <c r="AJ20" s="803">
        <v>0.5</v>
      </c>
      <c r="AK20" s="858" t="s">
        <v>1132</v>
      </c>
      <c r="AL20" s="802" t="s">
        <v>317</v>
      </c>
      <c r="AM20" s="802" t="s">
        <v>317</v>
      </c>
      <c r="AN20" s="802" t="s">
        <v>317</v>
      </c>
      <c r="AO20" s="802" t="s">
        <v>317</v>
      </c>
      <c r="AP20" s="802" t="s">
        <v>317</v>
      </c>
      <c r="AQ20" s="802" t="s">
        <v>317</v>
      </c>
      <c r="AR20" s="802" t="s">
        <v>317</v>
      </c>
      <c r="AS20" s="803" t="s">
        <v>317</v>
      </c>
      <c r="AT20" s="803" t="s">
        <v>317</v>
      </c>
      <c r="AU20" s="793" t="s">
        <v>1138</v>
      </c>
      <c r="AV20" s="795">
        <v>40071.637999195111</v>
      </c>
      <c r="AW20" s="795">
        <v>14608.587748576298</v>
      </c>
      <c r="AX20" s="795">
        <v>34395.69044994119</v>
      </c>
      <c r="AY20" s="795">
        <v>31307.867301447037</v>
      </c>
      <c r="AZ20" s="795">
        <v>36086.228762730359</v>
      </c>
      <c r="BA20" s="795">
        <v>28072.143015892791</v>
      </c>
      <c r="BB20" s="114"/>
    </row>
    <row r="21" spans="1:54" ht="14.15" customHeight="1">
      <c r="A21" s="674" t="s">
        <v>1147</v>
      </c>
      <c r="B21" s="45"/>
      <c r="C21" s="45"/>
      <c r="D21" s="45"/>
      <c r="E21" s="45"/>
      <c r="G21" s="858" t="s">
        <v>1215</v>
      </c>
      <c r="H21" s="802">
        <v>4.9000000000000004</v>
      </c>
      <c r="I21" s="802">
        <v>2.6</v>
      </c>
      <c r="J21" s="802">
        <v>0.3</v>
      </c>
      <c r="K21" s="802"/>
      <c r="L21" s="802">
        <v>1</v>
      </c>
      <c r="M21" s="802">
        <v>0.2</v>
      </c>
      <c r="N21" s="808"/>
      <c r="O21" s="802">
        <v>9.1</v>
      </c>
      <c r="P21" s="802"/>
      <c r="Q21" s="1001" t="s">
        <v>1104</v>
      </c>
      <c r="R21" s="807" t="s">
        <v>317</v>
      </c>
      <c r="S21" s="807" t="s">
        <v>317</v>
      </c>
      <c r="T21" s="807" t="s">
        <v>317</v>
      </c>
      <c r="U21" s="807" t="s">
        <v>317</v>
      </c>
      <c r="V21" s="807" t="s">
        <v>317</v>
      </c>
      <c r="W21" s="807" t="s">
        <v>317</v>
      </c>
      <c r="X21" s="807" t="s">
        <v>317</v>
      </c>
      <c r="Y21" s="1011">
        <v>16.899999999999999</v>
      </c>
      <c r="Z21" s="1011">
        <v>16.899999999999999</v>
      </c>
      <c r="AA21" s="1001" t="s">
        <v>1104</v>
      </c>
      <c r="AB21" s="807" t="s">
        <v>317</v>
      </c>
      <c r="AC21" s="807" t="s">
        <v>317</v>
      </c>
      <c r="AD21" s="807" t="s">
        <v>317</v>
      </c>
      <c r="AE21" s="807" t="s">
        <v>317</v>
      </c>
      <c r="AF21" s="807" t="s">
        <v>317</v>
      </c>
      <c r="AG21" s="807" t="s">
        <v>317</v>
      </c>
      <c r="AH21" s="807" t="s">
        <v>317</v>
      </c>
      <c r="AI21" s="1011">
        <v>3.5</v>
      </c>
      <c r="AJ21" s="1011">
        <v>3.5</v>
      </c>
      <c r="AK21" s="858" t="s">
        <v>1104</v>
      </c>
      <c r="AL21" s="802" t="s">
        <v>317</v>
      </c>
      <c r="AM21" s="802" t="s">
        <v>317</v>
      </c>
      <c r="AN21" s="802" t="s">
        <v>317</v>
      </c>
      <c r="AO21" s="802" t="s">
        <v>317</v>
      </c>
      <c r="AP21" s="802" t="s">
        <v>317</v>
      </c>
      <c r="AQ21" s="802" t="s">
        <v>317</v>
      </c>
      <c r="AR21" s="802" t="s">
        <v>317</v>
      </c>
      <c r="AS21" s="803">
        <v>0.9</v>
      </c>
      <c r="AT21" s="803">
        <v>0.9</v>
      </c>
      <c r="AU21" s="794" t="s">
        <v>1142</v>
      </c>
      <c r="AV21" s="796">
        <v>20647.03117011478</v>
      </c>
      <c r="AW21" s="796">
        <v>2511.5550520449997</v>
      </c>
      <c r="AX21" s="796">
        <v>24.978113023858679</v>
      </c>
      <c r="AY21" s="796">
        <v>24.978113023858679</v>
      </c>
      <c r="AZ21" s="796">
        <v>4595.2865413624722</v>
      </c>
      <c r="BA21" s="796">
        <v>150.6028483030247</v>
      </c>
      <c r="BB21" s="114"/>
    </row>
    <row r="22" spans="1:54" ht="14.15" customHeight="1">
      <c r="A22" s="674" t="s">
        <v>1148</v>
      </c>
      <c r="B22" s="45"/>
      <c r="C22" s="45"/>
      <c r="D22" s="45"/>
      <c r="E22" s="45"/>
      <c r="G22" s="858" t="s">
        <v>1140</v>
      </c>
      <c r="H22" s="802">
        <v>0.4</v>
      </c>
      <c r="I22" s="802">
        <v>0.1</v>
      </c>
      <c r="J22" s="802">
        <v>0.5</v>
      </c>
      <c r="K22" s="802"/>
      <c r="L22" s="802">
        <v>0.1</v>
      </c>
      <c r="M22" s="802"/>
      <c r="N22" s="808"/>
      <c r="O22" s="802">
        <v>1.2</v>
      </c>
      <c r="P22" s="802"/>
      <c r="Q22" s="1005" t="s">
        <v>196</v>
      </c>
      <c r="R22" s="807" t="s">
        <v>317</v>
      </c>
      <c r="S22" s="807" t="s">
        <v>317</v>
      </c>
      <c r="T22" s="807" t="s">
        <v>317</v>
      </c>
      <c r="U22" s="807" t="s">
        <v>317</v>
      </c>
      <c r="V22" s="807" t="s">
        <v>317</v>
      </c>
      <c r="W22" s="807" t="s">
        <v>317</v>
      </c>
      <c r="X22" s="807" t="s">
        <v>317</v>
      </c>
      <c r="Y22" s="807">
        <v>16</v>
      </c>
      <c r="Z22" s="807">
        <v>16</v>
      </c>
      <c r="AA22" s="1005" t="s">
        <v>196</v>
      </c>
      <c r="AB22" s="807" t="s">
        <v>317</v>
      </c>
      <c r="AC22" s="807" t="s">
        <v>317</v>
      </c>
      <c r="AD22" s="807" t="s">
        <v>317</v>
      </c>
      <c r="AE22" s="807" t="s">
        <v>317</v>
      </c>
      <c r="AF22" s="807" t="s">
        <v>317</v>
      </c>
      <c r="AG22" s="807" t="s">
        <v>317</v>
      </c>
      <c r="AH22" s="807" t="s">
        <v>317</v>
      </c>
      <c r="AI22" s="807">
        <v>4.9000000000000004</v>
      </c>
      <c r="AJ22" s="807">
        <v>4.9000000000000004</v>
      </c>
      <c r="AK22" s="1005" t="s">
        <v>196</v>
      </c>
      <c r="AL22" s="807" t="s">
        <v>317</v>
      </c>
      <c r="AM22" s="807" t="s">
        <v>317</v>
      </c>
      <c r="AN22" s="807" t="s">
        <v>317</v>
      </c>
      <c r="AO22" s="807" t="s">
        <v>317</v>
      </c>
      <c r="AP22" s="807" t="s">
        <v>317</v>
      </c>
      <c r="AQ22" s="807" t="s">
        <v>317</v>
      </c>
      <c r="AR22" s="807" t="s">
        <v>317</v>
      </c>
      <c r="AS22" s="807">
        <v>4.7</v>
      </c>
      <c r="AT22" s="807">
        <v>4.7</v>
      </c>
      <c r="AU22" s="794" t="s">
        <v>1144</v>
      </c>
      <c r="AV22" s="796">
        <v>14387.218545332429</v>
      </c>
      <c r="AW22" s="796">
        <v>7059.644412783392</v>
      </c>
      <c r="AX22" s="796">
        <v>1163.4242747869359</v>
      </c>
      <c r="AY22" s="796">
        <v>614.1051406865065</v>
      </c>
      <c r="AZ22" s="796">
        <v>6311.8808043819818</v>
      </c>
      <c r="BA22" s="796">
        <v>2742.4787506038624</v>
      </c>
      <c r="BB22" s="114"/>
    </row>
    <row r="23" spans="1:54" ht="14.15" customHeight="1">
      <c r="A23" s="685"/>
      <c r="B23" s="12"/>
      <c r="C23" s="12"/>
      <c r="D23" s="12"/>
      <c r="E23" s="12"/>
      <c r="F23" s="44"/>
      <c r="G23" s="858" t="s">
        <v>1132</v>
      </c>
      <c r="H23" s="802">
        <v>1.3</v>
      </c>
      <c r="I23" s="802">
        <v>4.0999999999999996</v>
      </c>
      <c r="J23" s="802">
        <v>0.5</v>
      </c>
      <c r="K23" s="802"/>
      <c r="L23" s="802"/>
      <c r="M23" s="802">
        <v>1</v>
      </c>
      <c r="N23" s="808"/>
      <c r="O23" s="802">
        <v>7</v>
      </c>
      <c r="P23" s="802"/>
      <c r="Q23" s="1006" t="s">
        <v>1141</v>
      </c>
      <c r="R23" s="1007">
        <v>12.8</v>
      </c>
      <c r="S23" s="1007">
        <v>14.8</v>
      </c>
      <c r="T23" s="1007">
        <v>19.899999999999999</v>
      </c>
      <c r="U23" s="1007">
        <v>6.5</v>
      </c>
      <c r="V23" s="1007">
        <v>11.7</v>
      </c>
      <c r="W23" s="1007">
        <v>7.1</v>
      </c>
      <c r="X23" s="1007">
        <v>1.1000000000000001</v>
      </c>
      <c r="Y23" s="1007">
        <v>98.4</v>
      </c>
      <c r="Z23" s="1007">
        <v>172.4</v>
      </c>
      <c r="AA23" s="1006" t="s">
        <v>1141</v>
      </c>
      <c r="AB23" s="1007">
        <v>3.8</v>
      </c>
      <c r="AC23" s="1007">
        <v>1.5</v>
      </c>
      <c r="AD23" s="1007">
        <v>1.8</v>
      </c>
      <c r="AE23" s="1007">
        <v>6.3</v>
      </c>
      <c r="AF23" s="1007">
        <v>20.6</v>
      </c>
      <c r="AG23" s="1007">
        <v>0.7</v>
      </c>
      <c r="AH23" s="1007">
        <v>0.1</v>
      </c>
      <c r="AI23" s="1007">
        <v>65.3</v>
      </c>
      <c r="AJ23" s="1007">
        <v>100.2</v>
      </c>
      <c r="AK23" s="1019" t="s">
        <v>1141</v>
      </c>
      <c r="AL23" s="1020">
        <v>2.2000000000000002</v>
      </c>
      <c r="AM23" s="1020">
        <v>0.7</v>
      </c>
      <c r="AN23" s="1020">
        <v>2.7</v>
      </c>
      <c r="AO23" s="1020">
        <v>2.4</v>
      </c>
      <c r="AP23" s="1020">
        <v>7.9</v>
      </c>
      <c r="AQ23" s="1020">
        <v>0.7</v>
      </c>
      <c r="AR23" s="1020">
        <v>0.1</v>
      </c>
      <c r="AS23" s="1020">
        <v>32.299999999999997</v>
      </c>
      <c r="AT23" s="1020">
        <v>48.9</v>
      </c>
      <c r="AU23" s="794" t="s">
        <v>1146</v>
      </c>
      <c r="AV23" s="796">
        <v>5037.3882837479068</v>
      </c>
      <c r="AW23" s="796">
        <v>5037.3882837479068</v>
      </c>
      <c r="AX23" s="796">
        <v>33207.288062130399</v>
      </c>
      <c r="AY23" s="796">
        <v>33207.288062130399</v>
      </c>
      <c r="AZ23" s="796">
        <v>25179.061416985904</v>
      </c>
      <c r="BA23" s="796">
        <v>25179.061416985904</v>
      </c>
      <c r="BB23" s="114"/>
    </row>
    <row r="24" spans="1:54" ht="14.15" customHeight="1">
      <c r="A24" s="685"/>
      <c r="B24" s="12"/>
      <c r="C24" s="12"/>
      <c r="D24" s="12"/>
      <c r="E24" s="12"/>
      <c r="F24" s="44"/>
      <c r="G24" s="858" t="s">
        <v>1104</v>
      </c>
      <c r="H24" s="802">
        <v>16.899999999999999</v>
      </c>
      <c r="I24" s="802">
        <v>13.7</v>
      </c>
      <c r="J24" s="802">
        <v>3.5</v>
      </c>
      <c r="K24" s="802">
        <v>3.6</v>
      </c>
      <c r="L24" s="802">
        <v>0.9</v>
      </c>
      <c r="M24" s="802">
        <v>1</v>
      </c>
      <c r="N24" s="808"/>
      <c r="O24" s="802">
        <v>39.5</v>
      </c>
      <c r="P24" s="802"/>
      <c r="Q24" s="1001" t="s">
        <v>1143</v>
      </c>
      <c r="R24" s="899">
        <v>-3.9</v>
      </c>
      <c r="S24" s="899">
        <v>15.8</v>
      </c>
      <c r="T24" s="899">
        <v>1.3</v>
      </c>
      <c r="U24" s="899">
        <v>6</v>
      </c>
      <c r="V24" s="899">
        <v>-1.4</v>
      </c>
      <c r="W24" s="899">
        <v>-1.2</v>
      </c>
      <c r="X24" s="1011">
        <v>0.2</v>
      </c>
      <c r="Y24" s="899" t="s">
        <v>317</v>
      </c>
      <c r="Z24" s="1011">
        <v>16.8</v>
      </c>
      <c r="AA24" s="1001" t="s">
        <v>1143</v>
      </c>
      <c r="AB24" s="899">
        <v>-6.8</v>
      </c>
      <c r="AC24" s="899">
        <v>-11.7</v>
      </c>
      <c r="AD24" s="899">
        <v>-3.7</v>
      </c>
      <c r="AE24" s="899">
        <v>-0.4</v>
      </c>
      <c r="AF24" s="899">
        <v>0.4</v>
      </c>
      <c r="AG24" s="899">
        <v>-0.4</v>
      </c>
      <c r="AH24" s="1011">
        <v>0.2</v>
      </c>
      <c r="AI24" s="899" t="s">
        <v>317</v>
      </c>
      <c r="AJ24" s="1011">
        <v>-22.4</v>
      </c>
      <c r="AK24" s="1001" t="s">
        <v>1143</v>
      </c>
      <c r="AL24" s="899">
        <v>-4.0999999999999996</v>
      </c>
      <c r="AM24" s="899">
        <v>-17.399999999999999</v>
      </c>
      <c r="AN24" s="899">
        <v>-3.6</v>
      </c>
      <c r="AO24" s="899">
        <v>-4.8</v>
      </c>
      <c r="AP24" s="899">
        <v>0.2</v>
      </c>
      <c r="AQ24" s="899">
        <v>0.5</v>
      </c>
      <c r="AR24" s="1011">
        <v>-0.7</v>
      </c>
      <c r="AS24" s="899" t="s">
        <v>317</v>
      </c>
      <c r="AT24" s="1011">
        <v>-29.8</v>
      </c>
      <c r="AU24" s="797" t="s">
        <v>1216</v>
      </c>
      <c r="AV24" s="801"/>
      <c r="AW24" s="801">
        <v>0</v>
      </c>
      <c r="AX24" s="801"/>
      <c r="AY24" s="801">
        <v>-2538.5040143937263</v>
      </c>
      <c r="AZ24" s="801"/>
      <c r="BA24" s="801">
        <v>0</v>
      </c>
      <c r="BB24" s="114"/>
    </row>
    <row r="25" spans="1:54" ht="14.15" customHeight="1">
      <c r="A25" s="1454" t="s">
        <v>1152</v>
      </c>
      <c r="B25" s="1483"/>
      <c r="C25" s="1483"/>
      <c r="D25" s="1483"/>
      <c r="E25" s="1483"/>
      <c r="F25" s="1483"/>
      <c r="G25" s="858" t="s">
        <v>1158</v>
      </c>
      <c r="H25" s="802"/>
      <c r="I25" s="802"/>
      <c r="J25" s="802"/>
      <c r="K25" s="802"/>
      <c r="L25" s="802"/>
      <c r="M25" s="802"/>
      <c r="N25" s="808">
        <v>83.9</v>
      </c>
      <c r="O25" s="802">
        <v>83.9</v>
      </c>
      <c r="P25" s="802"/>
      <c r="Q25" s="13"/>
      <c r="R25" s="13"/>
      <c r="S25" s="13"/>
      <c r="T25" s="13"/>
      <c r="U25" s="13"/>
      <c r="V25" s="13"/>
      <c r="W25" s="13"/>
      <c r="X25" s="13"/>
      <c r="Y25" s="13"/>
      <c r="Z25" s="13"/>
      <c r="AA25" s="112"/>
      <c r="AB25" s="686"/>
      <c r="AC25" s="115"/>
      <c r="AD25" s="115"/>
      <c r="AE25" s="115"/>
      <c r="AF25" s="115"/>
      <c r="AG25" s="115"/>
      <c r="AH25" s="115"/>
      <c r="AI25" s="115"/>
      <c r="AJ25" s="115"/>
      <c r="AK25" s="220"/>
      <c r="AL25" s="220"/>
      <c r="AM25" s="220"/>
      <c r="AN25" s="220"/>
      <c r="AO25" s="220"/>
      <c r="AP25" s="220"/>
      <c r="AQ25" s="220"/>
      <c r="AR25" s="220"/>
      <c r="AS25" s="220"/>
      <c r="AT25" s="220"/>
      <c r="BB25" s="114"/>
    </row>
    <row r="26" spans="1:54" ht="23.5" customHeight="1">
      <c r="A26" s="993"/>
      <c r="B26" s="994" t="s">
        <v>1397</v>
      </c>
      <c r="C26" s="994" t="s">
        <v>208</v>
      </c>
      <c r="D26" s="994" t="s">
        <v>209</v>
      </c>
      <c r="E26" s="994" t="s">
        <v>210</v>
      </c>
      <c r="F26" s="994" t="s">
        <v>211</v>
      </c>
      <c r="G26" s="1005" t="s">
        <v>196</v>
      </c>
      <c r="H26" s="813">
        <v>16</v>
      </c>
      <c r="I26" s="813">
        <v>0.1</v>
      </c>
      <c r="J26" s="813">
        <v>4.9000000000000004</v>
      </c>
      <c r="K26" s="813">
        <v>4.8</v>
      </c>
      <c r="L26" s="813">
        <v>4.7</v>
      </c>
      <c r="M26" s="813">
        <v>0.2</v>
      </c>
      <c r="N26" s="813"/>
      <c r="O26" s="813">
        <v>30.7</v>
      </c>
      <c r="P26" s="813"/>
      <c r="Q26" s="1012" t="s">
        <v>1083</v>
      </c>
      <c r="R26" s="1524" t="s">
        <v>1085</v>
      </c>
      <c r="S26" s="1524" t="s">
        <v>1086</v>
      </c>
      <c r="T26" s="1524" t="s">
        <v>1087</v>
      </c>
      <c r="U26" s="1524" t="s">
        <v>1562</v>
      </c>
      <c r="V26" s="1524" t="s">
        <v>1563</v>
      </c>
      <c r="W26" s="1524" t="s">
        <v>1564</v>
      </c>
      <c r="X26" s="1524" t="s">
        <v>1565</v>
      </c>
      <c r="Y26" s="1524" t="s">
        <v>1088</v>
      </c>
      <c r="Z26" s="1524" t="s">
        <v>290</v>
      </c>
      <c r="AA26" s="985" t="s">
        <v>1093</v>
      </c>
      <c r="AB26" s="1524" t="s">
        <v>1085</v>
      </c>
      <c r="AC26" s="1524" t="s">
        <v>1086</v>
      </c>
      <c r="AD26" s="1524" t="s">
        <v>1087</v>
      </c>
      <c r="AE26" s="1524" t="s">
        <v>1562</v>
      </c>
      <c r="AF26" s="1524" t="s">
        <v>1563</v>
      </c>
      <c r="AG26" s="1524" t="s">
        <v>1564</v>
      </c>
      <c r="AH26" s="1524" t="s">
        <v>1565</v>
      </c>
      <c r="AI26" s="1524" t="s">
        <v>1088</v>
      </c>
      <c r="AJ26" s="1524" t="s">
        <v>290</v>
      </c>
      <c r="AK26" s="985" t="s">
        <v>80</v>
      </c>
      <c r="AL26" s="1524" t="s">
        <v>1085</v>
      </c>
      <c r="AM26" s="1524" t="s">
        <v>1086</v>
      </c>
      <c r="AN26" s="1524" t="s">
        <v>1087</v>
      </c>
      <c r="AO26" s="1524" t="s">
        <v>1562</v>
      </c>
      <c r="AP26" s="1524" t="s">
        <v>1563</v>
      </c>
      <c r="AQ26" s="1524" t="s">
        <v>1564</v>
      </c>
      <c r="AR26" s="1524" t="s">
        <v>1565</v>
      </c>
      <c r="AS26" s="1524" t="s">
        <v>1088</v>
      </c>
      <c r="AT26" s="1524" t="s">
        <v>290</v>
      </c>
      <c r="AU26" s="1021" t="s">
        <v>1149</v>
      </c>
      <c r="AV26" s="983"/>
      <c r="AW26" s="984">
        <v>1.467742882070501</v>
      </c>
      <c r="AX26" s="983"/>
      <c r="AY26" s="984">
        <v>2.0154169738733172</v>
      </c>
      <c r="AZ26" s="983"/>
      <c r="BA26" s="984">
        <v>1.4134742458963974</v>
      </c>
      <c r="BB26" s="114"/>
    </row>
    <row r="27" spans="1:54" ht="14.15" customHeight="1">
      <c r="A27" s="991" t="s">
        <v>1154</v>
      </c>
      <c r="B27" s="992">
        <v>121.12286256738089</v>
      </c>
      <c r="C27" s="992">
        <v>121.58515135255288</v>
      </c>
      <c r="D27" s="992">
        <v>97.638732711114088</v>
      </c>
      <c r="E27" s="992">
        <v>127.04159705454097</v>
      </c>
      <c r="F27" s="992">
        <v>103.96869753623429</v>
      </c>
      <c r="G27" s="1006" t="s">
        <v>1141</v>
      </c>
      <c r="H27" s="1007">
        <v>172.4</v>
      </c>
      <c r="I27" s="1007">
        <v>85.8</v>
      </c>
      <c r="J27" s="1007">
        <v>100.2</v>
      </c>
      <c r="K27" s="1007">
        <v>99.7</v>
      </c>
      <c r="L27" s="1007">
        <v>48.9</v>
      </c>
      <c r="M27" s="1007">
        <v>20</v>
      </c>
      <c r="N27" s="1007">
        <v>83.9</v>
      </c>
      <c r="O27" s="1007">
        <v>611</v>
      </c>
      <c r="P27" s="897"/>
      <c r="Q27" s="1001" t="s">
        <v>1094</v>
      </c>
      <c r="R27" s="807">
        <v>13.6</v>
      </c>
      <c r="S27" s="1011" t="s">
        <v>317</v>
      </c>
      <c r="T27" s="1011" t="s">
        <v>317</v>
      </c>
      <c r="U27" s="1011" t="s">
        <v>317</v>
      </c>
      <c r="V27" s="1011" t="s">
        <v>317</v>
      </c>
      <c r="W27" s="1011" t="s">
        <v>317</v>
      </c>
      <c r="X27" s="1011" t="s">
        <v>317</v>
      </c>
      <c r="Y27" s="1011" t="s">
        <v>317</v>
      </c>
      <c r="Z27" s="1011">
        <v>13.6</v>
      </c>
      <c r="AA27" s="1015" t="s">
        <v>1094</v>
      </c>
      <c r="AB27" s="807">
        <v>6.3</v>
      </c>
      <c r="AC27" s="1011" t="s">
        <v>317</v>
      </c>
      <c r="AD27" s="1011" t="s">
        <v>317</v>
      </c>
      <c r="AE27" s="1011" t="s">
        <v>317</v>
      </c>
      <c r="AF27" s="1011" t="s">
        <v>317</v>
      </c>
      <c r="AG27" s="1011" t="s">
        <v>317</v>
      </c>
      <c r="AH27" s="1011" t="s">
        <v>317</v>
      </c>
      <c r="AI27" s="1011" t="s">
        <v>317</v>
      </c>
      <c r="AJ27" s="1011">
        <v>6.3</v>
      </c>
      <c r="AK27" s="1022" t="s">
        <v>1094</v>
      </c>
      <c r="AL27" s="807" t="s">
        <v>317</v>
      </c>
      <c r="AM27" s="1011" t="s">
        <v>317</v>
      </c>
      <c r="AN27" s="1011" t="s">
        <v>317</v>
      </c>
      <c r="AO27" s="1011" t="s">
        <v>317</v>
      </c>
      <c r="AP27" s="1011" t="s">
        <v>317</v>
      </c>
      <c r="AQ27" s="1011" t="s">
        <v>317</v>
      </c>
      <c r="AR27" s="1011" t="s">
        <v>317</v>
      </c>
      <c r="AS27" s="1011" t="s">
        <v>317</v>
      </c>
      <c r="AT27" s="1011" t="s">
        <v>317</v>
      </c>
      <c r="AU27" s="1696" t="s">
        <v>1456</v>
      </c>
      <c r="AV27" s="1696"/>
      <c r="AW27" s="1697"/>
      <c r="AX27" s="1697"/>
      <c r="AY27" s="1697"/>
      <c r="AZ27" s="1697"/>
      <c r="BA27" s="1697"/>
      <c r="BB27" s="114"/>
    </row>
    <row r="28" spans="1:54" ht="11.5" customHeight="1">
      <c r="A28" s="816" t="s">
        <v>1106</v>
      </c>
      <c r="B28" s="815">
        <v>76.82837661864508</v>
      </c>
      <c r="C28" s="815">
        <v>76.740928760075732</v>
      </c>
      <c r="D28" s="815">
        <v>54.675080652663411</v>
      </c>
      <c r="E28" s="815">
        <v>81.615848466372967</v>
      </c>
      <c r="F28" s="815">
        <v>57.928371704181266</v>
      </c>
      <c r="G28" s="1008"/>
      <c r="H28" s="1009"/>
      <c r="I28" s="1009"/>
      <c r="J28" s="1009"/>
      <c r="K28" s="1009"/>
      <c r="L28" s="1009"/>
      <c r="M28" s="1009"/>
      <c r="N28" s="1009"/>
      <c r="O28" s="1009"/>
      <c r="P28" s="900"/>
      <c r="Q28" s="1001" t="s">
        <v>1095</v>
      </c>
      <c r="R28" s="807">
        <v>2.7</v>
      </c>
      <c r="S28" s="807">
        <v>1.6</v>
      </c>
      <c r="T28" s="807">
        <v>2.4</v>
      </c>
      <c r="U28" s="807">
        <v>1.5</v>
      </c>
      <c r="V28" s="807">
        <v>3.5</v>
      </c>
      <c r="W28" s="807">
        <v>0.3</v>
      </c>
      <c r="X28" s="807" t="s">
        <v>317</v>
      </c>
      <c r="Y28" s="1011" t="s">
        <v>317</v>
      </c>
      <c r="Z28" s="1011">
        <v>11.9</v>
      </c>
      <c r="AA28" s="1015" t="s">
        <v>1095</v>
      </c>
      <c r="AB28" s="807">
        <v>21</v>
      </c>
      <c r="AC28" s="807">
        <v>1.7</v>
      </c>
      <c r="AD28" s="807">
        <v>3.5</v>
      </c>
      <c r="AE28" s="807">
        <v>2.5</v>
      </c>
      <c r="AF28" s="807">
        <v>6.9</v>
      </c>
      <c r="AG28" s="807">
        <v>10.4</v>
      </c>
      <c r="AH28" s="807">
        <v>43.8</v>
      </c>
      <c r="AI28" s="1011" t="s">
        <v>317</v>
      </c>
      <c r="AJ28" s="1011">
        <v>89.9</v>
      </c>
      <c r="AK28" s="1022" t="s">
        <v>1095</v>
      </c>
      <c r="AL28" s="807">
        <v>1.1000000000000001</v>
      </c>
      <c r="AM28" s="807">
        <v>0.4</v>
      </c>
      <c r="AN28" s="807">
        <v>0.4</v>
      </c>
      <c r="AO28" s="807">
        <v>0.1</v>
      </c>
      <c r="AP28" s="807">
        <v>0.2</v>
      </c>
      <c r="AQ28" s="807" t="s">
        <v>317</v>
      </c>
      <c r="AR28" s="807" t="s">
        <v>317</v>
      </c>
      <c r="AS28" s="1011" t="s">
        <v>317</v>
      </c>
      <c r="AT28" s="1011">
        <v>2.2999999999999998</v>
      </c>
      <c r="AU28" s="1696"/>
      <c r="AV28" s="1696"/>
      <c r="AW28" s="1697"/>
      <c r="AX28" s="1697"/>
      <c r="AY28" s="1697"/>
      <c r="AZ28" s="1697"/>
      <c r="BA28" s="1697"/>
      <c r="BB28" s="114"/>
    </row>
    <row r="29" spans="1:54" ht="23.15" customHeight="1">
      <c r="A29" s="816" t="s">
        <v>1109</v>
      </c>
      <c r="B29" s="815">
        <v>12.772440224771067</v>
      </c>
      <c r="C29" s="815">
        <v>17.811120123270907</v>
      </c>
      <c r="D29" s="815">
        <v>14.32476564985809</v>
      </c>
      <c r="E29" s="815">
        <v>17.803200271230676</v>
      </c>
      <c r="F29" s="815">
        <v>17.594925248009812</v>
      </c>
      <c r="G29" s="810" t="s">
        <v>1150</v>
      </c>
      <c r="H29" s="804">
        <v>16.8</v>
      </c>
      <c r="I29" s="804">
        <v>35</v>
      </c>
      <c r="J29" s="804">
        <v>-22.4</v>
      </c>
      <c r="K29" s="804">
        <v>-12.1</v>
      </c>
      <c r="L29" s="804">
        <v>-29.8</v>
      </c>
      <c r="M29" s="804">
        <v>15.4</v>
      </c>
      <c r="N29" s="101"/>
      <c r="O29" s="101">
        <v>2.9</v>
      </c>
      <c r="P29" s="1010"/>
      <c r="Q29" s="858" t="s">
        <v>1097</v>
      </c>
      <c r="R29" s="802">
        <v>0.1</v>
      </c>
      <c r="S29" s="802" t="s">
        <v>317</v>
      </c>
      <c r="T29" s="802" t="s">
        <v>317</v>
      </c>
      <c r="U29" s="802" t="s">
        <v>317</v>
      </c>
      <c r="V29" s="802" t="s">
        <v>317</v>
      </c>
      <c r="W29" s="802" t="s">
        <v>317</v>
      </c>
      <c r="X29" s="803" t="s">
        <v>317</v>
      </c>
      <c r="Y29" s="803" t="s">
        <v>317</v>
      </c>
      <c r="Z29" s="803">
        <v>0.2</v>
      </c>
      <c r="AA29" s="809" t="s">
        <v>1097</v>
      </c>
      <c r="AB29" s="802">
        <v>0.2</v>
      </c>
      <c r="AC29" s="802" t="s">
        <v>317</v>
      </c>
      <c r="AD29" s="802" t="s">
        <v>317</v>
      </c>
      <c r="AE29" s="802" t="s">
        <v>317</v>
      </c>
      <c r="AF29" s="802" t="s">
        <v>317</v>
      </c>
      <c r="AG29" s="802" t="s">
        <v>317</v>
      </c>
      <c r="AH29" s="803" t="s">
        <v>317</v>
      </c>
      <c r="AI29" s="803" t="s">
        <v>317</v>
      </c>
      <c r="AJ29" s="803">
        <v>0.3</v>
      </c>
      <c r="AK29" s="980" t="s">
        <v>1097</v>
      </c>
      <c r="AL29" s="802">
        <v>0.1</v>
      </c>
      <c r="AM29" s="802" t="s">
        <v>317</v>
      </c>
      <c r="AN29" s="802" t="s">
        <v>317</v>
      </c>
      <c r="AO29" s="802" t="s">
        <v>317</v>
      </c>
      <c r="AP29" s="802" t="s">
        <v>317</v>
      </c>
      <c r="AQ29" s="802" t="s">
        <v>317</v>
      </c>
      <c r="AR29" s="803" t="s">
        <v>317</v>
      </c>
      <c r="AS29" s="803" t="s">
        <v>317</v>
      </c>
      <c r="AT29" s="803">
        <v>0.1</v>
      </c>
      <c r="AU29" s="875"/>
      <c r="AV29" s="875"/>
      <c r="AW29" s="875"/>
      <c r="AX29" s="875"/>
      <c r="AY29" s="875"/>
      <c r="AZ29" s="875"/>
      <c r="BA29" s="858"/>
      <c r="BB29" s="114"/>
    </row>
    <row r="30" spans="1:54" ht="14.15" customHeight="1">
      <c r="A30" s="816" t="s">
        <v>1112</v>
      </c>
      <c r="B30" s="815">
        <v>4.9959264370183618</v>
      </c>
      <c r="C30" s="815">
        <v>5.1205013916959468</v>
      </c>
      <c r="D30" s="815">
        <v>4.8023730066497512</v>
      </c>
      <c r="E30" s="815">
        <v>5.0634678717585171</v>
      </c>
      <c r="F30" s="815">
        <v>5.2486976036441098</v>
      </c>
      <c r="G30" s="810" t="s">
        <v>1151</v>
      </c>
      <c r="H30" s="804"/>
      <c r="I30" s="804">
        <v>0.3</v>
      </c>
      <c r="J30" s="804"/>
      <c r="K30" s="804">
        <v>-0.1</v>
      </c>
      <c r="L30" s="804"/>
      <c r="M30" s="804">
        <v>0.2</v>
      </c>
      <c r="N30" s="101"/>
      <c r="O30" s="101">
        <v>0.4</v>
      </c>
      <c r="P30" s="101"/>
      <c r="Q30" s="117" t="s">
        <v>1100</v>
      </c>
      <c r="R30" s="802">
        <v>8.6</v>
      </c>
      <c r="S30" s="803" t="s">
        <v>317</v>
      </c>
      <c r="T30" s="803" t="s">
        <v>317</v>
      </c>
      <c r="U30" s="803" t="s">
        <v>317</v>
      </c>
      <c r="V30" s="803" t="s">
        <v>317</v>
      </c>
      <c r="W30" s="803" t="s">
        <v>317</v>
      </c>
      <c r="X30" s="803" t="s">
        <v>317</v>
      </c>
      <c r="Y30" s="802" t="s">
        <v>317</v>
      </c>
      <c r="Z30" s="802">
        <v>8.6</v>
      </c>
      <c r="AA30" s="810" t="s">
        <v>1100</v>
      </c>
      <c r="AB30" s="802">
        <v>18.2</v>
      </c>
      <c r="AC30" s="803" t="s">
        <v>317</v>
      </c>
      <c r="AD30" s="803" t="s">
        <v>317</v>
      </c>
      <c r="AE30" s="803" t="s">
        <v>317</v>
      </c>
      <c r="AF30" s="803" t="s">
        <v>317</v>
      </c>
      <c r="AG30" s="803" t="s">
        <v>317</v>
      </c>
      <c r="AH30" s="803" t="s">
        <v>317</v>
      </c>
      <c r="AI30" s="802" t="s">
        <v>317</v>
      </c>
      <c r="AJ30" s="802">
        <v>18.2</v>
      </c>
      <c r="AK30" s="805" t="s">
        <v>1100</v>
      </c>
      <c r="AL30" s="802" t="s">
        <v>317</v>
      </c>
      <c r="AM30" s="803" t="s">
        <v>317</v>
      </c>
      <c r="AN30" s="803" t="s">
        <v>317</v>
      </c>
      <c r="AO30" s="803" t="s">
        <v>317</v>
      </c>
      <c r="AP30" s="803" t="s">
        <v>317</v>
      </c>
      <c r="AQ30" s="803" t="s">
        <v>317</v>
      </c>
      <c r="AR30" s="803" t="s">
        <v>317</v>
      </c>
      <c r="AS30" s="802" t="s">
        <v>317</v>
      </c>
      <c r="AT30" s="802" t="s">
        <v>317</v>
      </c>
      <c r="AU30" s="858"/>
      <c r="AV30" s="858"/>
      <c r="AW30" s="858"/>
      <c r="AX30" s="858"/>
      <c r="AY30" s="858"/>
      <c r="AZ30" s="858"/>
      <c r="BA30" s="858"/>
      <c r="BB30" s="114"/>
    </row>
    <row r="31" spans="1:54" ht="14.15" customHeight="1">
      <c r="A31" s="816" t="s">
        <v>1115</v>
      </c>
      <c r="B31" s="815">
        <v>26.526119286946379</v>
      </c>
      <c r="C31" s="815">
        <v>21.912601077510285</v>
      </c>
      <c r="D31" s="815">
        <v>23.836513401942835</v>
      </c>
      <c r="E31" s="815">
        <v>22.5590804451788</v>
      </c>
      <c r="F31" s="815">
        <v>23.196702980399103</v>
      </c>
      <c r="H31" s="13"/>
      <c r="I31" s="13"/>
      <c r="J31" s="429"/>
      <c r="K31" s="13"/>
      <c r="L31" s="13"/>
      <c r="M31" s="13"/>
      <c r="N31" s="13"/>
      <c r="O31" s="13"/>
      <c r="P31" s="13"/>
      <c r="Q31" s="858" t="s">
        <v>1104</v>
      </c>
      <c r="R31" s="802" t="s">
        <v>317</v>
      </c>
      <c r="S31" s="803" t="s">
        <v>317</v>
      </c>
      <c r="T31" s="803" t="s">
        <v>317</v>
      </c>
      <c r="U31" s="803" t="s">
        <v>317</v>
      </c>
      <c r="V31" s="803" t="s">
        <v>317</v>
      </c>
      <c r="W31" s="803" t="s">
        <v>317</v>
      </c>
      <c r="X31" s="803" t="s">
        <v>317</v>
      </c>
      <c r="Y31" s="802">
        <v>13.8</v>
      </c>
      <c r="Z31" s="802">
        <v>13.8</v>
      </c>
      <c r="AA31" s="809" t="s">
        <v>1104</v>
      </c>
      <c r="AB31" s="802" t="s">
        <v>317</v>
      </c>
      <c r="AC31" s="803" t="s">
        <v>317</v>
      </c>
      <c r="AD31" s="803" t="s">
        <v>317</v>
      </c>
      <c r="AE31" s="803" t="s">
        <v>317</v>
      </c>
      <c r="AF31" s="803" t="s">
        <v>317</v>
      </c>
      <c r="AG31" s="803" t="s">
        <v>317</v>
      </c>
      <c r="AH31" s="803" t="s">
        <v>317</v>
      </c>
      <c r="AI31" s="802">
        <v>3.4</v>
      </c>
      <c r="AJ31" s="802">
        <v>3.4</v>
      </c>
      <c r="AK31" s="980" t="s">
        <v>1104</v>
      </c>
      <c r="AL31" s="802" t="s">
        <v>317</v>
      </c>
      <c r="AM31" s="803" t="s">
        <v>317</v>
      </c>
      <c r="AN31" s="803" t="s">
        <v>317</v>
      </c>
      <c r="AO31" s="803" t="s">
        <v>317</v>
      </c>
      <c r="AP31" s="803" t="s">
        <v>317</v>
      </c>
      <c r="AQ31" s="803" t="s">
        <v>317</v>
      </c>
      <c r="AR31" s="803" t="s">
        <v>317</v>
      </c>
      <c r="AS31" s="802">
        <v>1</v>
      </c>
      <c r="AT31" s="802">
        <v>1</v>
      </c>
      <c r="AU31" s="114"/>
      <c r="AV31" s="114"/>
      <c r="AW31" s="114"/>
      <c r="AX31" s="114"/>
      <c r="AY31" s="114"/>
      <c r="AZ31" s="114"/>
      <c r="BA31" s="338"/>
      <c r="BB31" s="114"/>
    </row>
    <row r="32" spans="1:54" ht="14.15" customHeight="1">
      <c r="A32" s="817" t="s">
        <v>1156</v>
      </c>
      <c r="B32" s="814">
        <v>2.7807383400537793</v>
      </c>
      <c r="C32" s="814">
        <v>2.4962277947300371</v>
      </c>
      <c r="D32" s="814">
        <v>2.6758316148840651</v>
      </c>
      <c r="E32" s="814">
        <v>2.5959434320353703</v>
      </c>
      <c r="F32" s="814">
        <v>2.4648517821405713</v>
      </c>
      <c r="G32" s="1454" t="s">
        <v>1153</v>
      </c>
      <c r="H32" s="1483"/>
      <c r="I32" s="1484"/>
      <c r="J32" s="1484"/>
      <c r="K32" s="1484"/>
      <c r="L32" s="1484"/>
      <c r="M32" s="1484"/>
      <c r="N32" s="1484"/>
      <c r="O32" s="1484"/>
      <c r="P32" s="1484"/>
      <c r="Q32" s="1006" t="s">
        <v>1107</v>
      </c>
      <c r="R32" s="1007">
        <v>25</v>
      </c>
      <c r="S32" s="1007">
        <v>1.6</v>
      </c>
      <c r="T32" s="1007">
        <v>2.4</v>
      </c>
      <c r="U32" s="1007">
        <v>1.5</v>
      </c>
      <c r="V32" s="1007">
        <v>3.5</v>
      </c>
      <c r="W32" s="1007">
        <v>0.3</v>
      </c>
      <c r="X32" s="1007" t="s">
        <v>317</v>
      </c>
      <c r="Y32" s="1007">
        <v>13.8</v>
      </c>
      <c r="Z32" s="1007">
        <v>48</v>
      </c>
      <c r="AA32" s="1016" t="s">
        <v>1107</v>
      </c>
      <c r="AB32" s="1007">
        <v>45.7</v>
      </c>
      <c r="AC32" s="1007">
        <v>1.8</v>
      </c>
      <c r="AD32" s="1007">
        <v>3.5</v>
      </c>
      <c r="AE32" s="1007">
        <v>2.5</v>
      </c>
      <c r="AF32" s="1007">
        <v>6.9</v>
      </c>
      <c r="AG32" s="1007">
        <v>10.4</v>
      </c>
      <c r="AH32" s="1007">
        <v>43.8</v>
      </c>
      <c r="AI32" s="1007">
        <v>3.4</v>
      </c>
      <c r="AJ32" s="1007">
        <v>118</v>
      </c>
      <c r="AK32" s="1023" t="s">
        <v>1107</v>
      </c>
      <c r="AL32" s="1007">
        <v>1.3</v>
      </c>
      <c r="AM32" s="1007">
        <v>0.4</v>
      </c>
      <c r="AN32" s="1007">
        <v>0.4</v>
      </c>
      <c r="AO32" s="1007">
        <v>0.1</v>
      </c>
      <c r="AP32" s="1007">
        <v>0.2</v>
      </c>
      <c r="AQ32" s="1007" t="s">
        <v>317</v>
      </c>
      <c r="AR32" s="1007" t="s">
        <v>317</v>
      </c>
      <c r="AS32" s="1007">
        <v>1</v>
      </c>
      <c r="AT32" s="1007">
        <v>3.4</v>
      </c>
      <c r="AU32" s="114"/>
      <c r="AV32" s="114"/>
      <c r="AW32" s="114"/>
      <c r="AX32" s="114"/>
      <c r="AY32" s="114"/>
      <c r="AZ32" s="114"/>
      <c r="BA32" s="338"/>
      <c r="BB32" s="114"/>
    </row>
    <row r="33" spans="1:54" ht="15.75" customHeight="1">
      <c r="A33" s="816" t="s">
        <v>1115</v>
      </c>
      <c r="B33" s="815">
        <v>2.7807383400537793</v>
      </c>
      <c r="C33" s="815">
        <v>2.4830505439708395</v>
      </c>
      <c r="D33" s="815">
        <v>2.4707404298305109</v>
      </c>
      <c r="E33" s="815">
        <v>2.358178683732175</v>
      </c>
      <c r="F33" s="815">
        <v>2.1969640388954392</v>
      </c>
      <c r="G33" s="1485" t="s">
        <v>1455</v>
      </c>
      <c r="H33" s="1469"/>
      <c r="I33" s="1486"/>
      <c r="J33" s="1486"/>
      <c r="K33" s="1486"/>
      <c r="L33" s="1486"/>
      <c r="M33" s="1486"/>
      <c r="N33" s="1486"/>
      <c r="O33" s="1486"/>
      <c r="P33" s="1486"/>
      <c r="Q33" s="858" t="s">
        <v>1111</v>
      </c>
      <c r="R33" s="802">
        <v>10</v>
      </c>
      <c r="S33" s="802">
        <v>0.6</v>
      </c>
      <c r="T33" s="802">
        <v>0.2</v>
      </c>
      <c r="U33" s="802" t="s">
        <v>317</v>
      </c>
      <c r="V33" s="802" t="s">
        <v>317</v>
      </c>
      <c r="W33" s="802" t="s">
        <v>317</v>
      </c>
      <c r="X33" s="803" t="s">
        <v>317</v>
      </c>
      <c r="Y33" s="802">
        <v>12.3</v>
      </c>
      <c r="Z33" s="802">
        <v>23.1</v>
      </c>
      <c r="AA33" s="809" t="s">
        <v>1111</v>
      </c>
      <c r="AB33" s="802">
        <v>2</v>
      </c>
      <c r="AC33" s="802">
        <v>0.1</v>
      </c>
      <c r="AD33" s="802">
        <v>0.2</v>
      </c>
      <c r="AE33" s="802" t="s">
        <v>317</v>
      </c>
      <c r="AF33" s="802" t="s">
        <v>317</v>
      </c>
      <c r="AG33" s="802" t="s">
        <v>317</v>
      </c>
      <c r="AH33" s="803" t="s">
        <v>317</v>
      </c>
      <c r="AI33" s="802">
        <v>35.4</v>
      </c>
      <c r="AJ33" s="802">
        <v>37.700000000000003</v>
      </c>
      <c r="AK33" s="980" t="s">
        <v>1111</v>
      </c>
      <c r="AL33" s="802">
        <v>0.1</v>
      </c>
      <c r="AM33" s="802" t="s">
        <v>317</v>
      </c>
      <c r="AN33" s="802" t="s">
        <v>317</v>
      </c>
      <c r="AO33" s="802" t="s">
        <v>317</v>
      </c>
      <c r="AP33" s="802" t="s">
        <v>317</v>
      </c>
      <c r="AQ33" s="802" t="s">
        <v>317</v>
      </c>
      <c r="AR33" s="803" t="s">
        <v>317</v>
      </c>
      <c r="AS33" s="802">
        <v>2.4</v>
      </c>
      <c r="AT33" s="802">
        <v>2.6</v>
      </c>
      <c r="BA33" s="338"/>
      <c r="BB33" s="114"/>
    </row>
    <row r="34" spans="1:54" ht="14.15" customHeight="1">
      <c r="A34" s="995" t="s">
        <v>1123</v>
      </c>
      <c r="B34" s="996">
        <v>0</v>
      </c>
      <c r="C34" s="996">
        <v>1.3177250759197838E-2</v>
      </c>
      <c r="D34" s="996">
        <v>0.20509118505355423</v>
      </c>
      <c r="E34" s="996">
        <v>0.2377647483031953</v>
      </c>
      <c r="F34" s="996">
        <v>0.26788774324513187</v>
      </c>
      <c r="G34" s="876"/>
      <c r="H34" s="218"/>
      <c r="I34" s="218"/>
      <c r="J34" s="218"/>
      <c r="K34" s="218"/>
      <c r="L34" s="218"/>
      <c r="M34" s="218"/>
      <c r="N34" s="218"/>
      <c r="O34" s="218"/>
      <c r="P34" s="218"/>
      <c r="Q34" s="858" t="s">
        <v>1113</v>
      </c>
      <c r="R34" s="802">
        <v>2.6</v>
      </c>
      <c r="S34" s="802">
        <v>0.6</v>
      </c>
      <c r="T34" s="802">
        <v>0.1</v>
      </c>
      <c r="U34" s="802">
        <v>0.1</v>
      </c>
      <c r="V34" s="802">
        <v>0.2</v>
      </c>
      <c r="W34" s="802" t="s">
        <v>317</v>
      </c>
      <c r="X34" s="803" t="s">
        <v>317</v>
      </c>
      <c r="Y34" s="802" t="s">
        <v>317</v>
      </c>
      <c r="Z34" s="803">
        <v>3.6</v>
      </c>
      <c r="AA34" s="809" t="s">
        <v>1113</v>
      </c>
      <c r="AB34" s="802">
        <v>4.4000000000000004</v>
      </c>
      <c r="AC34" s="802" t="s">
        <v>317</v>
      </c>
      <c r="AD34" s="802" t="s">
        <v>317</v>
      </c>
      <c r="AE34" s="802" t="s">
        <v>317</v>
      </c>
      <c r="AF34" s="802" t="s">
        <v>317</v>
      </c>
      <c r="AG34" s="802" t="s">
        <v>317</v>
      </c>
      <c r="AH34" s="803" t="s">
        <v>317</v>
      </c>
      <c r="AI34" s="802" t="s">
        <v>317</v>
      </c>
      <c r="AJ34" s="803">
        <v>4.4000000000000004</v>
      </c>
      <c r="AK34" s="980" t="s">
        <v>1113</v>
      </c>
      <c r="AL34" s="802">
        <v>0.3</v>
      </c>
      <c r="AM34" s="802">
        <v>0.1</v>
      </c>
      <c r="AN34" s="802" t="s">
        <v>317</v>
      </c>
      <c r="AO34" s="802" t="s">
        <v>317</v>
      </c>
      <c r="AP34" s="802" t="s">
        <v>317</v>
      </c>
      <c r="AQ34" s="802" t="s">
        <v>317</v>
      </c>
      <c r="AR34" s="803" t="s">
        <v>317</v>
      </c>
      <c r="AS34" s="802" t="s">
        <v>317</v>
      </c>
      <c r="AT34" s="803">
        <v>0.3</v>
      </c>
      <c r="BA34" s="338"/>
      <c r="BB34" s="114"/>
    </row>
    <row r="35" spans="1:54" ht="25.5" customHeight="1">
      <c r="A35" s="989" t="s">
        <v>1127</v>
      </c>
      <c r="B35" s="997">
        <v>123.90360090743467</v>
      </c>
      <c r="C35" s="997">
        <v>124.08137914728293</v>
      </c>
      <c r="D35" s="997">
        <v>100.31456432599815</v>
      </c>
      <c r="E35" s="997">
        <v>129.63754048657631</v>
      </c>
      <c r="F35" s="997">
        <v>106.43354931837486</v>
      </c>
      <c r="G35" s="1012" t="s">
        <v>692</v>
      </c>
      <c r="H35" s="1524" t="s">
        <v>1085</v>
      </c>
      <c r="I35" s="1524" t="s">
        <v>1086</v>
      </c>
      <c r="J35" s="1524" t="s">
        <v>1087</v>
      </c>
      <c r="K35" s="1524" t="s">
        <v>1562</v>
      </c>
      <c r="L35" s="1524" t="s">
        <v>1563</v>
      </c>
      <c r="M35" s="1524" t="s">
        <v>1564</v>
      </c>
      <c r="N35" s="1524" t="s">
        <v>1565</v>
      </c>
      <c r="O35" s="1524" t="s">
        <v>1088</v>
      </c>
      <c r="P35" s="1524" t="s">
        <v>290</v>
      </c>
      <c r="Q35" s="858" t="s">
        <v>1116</v>
      </c>
      <c r="R35" s="802">
        <v>2</v>
      </c>
      <c r="S35" s="802">
        <v>6.2</v>
      </c>
      <c r="T35" s="802">
        <v>14.6</v>
      </c>
      <c r="U35" s="802" t="s">
        <v>317</v>
      </c>
      <c r="V35" s="802" t="s">
        <v>317</v>
      </c>
      <c r="W35" s="802" t="s">
        <v>317</v>
      </c>
      <c r="X35" s="803" t="s">
        <v>317</v>
      </c>
      <c r="Y35" s="802" t="s">
        <v>317</v>
      </c>
      <c r="Z35" s="803">
        <v>22.7</v>
      </c>
      <c r="AA35" s="809" t="s">
        <v>1116</v>
      </c>
      <c r="AB35" s="802" t="s">
        <v>317</v>
      </c>
      <c r="AC35" s="802" t="s">
        <v>317</v>
      </c>
      <c r="AD35" s="802" t="s">
        <v>317</v>
      </c>
      <c r="AE35" s="802" t="s">
        <v>317</v>
      </c>
      <c r="AF35" s="802" t="s">
        <v>317</v>
      </c>
      <c r="AG35" s="802" t="s">
        <v>317</v>
      </c>
      <c r="AH35" s="803" t="s">
        <v>317</v>
      </c>
      <c r="AI35" s="802" t="s">
        <v>317</v>
      </c>
      <c r="AJ35" s="803" t="s">
        <v>317</v>
      </c>
      <c r="AK35" s="980" t="s">
        <v>1116</v>
      </c>
      <c r="AL35" s="802">
        <v>2.2999999999999998</v>
      </c>
      <c r="AM35" s="802">
        <v>3.5</v>
      </c>
      <c r="AN35" s="802">
        <v>3.1</v>
      </c>
      <c r="AO35" s="802" t="s">
        <v>317</v>
      </c>
      <c r="AP35" s="802" t="s">
        <v>317</v>
      </c>
      <c r="AQ35" s="802" t="s">
        <v>317</v>
      </c>
      <c r="AR35" s="803" t="s">
        <v>317</v>
      </c>
      <c r="AS35" s="802" t="s">
        <v>317</v>
      </c>
      <c r="AT35" s="803">
        <v>8.9</v>
      </c>
      <c r="BA35" s="338"/>
      <c r="BB35" s="114"/>
    </row>
    <row r="36" spans="1:54" ht="14.15" customHeight="1">
      <c r="A36"/>
      <c r="B36" s="431"/>
      <c r="C36" s="431"/>
      <c r="D36" s="431"/>
      <c r="E36" s="431"/>
      <c r="F36" s="431"/>
      <c r="G36" s="1001" t="s">
        <v>1094</v>
      </c>
      <c r="H36" s="807">
        <v>71.3</v>
      </c>
      <c r="I36" s="1011"/>
      <c r="J36" s="1011"/>
      <c r="K36" s="1011"/>
      <c r="L36" s="1011"/>
      <c r="M36" s="1011"/>
      <c r="N36" s="1011"/>
      <c r="O36" s="1011"/>
      <c r="P36" s="1011">
        <v>71.3</v>
      </c>
      <c r="Q36" s="858" t="s">
        <v>1119</v>
      </c>
      <c r="R36" s="802">
        <v>3.1</v>
      </c>
      <c r="S36" s="802">
        <v>0.7</v>
      </c>
      <c r="T36" s="802">
        <v>2.2999999999999998</v>
      </c>
      <c r="U36" s="802" t="s">
        <v>317</v>
      </c>
      <c r="V36" s="802" t="s">
        <v>317</v>
      </c>
      <c r="W36" s="802" t="s">
        <v>317</v>
      </c>
      <c r="X36" s="803" t="s">
        <v>317</v>
      </c>
      <c r="Y36" s="802" t="s">
        <v>317</v>
      </c>
      <c r="Z36" s="803">
        <v>6.1</v>
      </c>
      <c r="AA36" s="809" t="s">
        <v>1119</v>
      </c>
      <c r="AB36" s="802" t="s">
        <v>317</v>
      </c>
      <c r="AC36" s="802" t="s">
        <v>317</v>
      </c>
      <c r="AD36" s="802" t="s">
        <v>317</v>
      </c>
      <c r="AE36" s="802" t="s">
        <v>317</v>
      </c>
      <c r="AF36" s="802" t="s">
        <v>317</v>
      </c>
      <c r="AG36" s="802" t="s">
        <v>317</v>
      </c>
      <c r="AH36" s="803" t="s">
        <v>317</v>
      </c>
      <c r="AI36" s="802" t="s">
        <v>317</v>
      </c>
      <c r="AJ36" s="803" t="s">
        <v>317</v>
      </c>
      <c r="AK36" s="980" t="s">
        <v>1119</v>
      </c>
      <c r="AL36" s="802">
        <v>1.2</v>
      </c>
      <c r="AM36" s="802">
        <v>0.6</v>
      </c>
      <c r="AN36" s="802">
        <v>1</v>
      </c>
      <c r="AO36" s="802" t="s">
        <v>317</v>
      </c>
      <c r="AP36" s="802" t="s">
        <v>317</v>
      </c>
      <c r="AQ36" s="802" t="s">
        <v>317</v>
      </c>
      <c r="AR36" s="803" t="s">
        <v>317</v>
      </c>
      <c r="AS36" s="802" t="s">
        <v>317</v>
      </c>
      <c r="AT36" s="803">
        <v>2.8</v>
      </c>
      <c r="BA36" s="115"/>
      <c r="BB36" s="114"/>
    </row>
    <row r="37" spans="1:54" ht="14.15" customHeight="1">
      <c r="A37" s="816" t="s">
        <v>1134</v>
      </c>
      <c r="B37" s="815">
        <v>0.53373279411999996</v>
      </c>
      <c r="C37" s="815">
        <v>0.57719840151999979</v>
      </c>
      <c r="D37" s="815">
        <v>0.3218978839999998</v>
      </c>
      <c r="E37" s="815">
        <v>1.2286539276999999</v>
      </c>
      <c r="F37" s="815">
        <v>0.61004877142000014</v>
      </c>
      <c r="G37" s="858" t="s">
        <v>1095</v>
      </c>
      <c r="H37" s="802">
        <v>49.9</v>
      </c>
      <c r="I37" s="803">
        <v>12.4</v>
      </c>
      <c r="J37" s="803">
        <v>35.6</v>
      </c>
      <c r="K37" s="803">
        <v>28</v>
      </c>
      <c r="L37" s="803">
        <v>56.9</v>
      </c>
      <c r="M37" s="803">
        <v>43.7</v>
      </c>
      <c r="N37" s="803">
        <v>121</v>
      </c>
      <c r="O37" s="803"/>
      <c r="P37" s="803">
        <v>347.6</v>
      </c>
      <c r="Q37" s="858" t="s">
        <v>1121</v>
      </c>
      <c r="R37" s="802">
        <v>0.8</v>
      </c>
      <c r="S37" s="802">
        <v>1.2</v>
      </c>
      <c r="T37" s="802">
        <v>2.7</v>
      </c>
      <c r="U37" s="802">
        <v>0.9</v>
      </c>
      <c r="V37" s="802" t="s">
        <v>317</v>
      </c>
      <c r="W37" s="802" t="s">
        <v>317</v>
      </c>
      <c r="X37" s="803" t="s">
        <v>317</v>
      </c>
      <c r="Y37" s="802" t="s">
        <v>317</v>
      </c>
      <c r="Z37" s="803">
        <v>5.6</v>
      </c>
      <c r="AA37" s="809" t="s">
        <v>1121</v>
      </c>
      <c r="AB37" s="802" t="s">
        <v>317</v>
      </c>
      <c r="AC37" s="802" t="s">
        <v>317</v>
      </c>
      <c r="AD37" s="802" t="s">
        <v>317</v>
      </c>
      <c r="AE37" s="802" t="s">
        <v>317</v>
      </c>
      <c r="AF37" s="802" t="s">
        <v>317</v>
      </c>
      <c r="AG37" s="802" t="s">
        <v>317</v>
      </c>
      <c r="AH37" s="803" t="s">
        <v>317</v>
      </c>
      <c r="AI37" s="802" t="s">
        <v>317</v>
      </c>
      <c r="AJ37" s="803" t="s">
        <v>317</v>
      </c>
      <c r="AK37" s="980" t="s">
        <v>1121</v>
      </c>
      <c r="AL37" s="802">
        <v>0.4</v>
      </c>
      <c r="AM37" s="802" t="s">
        <v>317</v>
      </c>
      <c r="AN37" s="802">
        <v>0.7</v>
      </c>
      <c r="AO37" s="802" t="s">
        <v>317</v>
      </c>
      <c r="AP37" s="802" t="s">
        <v>317</v>
      </c>
      <c r="AQ37" s="802" t="s">
        <v>317</v>
      </c>
      <c r="AR37" s="803" t="s">
        <v>317</v>
      </c>
      <c r="AS37" s="802" t="s">
        <v>317</v>
      </c>
      <c r="AT37" s="803">
        <v>1.1000000000000001</v>
      </c>
      <c r="BA37" s="337"/>
      <c r="BB37" s="114"/>
    </row>
    <row r="38" spans="1:54" ht="14.15" customHeight="1">
      <c r="A38" s="816" t="s">
        <v>1136</v>
      </c>
      <c r="B38" s="815">
        <v>3.8483645803299997</v>
      </c>
      <c r="C38" s="815">
        <v>2.7681073681299999</v>
      </c>
      <c r="D38" s="815">
        <v>2.0897951166499995</v>
      </c>
      <c r="E38" s="815">
        <v>3.0389304580500003</v>
      </c>
      <c r="F38" s="815">
        <v>2.8297510711600014</v>
      </c>
      <c r="G38" s="858" t="s">
        <v>1155</v>
      </c>
      <c r="H38" s="802">
        <v>13.9</v>
      </c>
      <c r="I38" s="803">
        <v>1.5</v>
      </c>
      <c r="J38" s="803">
        <v>0.3</v>
      </c>
      <c r="K38" s="803"/>
      <c r="L38" s="803"/>
      <c r="M38" s="803"/>
      <c r="N38" s="803"/>
      <c r="O38" s="803"/>
      <c r="P38" s="803">
        <v>15.7</v>
      </c>
      <c r="Q38" s="858" t="s">
        <v>1125</v>
      </c>
      <c r="R38" s="802" t="s">
        <v>317</v>
      </c>
      <c r="S38" s="802" t="s">
        <v>317</v>
      </c>
      <c r="T38" s="802" t="s">
        <v>317</v>
      </c>
      <c r="U38" s="802" t="s">
        <v>317</v>
      </c>
      <c r="V38" s="802" t="s">
        <v>317</v>
      </c>
      <c r="W38" s="802" t="s">
        <v>317</v>
      </c>
      <c r="X38" s="803" t="s">
        <v>317</v>
      </c>
      <c r="Y38" s="802" t="s">
        <v>317</v>
      </c>
      <c r="Z38" s="803" t="s">
        <v>317</v>
      </c>
      <c r="AA38" s="809" t="s">
        <v>1125</v>
      </c>
      <c r="AB38" s="802">
        <v>5</v>
      </c>
      <c r="AC38" s="802" t="s">
        <v>317</v>
      </c>
      <c r="AD38" s="802">
        <v>6.1</v>
      </c>
      <c r="AE38" s="802">
        <v>6.8</v>
      </c>
      <c r="AF38" s="802">
        <v>11.5</v>
      </c>
      <c r="AG38" s="802">
        <v>0.4</v>
      </c>
      <c r="AH38" s="803">
        <v>19.3</v>
      </c>
      <c r="AI38" s="802" t="s">
        <v>317</v>
      </c>
      <c r="AJ38" s="803">
        <v>49.1</v>
      </c>
      <c r="AK38" s="980" t="s">
        <v>1125</v>
      </c>
      <c r="AL38" s="802" t="s">
        <v>317</v>
      </c>
      <c r="AM38" s="802" t="s">
        <v>317</v>
      </c>
      <c r="AN38" s="802">
        <v>0.4</v>
      </c>
      <c r="AO38" s="802" t="s">
        <v>317</v>
      </c>
      <c r="AP38" s="802" t="s">
        <v>317</v>
      </c>
      <c r="AQ38" s="802" t="s">
        <v>317</v>
      </c>
      <c r="AR38" s="803" t="s">
        <v>317</v>
      </c>
      <c r="AS38" s="802" t="s">
        <v>317</v>
      </c>
      <c r="AT38" s="803">
        <v>0.4</v>
      </c>
      <c r="BA38" s="115"/>
      <c r="BB38" s="114"/>
    </row>
    <row r="39" spans="1:54" ht="14.15" customHeight="1">
      <c r="A39" s="995" t="s">
        <v>1157</v>
      </c>
      <c r="B39" s="996">
        <v>0.81292722065000012</v>
      </c>
      <c r="C39" s="996">
        <v>0.84308215506999995</v>
      </c>
      <c r="D39" s="996">
        <v>1.3221653134100002</v>
      </c>
      <c r="E39" s="996">
        <v>1.21903041212</v>
      </c>
      <c r="F39" s="996">
        <v>0.76412141598000005</v>
      </c>
      <c r="G39" s="858" t="s">
        <v>1097</v>
      </c>
      <c r="H39" s="802">
        <v>5.9</v>
      </c>
      <c r="I39" s="803">
        <v>0.1</v>
      </c>
      <c r="J39" s="803">
        <v>0.4</v>
      </c>
      <c r="K39" s="803"/>
      <c r="L39" s="803"/>
      <c r="M39" s="803"/>
      <c r="N39" s="803"/>
      <c r="O39" s="803"/>
      <c r="P39" s="803">
        <v>6.4</v>
      </c>
      <c r="Q39" s="858" t="s">
        <v>1212</v>
      </c>
      <c r="R39" s="802" t="s">
        <v>317</v>
      </c>
      <c r="S39" s="802" t="s">
        <v>317</v>
      </c>
      <c r="T39" s="802">
        <v>1</v>
      </c>
      <c r="U39" s="802">
        <v>1</v>
      </c>
      <c r="V39" s="802">
        <v>2.1</v>
      </c>
      <c r="W39" s="802" t="s">
        <v>317</v>
      </c>
      <c r="X39" s="803" t="s">
        <v>317</v>
      </c>
      <c r="Y39" s="802" t="s">
        <v>317</v>
      </c>
      <c r="Z39" s="803">
        <v>4</v>
      </c>
      <c r="AA39" s="809" t="s">
        <v>1212</v>
      </c>
      <c r="AB39" s="802" t="s">
        <v>317</v>
      </c>
      <c r="AC39" s="802" t="s">
        <v>317</v>
      </c>
      <c r="AD39" s="802" t="s">
        <v>317</v>
      </c>
      <c r="AE39" s="802" t="s">
        <v>317</v>
      </c>
      <c r="AF39" s="802" t="s">
        <v>317</v>
      </c>
      <c r="AG39" s="802" t="s">
        <v>317</v>
      </c>
      <c r="AH39" s="803" t="s">
        <v>317</v>
      </c>
      <c r="AI39" s="802" t="s">
        <v>317</v>
      </c>
      <c r="AJ39" s="803" t="s">
        <v>317</v>
      </c>
      <c r="AK39" s="980" t="s">
        <v>1212</v>
      </c>
      <c r="AL39" s="802" t="s">
        <v>317</v>
      </c>
      <c r="AM39" s="802" t="s">
        <v>317</v>
      </c>
      <c r="AN39" s="802">
        <v>0.1</v>
      </c>
      <c r="AO39" s="802">
        <v>0.3</v>
      </c>
      <c r="AP39" s="802">
        <v>1.1000000000000001</v>
      </c>
      <c r="AQ39" s="802" t="s">
        <v>317</v>
      </c>
      <c r="AR39" s="803" t="s">
        <v>317</v>
      </c>
      <c r="AS39" s="802" t="s">
        <v>317</v>
      </c>
      <c r="AT39" s="803">
        <v>1.6</v>
      </c>
      <c r="BA39" s="115"/>
      <c r="BB39" s="114"/>
    </row>
    <row r="40" spans="1:54" ht="14.15" customHeight="1">
      <c r="A40" s="995"/>
      <c r="B40" s="998"/>
      <c r="C40" s="998"/>
      <c r="D40" s="998"/>
      <c r="E40" s="998"/>
      <c r="F40" s="998"/>
      <c r="G40" s="858" t="s">
        <v>1155</v>
      </c>
      <c r="H40" s="802">
        <v>3.6</v>
      </c>
      <c r="I40" s="803"/>
      <c r="J40" s="803">
        <v>0.3</v>
      </c>
      <c r="K40" s="803"/>
      <c r="L40" s="803"/>
      <c r="M40" s="803"/>
      <c r="N40" s="803"/>
      <c r="O40" s="803"/>
      <c r="P40" s="803">
        <v>4</v>
      </c>
      <c r="Q40" s="858" t="s">
        <v>1213</v>
      </c>
      <c r="R40" s="802" t="s">
        <v>317</v>
      </c>
      <c r="S40" s="802" t="s">
        <v>317</v>
      </c>
      <c r="T40" s="802" t="s">
        <v>317</v>
      </c>
      <c r="U40" s="802">
        <v>1</v>
      </c>
      <c r="V40" s="802">
        <v>1.6</v>
      </c>
      <c r="W40" s="802" t="s">
        <v>317</v>
      </c>
      <c r="X40" s="803" t="s">
        <v>317</v>
      </c>
      <c r="Y40" s="802" t="s">
        <v>317</v>
      </c>
      <c r="Z40" s="803">
        <v>2.6</v>
      </c>
      <c r="AA40" s="809" t="s">
        <v>1213</v>
      </c>
      <c r="AB40" s="802" t="s">
        <v>317</v>
      </c>
      <c r="AC40" s="802" t="s">
        <v>317</v>
      </c>
      <c r="AD40" s="802" t="s">
        <v>317</v>
      </c>
      <c r="AE40" s="802" t="s">
        <v>317</v>
      </c>
      <c r="AF40" s="802" t="s">
        <v>317</v>
      </c>
      <c r="AG40" s="802" t="s">
        <v>317</v>
      </c>
      <c r="AH40" s="803" t="s">
        <v>317</v>
      </c>
      <c r="AI40" s="802" t="s">
        <v>317</v>
      </c>
      <c r="AJ40" s="803" t="s">
        <v>317</v>
      </c>
      <c r="AK40" s="980" t="s">
        <v>1213</v>
      </c>
      <c r="AL40" s="802" t="s">
        <v>317</v>
      </c>
      <c r="AM40" s="802" t="s">
        <v>317</v>
      </c>
      <c r="AN40" s="802" t="s">
        <v>317</v>
      </c>
      <c r="AO40" s="802" t="s">
        <v>317</v>
      </c>
      <c r="AP40" s="802">
        <v>0.2</v>
      </c>
      <c r="AQ40" s="802" t="s">
        <v>317</v>
      </c>
      <c r="AR40" s="803" t="s">
        <v>317</v>
      </c>
      <c r="AS40" s="802" t="s">
        <v>317</v>
      </c>
      <c r="AT40" s="803">
        <v>0.2</v>
      </c>
      <c r="BB40" s="114"/>
    </row>
    <row r="41" spans="1:54" ht="14.15" customHeight="1">
      <c r="A41" s="999" t="s">
        <v>1145</v>
      </c>
      <c r="B41" s="997">
        <v>129.09862550253467</v>
      </c>
      <c r="C41" s="997">
        <v>128.26976707200291</v>
      </c>
      <c r="D41" s="997">
        <v>104.04842264005813</v>
      </c>
      <c r="E41" s="997">
        <v>135.12415528444635</v>
      </c>
      <c r="F41" s="997">
        <v>110.63747057693486</v>
      </c>
      <c r="G41" s="858" t="s">
        <v>1103</v>
      </c>
      <c r="H41" s="802">
        <v>62.8</v>
      </c>
      <c r="I41" s="803"/>
      <c r="J41" s="803"/>
      <c r="K41" s="803"/>
      <c r="L41" s="803"/>
      <c r="M41" s="803"/>
      <c r="N41" s="803"/>
      <c r="O41" s="803">
        <v>7.2</v>
      </c>
      <c r="P41" s="803">
        <v>70</v>
      </c>
      <c r="Q41" s="858" t="s">
        <v>1129</v>
      </c>
      <c r="R41" s="802" t="s">
        <v>317</v>
      </c>
      <c r="S41" s="802" t="s">
        <v>317</v>
      </c>
      <c r="T41" s="802" t="s">
        <v>317</v>
      </c>
      <c r="U41" s="802" t="s">
        <v>317</v>
      </c>
      <c r="V41" s="802">
        <v>0.1</v>
      </c>
      <c r="W41" s="802" t="s">
        <v>317</v>
      </c>
      <c r="X41" s="802" t="s">
        <v>317</v>
      </c>
      <c r="Y41" s="803" t="s">
        <v>317</v>
      </c>
      <c r="Z41" s="803">
        <v>0.1</v>
      </c>
      <c r="AA41" s="809" t="s">
        <v>1129</v>
      </c>
      <c r="AB41" s="802" t="s">
        <v>317</v>
      </c>
      <c r="AC41" s="802" t="s">
        <v>317</v>
      </c>
      <c r="AD41" s="802" t="s">
        <v>317</v>
      </c>
      <c r="AE41" s="802" t="s">
        <v>317</v>
      </c>
      <c r="AF41" s="802" t="s">
        <v>317</v>
      </c>
      <c r="AG41" s="802" t="s">
        <v>317</v>
      </c>
      <c r="AH41" s="802" t="s">
        <v>317</v>
      </c>
      <c r="AI41" s="803" t="s">
        <v>317</v>
      </c>
      <c r="AJ41" s="803" t="s">
        <v>317</v>
      </c>
      <c r="AK41" s="980" t="s">
        <v>1129</v>
      </c>
      <c r="AL41" s="802" t="s">
        <v>317</v>
      </c>
      <c r="AM41" s="802" t="s">
        <v>317</v>
      </c>
      <c r="AN41" s="802" t="s">
        <v>317</v>
      </c>
      <c r="AO41" s="802" t="s">
        <v>317</v>
      </c>
      <c r="AP41" s="802" t="s">
        <v>317</v>
      </c>
      <c r="AQ41" s="802" t="s">
        <v>317</v>
      </c>
      <c r="AR41" s="802" t="s">
        <v>317</v>
      </c>
      <c r="AS41" s="803" t="s">
        <v>317</v>
      </c>
      <c r="AT41" s="803" t="s">
        <v>317</v>
      </c>
      <c r="BB41" s="114"/>
    </row>
    <row r="42" spans="1:54" ht="14.15" customHeight="1">
      <c r="A42" s="1028"/>
      <c r="B42" s="1029"/>
      <c r="C42" s="1029"/>
      <c r="D42" s="1029"/>
      <c r="E42" s="1029"/>
      <c r="F42" s="1029"/>
      <c r="G42" s="858" t="s">
        <v>1104</v>
      </c>
      <c r="H42" s="802"/>
      <c r="I42" s="803"/>
      <c r="J42" s="803"/>
      <c r="K42" s="803"/>
      <c r="L42" s="803"/>
      <c r="M42" s="803"/>
      <c r="N42" s="803"/>
      <c r="O42" s="803">
        <v>38.4</v>
      </c>
      <c r="P42" s="803">
        <v>38.4</v>
      </c>
      <c r="Q42" s="858" t="s">
        <v>1132</v>
      </c>
      <c r="R42" s="802" t="s">
        <v>317</v>
      </c>
      <c r="S42" s="802">
        <v>1</v>
      </c>
      <c r="T42" s="802" t="s">
        <v>317</v>
      </c>
      <c r="U42" s="802" t="s">
        <v>317</v>
      </c>
      <c r="V42" s="802" t="s">
        <v>317</v>
      </c>
      <c r="W42" s="802" t="s">
        <v>317</v>
      </c>
      <c r="X42" s="802">
        <v>0.5</v>
      </c>
      <c r="Y42" s="803">
        <v>2.7</v>
      </c>
      <c r="Z42" s="803">
        <v>4.0999999999999996</v>
      </c>
      <c r="AA42" s="1015" t="s">
        <v>1132</v>
      </c>
      <c r="AB42" s="807" t="s">
        <v>317</v>
      </c>
      <c r="AC42" s="807" t="s">
        <v>317</v>
      </c>
      <c r="AD42" s="807" t="s">
        <v>317</v>
      </c>
      <c r="AE42" s="807" t="s">
        <v>317</v>
      </c>
      <c r="AF42" s="807" t="s">
        <v>317</v>
      </c>
      <c r="AG42" s="807" t="s">
        <v>317</v>
      </c>
      <c r="AH42" s="807" t="s">
        <v>317</v>
      </c>
      <c r="AI42" s="1011" t="s">
        <v>317</v>
      </c>
      <c r="AJ42" s="1011" t="s">
        <v>317</v>
      </c>
      <c r="AK42" s="980" t="s">
        <v>1132</v>
      </c>
      <c r="AL42" s="802" t="s">
        <v>317</v>
      </c>
      <c r="AM42" s="802" t="s">
        <v>317</v>
      </c>
      <c r="AN42" s="802" t="s">
        <v>317</v>
      </c>
      <c r="AO42" s="802" t="s">
        <v>317</v>
      </c>
      <c r="AP42" s="802">
        <v>0.1</v>
      </c>
      <c r="AQ42" s="802">
        <v>0.6</v>
      </c>
      <c r="AR42" s="802">
        <v>0.3</v>
      </c>
      <c r="AS42" s="803" t="s">
        <v>317</v>
      </c>
      <c r="AT42" s="803">
        <v>1</v>
      </c>
      <c r="BB42" s="114"/>
    </row>
    <row r="43" spans="1:54" ht="14.15" customHeight="1">
      <c r="A43" s="1030"/>
      <c r="B43" s="1031"/>
      <c r="C43" s="1031"/>
      <c r="D43" s="1031"/>
      <c r="E43" s="1031"/>
      <c r="F43" s="1031"/>
      <c r="G43" s="1001" t="s">
        <v>1110</v>
      </c>
      <c r="H43" s="807"/>
      <c r="I43" s="807"/>
      <c r="J43" s="807"/>
      <c r="K43" s="807"/>
      <c r="L43" s="807"/>
      <c r="M43" s="807"/>
      <c r="N43" s="807"/>
      <c r="O43" s="807">
        <v>77.2</v>
      </c>
      <c r="P43" s="807">
        <v>77.2</v>
      </c>
      <c r="Q43" s="858" t="s">
        <v>1104</v>
      </c>
      <c r="R43" s="802" t="s">
        <v>317</v>
      </c>
      <c r="S43" s="802" t="s">
        <v>317</v>
      </c>
      <c r="T43" s="802" t="s">
        <v>317</v>
      </c>
      <c r="U43" s="802" t="s">
        <v>317</v>
      </c>
      <c r="V43" s="802" t="s">
        <v>317</v>
      </c>
      <c r="W43" s="802" t="s">
        <v>317</v>
      </c>
      <c r="X43" s="802" t="s">
        <v>317</v>
      </c>
      <c r="Y43" s="803">
        <v>13.7</v>
      </c>
      <c r="Z43" s="803">
        <v>13.7</v>
      </c>
      <c r="AA43" s="1015" t="s">
        <v>1104</v>
      </c>
      <c r="AB43" s="807" t="s">
        <v>317</v>
      </c>
      <c r="AC43" s="807" t="s">
        <v>317</v>
      </c>
      <c r="AD43" s="807" t="s">
        <v>317</v>
      </c>
      <c r="AE43" s="807" t="s">
        <v>317</v>
      </c>
      <c r="AF43" s="807" t="s">
        <v>317</v>
      </c>
      <c r="AG43" s="807" t="s">
        <v>317</v>
      </c>
      <c r="AH43" s="807" t="s">
        <v>317</v>
      </c>
      <c r="AI43" s="1011">
        <v>3.6</v>
      </c>
      <c r="AJ43" s="1011">
        <v>3.6</v>
      </c>
      <c r="AK43" s="1022" t="s">
        <v>1104</v>
      </c>
      <c r="AL43" s="807" t="s">
        <v>317</v>
      </c>
      <c r="AM43" s="807" t="s">
        <v>317</v>
      </c>
      <c r="AN43" s="807" t="s">
        <v>317</v>
      </c>
      <c r="AO43" s="807" t="s">
        <v>317</v>
      </c>
      <c r="AP43" s="807" t="s">
        <v>317</v>
      </c>
      <c r="AQ43" s="807" t="s">
        <v>317</v>
      </c>
      <c r="AR43" s="807" t="s">
        <v>317</v>
      </c>
      <c r="AS43" s="1011">
        <v>1</v>
      </c>
      <c r="AT43" s="1011">
        <v>1</v>
      </c>
      <c r="BB43" s="114"/>
    </row>
    <row r="44" spans="1:54" ht="14.15" customHeight="1">
      <c r="A44" s="1030"/>
      <c r="B44" s="1031"/>
      <c r="C44" s="1031"/>
      <c r="D44" s="1031"/>
      <c r="E44" s="1031"/>
      <c r="F44" s="1031"/>
      <c r="G44" s="1006" t="s">
        <v>1107</v>
      </c>
      <c r="H44" s="1007">
        <v>189.9</v>
      </c>
      <c r="I44" s="1007">
        <v>12.5</v>
      </c>
      <c r="J44" s="1007">
        <v>36</v>
      </c>
      <c r="K44" s="1007">
        <v>28</v>
      </c>
      <c r="L44" s="1007">
        <v>57</v>
      </c>
      <c r="M44" s="1007">
        <v>43.7</v>
      </c>
      <c r="N44" s="1007">
        <v>121</v>
      </c>
      <c r="O44" s="1007">
        <v>122.8</v>
      </c>
      <c r="P44" s="1007">
        <v>611</v>
      </c>
      <c r="Q44" s="1005" t="s">
        <v>196</v>
      </c>
      <c r="R44" s="807" t="s">
        <v>317</v>
      </c>
      <c r="S44" s="807" t="s">
        <v>317</v>
      </c>
      <c r="T44" s="807" t="s">
        <v>317</v>
      </c>
      <c r="U44" s="807" t="s">
        <v>317</v>
      </c>
      <c r="V44" s="807" t="s">
        <v>317</v>
      </c>
      <c r="W44" s="807" t="s">
        <v>317</v>
      </c>
      <c r="X44" s="807" t="s">
        <v>317</v>
      </c>
      <c r="Y44" s="807">
        <v>0.1</v>
      </c>
      <c r="Z44" s="807">
        <v>0.1</v>
      </c>
      <c r="AA44" s="1017" t="s">
        <v>196</v>
      </c>
      <c r="AB44" s="807" t="s">
        <v>317</v>
      </c>
      <c r="AC44" s="807" t="s">
        <v>317</v>
      </c>
      <c r="AD44" s="807" t="s">
        <v>317</v>
      </c>
      <c r="AE44" s="807" t="s">
        <v>317</v>
      </c>
      <c r="AF44" s="807" t="s">
        <v>317</v>
      </c>
      <c r="AG44" s="807" t="s">
        <v>317</v>
      </c>
      <c r="AH44" s="807" t="s">
        <v>317</v>
      </c>
      <c r="AI44" s="807">
        <v>4.8</v>
      </c>
      <c r="AJ44" s="807">
        <v>4.8</v>
      </c>
      <c r="AK44" s="1024" t="s">
        <v>196</v>
      </c>
      <c r="AL44" s="807" t="s">
        <v>317</v>
      </c>
      <c r="AM44" s="807" t="s">
        <v>317</v>
      </c>
      <c r="AN44" s="807" t="s">
        <v>317</v>
      </c>
      <c r="AO44" s="807" t="s">
        <v>317</v>
      </c>
      <c r="AP44" s="807" t="s">
        <v>317</v>
      </c>
      <c r="AQ44" s="807" t="s">
        <v>317</v>
      </c>
      <c r="AR44" s="807" t="s">
        <v>317</v>
      </c>
      <c r="AS44" s="807">
        <v>0.2</v>
      </c>
      <c r="AT44" s="807">
        <v>0.2</v>
      </c>
      <c r="BA44" s="217"/>
      <c r="BB44" s="114"/>
    </row>
    <row r="45" spans="1:54" ht="14.15" customHeight="1">
      <c r="A45" s="1030"/>
      <c r="B45" s="1031"/>
      <c r="C45" s="1031"/>
      <c r="D45" s="1031"/>
      <c r="E45" s="1031"/>
      <c r="F45" s="1031"/>
      <c r="H45" s="811"/>
      <c r="I45" s="811"/>
      <c r="J45" s="811"/>
      <c r="K45" s="811"/>
      <c r="L45" s="811"/>
      <c r="M45" s="811"/>
      <c r="N45" s="811"/>
      <c r="O45" s="811"/>
      <c r="P45" s="811"/>
      <c r="Q45" s="1006" t="s">
        <v>1141</v>
      </c>
      <c r="R45" s="1007">
        <v>18.5</v>
      </c>
      <c r="S45" s="1007">
        <v>10.199999999999999</v>
      </c>
      <c r="T45" s="1007">
        <v>20.8</v>
      </c>
      <c r="U45" s="1007">
        <v>3.1</v>
      </c>
      <c r="V45" s="1007">
        <v>3.9</v>
      </c>
      <c r="W45" s="1007">
        <v>0.1</v>
      </c>
      <c r="X45" s="1007">
        <v>0.5</v>
      </c>
      <c r="Y45" s="1007">
        <v>28.7</v>
      </c>
      <c r="Z45" s="1007">
        <v>85.8</v>
      </c>
      <c r="AA45" s="1016" t="s">
        <v>1141</v>
      </c>
      <c r="AB45" s="1007">
        <v>11.5</v>
      </c>
      <c r="AC45" s="1007">
        <v>0.1</v>
      </c>
      <c r="AD45" s="1007">
        <v>6.4</v>
      </c>
      <c r="AE45" s="1007">
        <v>6.8</v>
      </c>
      <c r="AF45" s="1007">
        <v>11.5</v>
      </c>
      <c r="AG45" s="1007">
        <v>0.4</v>
      </c>
      <c r="AH45" s="1007">
        <v>19.3</v>
      </c>
      <c r="AI45" s="1007">
        <v>43.9</v>
      </c>
      <c r="AJ45" s="1007">
        <v>99.7</v>
      </c>
      <c r="AK45" s="1023" t="s">
        <v>1141</v>
      </c>
      <c r="AL45" s="1007">
        <v>4.3</v>
      </c>
      <c r="AM45" s="1007">
        <v>4.0999999999999996</v>
      </c>
      <c r="AN45" s="1007">
        <v>5.4</v>
      </c>
      <c r="AO45" s="1007">
        <v>0.3</v>
      </c>
      <c r="AP45" s="1007">
        <v>1.5</v>
      </c>
      <c r="AQ45" s="1007">
        <v>0.6</v>
      </c>
      <c r="AR45" s="1007">
        <v>0.3</v>
      </c>
      <c r="AS45" s="1007">
        <v>3.6</v>
      </c>
      <c r="AT45" s="1007">
        <v>20</v>
      </c>
      <c r="BB45" s="114"/>
    </row>
    <row r="46" spans="1:54" ht="14.15" customHeight="1">
      <c r="A46" s="1030"/>
      <c r="B46" s="1032"/>
      <c r="C46" s="1032"/>
      <c r="D46" s="1032"/>
      <c r="E46" s="1032"/>
      <c r="F46" s="1032"/>
      <c r="G46" s="858" t="s">
        <v>1111</v>
      </c>
      <c r="H46" s="802">
        <v>17.2</v>
      </c>
      <c r="I46" s="802">
        <v>2.8</v>
      </c>
      <c r="J46" s="802">
        <v>3.6</v>
      </c>
      <c r="K46" s="802">
        <v>0.1</v>
      </c>
      <c r="L46" s="802"/>
      <c r="M46" s="802"/>
      <c r="N46" s="803"/>
      <c r="O46" s="802">
        <v>199.3</v>
      </c>
      <c r="P46" s="811">
        <v>223</v>
      </c>
      <c r="Q46" s="1001" t="s">
        <v>1143</v>
      </c>
      <c r="R46" s="899">
        <v>9</v>
      </c>
      <c r="S46" s="899">
        <v>20.100000000000001</v>
      </c>
      <c r="T46" s="899">
        <v>6.4</v>
      </c>
      <c r="U46" s="899">
        <v>-0.4</v>
      </c>
      <c r="V46" s="899">
        <v>-1</v>
      </c>
      <c r="W46" s="899">
        <v>0.2</v>
      </c>
      <c r="X46" s="1011">
        <v>0.6</v>
      </c>
      <c r="Y46" s="899" t="s">
        <v>317</v>
      </c>
      <c r="Z46" s="1011">
        <v>35</v>
      </c>
      <c r="AA46" s="1015" t="s">
        <v>1143</v>
      </c>
      <c r="AB46" s="899">
        <v>3.1</v>
      </c>
      <c r="AC46" s="899">
        <v>-10.8</v>
      </c>
      <c r="AD46" s="899">
        <v>-4.8</v>
      </c>
      <c r="AE46" s="899">
        <v>-0.6</v>
      </c>
      <c r="AF46" s="899">
        <v>0.1</v>
      </c>
      <c r="AG46" s="899">
        <v>0.9</v>
      </c>
      <c r="AH46" s="1011" t="s">
        <v>317</v>
      </c>
      <c r="AI46" s="899" t="s">
        <v>317</v>
      </c>
      <c r="AJ46" s="1011">
        <v>-12.1</v>
      </c>
      <c r="AK46" s="1022" t="s">
        <v>1143</v>
      </c>
      <c r="AL46" s="899">
        <v>3.6</v>
      </c>
      <c r="AM46" s="899">
        <v>4.7</v>
      </c>
      <c r="AN46" s="899">
        <v>3.9</v>
      </c>
      <c r="AO46" s="899">
        <v>0.1</v>
      </c>
      <c r="AP46" s="899">
        <v>2</v>
      </c>
      <c r="AQ46" s="899">
        <v>0.9</v>
      </c>
      <c r="AR46" s="1011">
        <v>0.2</v>
      </c>
      <c r="AS46" s="899" t="s">
        <v>317</v>
      </c>
      <c r="AT46" s="1011">
        <v>15.4</v>
      </c>
      <c r="BB46" s="114"/>
    </row>
    <row r="47" spans="1:54" ht="14.15" customHeight="1">
      <c r="A47" s="1033"/>
      <c r="B47" s="1034"/>
      <c r="C47" s="1034"/>
      <c r="D47" s="1034"/>
      <c r="E47" s="1034"/>
      <c r="F47" s="1034"/>
      <c r="G47" s="858" t="s">
        <v>1155</v>
      </c>
      <c r="H47" s="802">
        <v>7.5</v>
      </c>
      <c r="I47" s="802">
        <v>0.5</v>
      </c>
      <c r="J47" s="802">
        <v>1</v>
      </c>
      <c r="K47" s="803"/>
      <c r="L47" s="803"/>
      <c r="M47" s="803"/>
      <c r="N47" s="803"/>
      <c r="O47" s="803"/>
      <c r="P47" s="811">
        <v>9</v>
      </c>
      <c r="Q47" s="1013"/>
      <c r="R47" s="686"/>
      <c r="S47" s="686"/>
      <c r="T47" s="686"/>
      <c r="U47" s="686"/>
      <c r="V47" s="686"/>
      <c r="W47" s="686"/>
      <c r="X47" s="1014"/>
      <c r="Y47" s="1014"/>
      <c r="Z47" s="1014"/>
      <c r="AA47" s="1013"/>
      <c r="AB47" s="686"/>
      <c r="AC47" s="1018"/>
      <c r="AD47" s="1018"/>
      <c r="AE47" s="1018"/>
      <c r="AF47" s="1018"/>
      <c r="AG47" s="1018"/>
      <c r="AH47" s="1018"/>
      <c r="AI47" s="686"/>
      <c r="AJ47" s="686"/>
      <c r="AK47" s="1025"/>
      <c r="AL47" s="1025"/>
      <c r="AM47" s="1025"/>
      <c r="AN47" s="1025"/>
      <c r="AO47" s="1025"/>
      <c r="AP47" s="1025"/>
      <c r="AQ47" s="1025"/>
      <c r="AR47" s="1025"/>
      <c r="AS47" s="1025"/>
      <c r="AT47" s="1025"/>
      <c r="BB47" s="14"/>
    </row>
    <row r="48" spans="1:54" ht="14.15" customHeight="1">
      <c r="A48" s="1035"/>
      <c r="B48" s="1036"/>
      <c r="C48" s="1035"/>
      <c r="D48" s="1035"/>
      <c r="E48" s="1035"/>
      <c r="F48" s="1037"/>
      <c r="G48" s="858" t="s">
        <v>1113</v>
      </c>
      <c r="H48" s="802">
        <v>18.2</v>
      </c>
      <c r="I48" s="802">
        <v>5.8</v>
      </c>
      <c r="J48" s="802">
        <v>7.7</v>
      </c>
      <c r="K48" s="802">
        <v>5.0999999999999996</v>
      </c>
      <c r="L48" s="802">
        <v>0.3</v>
      </c>
      <c r="M48" s="802"/>
      <c r="N48" s="803"/>
      <c r="O48" s="803"/>
      <c r="P48" s="811">
        <v>37.200000000000003</v>
      </c>
      <c r="Q48" s="112"/>
      <c r="R48" s="113"/>
      <c r="S48" s="59"/>
      <c r="T48" s="59"/>
      <c r="U48" s="59"/>
      <c r="V48" s="59"/>
      <c r="W48" s="59"/>
      <c r="X48" s="59"/>
      <c r="Y48" s="113"/>
      <c r="Z48" s="113"/>
      <c r="AA48" s="112"/>
      <c r="AB48" s="112"/>
      <c r="AC48" s="112"/>
      <c r="AD48" s="112"/>
      <c r="AE48" s="112"/>
      <c r="AF48" s="112"/>
      <c r="AG48" s="112"/>
      <c r="AH48" s="112"/>
      <c r="AI48" s="112"/>
      <c r="AJ48" s="112"/>
      <c r="AQ48" s="217"/>
      <c r="AR48" s="217"/>
      <c r="AS48" s="217"/>
      <c r="AT48" s="217"/>
      <c r="BB48" s="14"/>
    </row>
    <row r="49" spans="1:54" ht="14.15" customHeight="1">
      <c r="A49" s="1038"/>
      <c r="B49" s="1038"/>
      <c r="C49" s="1038"/>
      <c r="D49" s="1038"/>
      <c r="E49" s="1038"/>
      <c r="F49" s="1038"/>
      <c r="G49" s="858" t="s">
        <v>1155</v>
      </c>
      <c r="H49" s="802">
        <v>7.2</v>
      </c>
      <c r="I49" s="802">
        <v>1.4</v>
      </c>
      <c r="J49" s="802">
        <v>0.4</v>
      </c>
      <c r="K49" s="803"/>
      <c r="L49" s="803"/>
      <c r="M49" s="803"/>
      <c r="N49" s="803"/>
      <c r="O49" s="803"/>
      <c r="P49" s="811">
        <v>9</v>
      </c>
      <c r="Q49" s="112"/>
      <c r="R49" s="112"/>
      <c r="S49" s="112"/>
      <c r="T49" s="112"/>
      <c r="U49" s="112"/>
      <c r="V49" s="112"/>
      <c r="W49" s="112"/>
      <c r="X49" s="112"/>
      <c r="Y49" s="112"/>
      <c r="Z49" s="112"/>
      <c r="AA49" s="112"/>
      <c r="AB49" s="112"/>
      <c r="AC49" s="112"/>
      <c r="AD49" s="112"/>
      <c r="AE49" s="112"/>
      <c r="AF49" s="112"/>
      <c r="AG49" s="112"/>
      <c r="AH49" s="112"/>
      <c r="AI49" s="112"/>
      <c r="AJ49" s="112"/>
      <c r="BB49" s="14"/>
    </row>
    <row r="50" spans="1:54" ht="14.15" customHeight="1">
      <c r="A50" s="1038"/>
      <c r="B50" s="1039"/>
      <c r="C50" s="1038"/>
      <c r="D50" s="1038"/>
      <c r="E50" s="1038"/>
      <c r="F50" s="1040"/>
      <c r="G50" s="858" t="s">
        <v>1124</v>
      </c>
      <c r="H50" s="802">
        <v>17.800000000000004</v>
      </c>
      <c r="I50" s="802">
        <v>21.800000000000004</v>
      </c>
      <c r="J50" s="802">
        <v>45.8</v>
      </c>
      <c r="K50" s="802">
        <v>20.099999999999998</v>
      </c>
      <c r="L50" s="802">
        <v>56.7</v>
      </c>
      <c r="M50" s="802">
        <v>7.1</v>
      </c>
      <c r="N50" s="802">
        <v>20.6</v>
      </c>
      <c r="O50" s="802"/>
      <c r="P50" s="811">
        <v>189.89999999999998</v>
      </c>
      <c r="Q50" s="112"/>
      <c r="R50" s="112"/>
      <c r="S50" s="112"/>
      <c r="T50" s="112"/>
      <c r="U50" s="112"/>
      <c r="V50" s="112"/>
      <c r="W50" s="112"/>
      <c r="X50" s="112"/>
      <c r="Y50" s="112"/>
      <c r="Z50" s="112"/>
      <c r="AA50" s="112"/>
      <c r="AB50" s="112"/>
      <c r="AC50" s="112"/>
      <c r="AD50" s="112"/>
      <c r="AE50" s="112"/>
      <c r="AF50" s="112"/>
      <c r="AG50" s="112"/>
      <c r="AH50" s="112"/>
      <c r="AI50" s="112"/>
      <c r="AJ50" s="112"/>
      <c r="BB50" s="14"/>
    </row>
    <row r="51" spans="1:54" ht="14.15" customHeight="1">
      <c r="A51" s="44"/>
      <c r="B51" s="215"/>
      <c r="C51" s="44"/>
      <c r="D51" s="44"/>
      <c r="E51" s="44"/>
      <c r="F51" s="44"/>
      <c r="G51" s="812" t="s">
        <v>1128</v>
      </c>
      <c r="H51" s="802">
        <v>5</v>
      </c>
      <c r="I51" s="802">
        <v>14.8</v>
      </c>
      <c r="J51" s="802">
        <v>20.399999999999999</v>
      </c>
      <c r="K51" s="802"/>
      <c r="L51" s="803"/>
      <c r="M51" s="803"/>
      <c r="N51" s="803"/>
      <c r="O51" s="803"/>
      <c r="P51" s="811">
        <v>40.200000000000003</v>
      </c>
      <c r="Q51" s="112"/>
      <c r="R51" s="112"/>
      <c r="S51" s="112"/>
      <c r="T51" s="112"/>
      <c r="U51" s="112"/>
      <c r="V51" s="112"/>
      <c r="W51" s="112"/>
      <c r="X51" s="112"/>
      <c r="Y51" s="112"/>
      <c r="Z51" s="112"/>
      <c r="AA51" s="112"/>
      <c r="AB51" s="112"/>
      <c r="AC51" s="112"/>
      <c r="AD51" s="112"/>
      <c r="AE51" s="112"/>
      <c r="AF51" s="112"/>
      <c r="AG51" s="112"/>
      <c r="AH51" s="112"/>
      <c r="AI51" s="112"/>
      <c r="AJ51" s="112"/>
    </row>
    <row r="52" spans="1:54" ht="14.15" customHeight="1">
      <c r="A52" s="44"/>
      <c r="B52" s="215"/>
      <c r="C52" s="44"/>
      <c r="D52" s="44"/>
      <c r="E52" s="44"/>
      <c r="F52" s="44"/>
      <c r="G52" s="812" t="s">
        <v>1131</v>
      </c>
      <c r="H52" s="802">
        <v>5</v>
      </c>
      <c r="I52" s="802">
        <v>3.8</v>
      </c>
      <c r="J52" s="802">
        <v>5.3</v>
      </c>
      <c r="K52" s="802"/>
      <c r="L52" s="802"/>
      <c r="M52" s="802"/>
      <c r="N52" s="802"/>
      <c r="O52" s="803"/>
      <c r="P52" s="811">
        <v>14.1</v>
      </c>
      <c r="Q52" s="112"/>
      <c r="R52" s="112"/>
      <c r="S52" s="112"/>
      <c r="T52" s="112"/>
      <c r="U52" s="112"/>
      <c r="V52" s="112"/>
      <c r="W52" s="112"/>
      <c r="X52" s="112"/>
      <c r="Y52" s="112"/>
      <c r="Z52" s="112"/>
      <c r="AA52" s="112"/>
      <c r="AB52" s="112"/>
      <c r="AC52" s="112"/>
      <c r="AD52" s="112"/>
      <c r="AE52" s="112"/>
      <c r="AF52" s="112"/>
      <c r="AG52" s="112"/>
      <c r="AH52" s="112"/>
      <c r="AI52" s="112"/>
      <c r="AJ52" s="112"/>
    </row>
    <row r="53" spans="1:54" ht="14.15" customHeight="1">
      <c r="A53" s="44"/>
      <c r="B53" s="215"/>
      <c r="C53" s="44"/>
      <c r="D53" s="44"/>
      <c r="E53" s="44"/>
      <c r="F53" s="44"/>
      <c r="G53" s="858" t="s">
        <v>1135</v>
      </c>
      <c r="H53" s="802">
        <v>1.1000000000000001</v>
      </c>
      <c r="I53" s="802">
        <v>1.5</v>
      </c>
      <c r="J53" s="802">
        <v>3.8</v>
      </c>
      <c r="K53" s="802">
        <v>0.9</v>
      </c>
      <c r="L53" s="802"/>
      <c r="M53" s="802"/>
      <c r="N53" s="802"/>
      <c r="O53" s="803"/>
      <c r="P53" s="811">
        <v>7.4</v>
      </c>
      <c r="Q53" s="112"/>
      <c r="R53" s="112"/>
      <c r="S53" s="112"/>
      <c r="T53" s="112"/>
      <c r="U53" s="112"/>
      <c r="V53" s="112"/>
      <c r="W53" s="112"/>
      <c r="X53" s="112"/>
      <c r="Y53" s="112"/>
      <c r="Z53" s="112"/>
      <c r="AA53" s="112"/>
      <c r="AB53" s="112"/>
      <c r="AC53" s="112"/>
      <c r="AD53" s="112"/>
      <c r="AE53" s="112"/>
      <c r="AF53" s="112"/>
      <c r="AG53" s="112"/>
      <c r="AH53" s="112"/>
      <c r="AI53" s="112"/>
      <c r="AJ53" s="112"/>
      <c r="AU53" s="114"/>
    </row>
    <row r="54" spans="1:54" ht="14.15" customHeight="1">
      <c r="A54" s="44"/>
      <c r="B54" s="215"/>
      <c r="C54" s="44"/>
      <c r="D54" s="44"/>
      <c r="E54" s="44"/>
      <c r="F54" s="44"/>
      <c r="G54" s="858" t="s">
        <v>1137</v>
      </c>
      <c r="H54" s="802">
        <v>5.5</v>
      </c>
      <c r="I54" s="802">
        <v>0.1</v>
      </c>
      <c r="J54" s="802">
        <v>11.8</v>
      </c>
      <c r="K54" s="802">
        <v>16.2</v>
      </c>
      <c r="L54" s="802">
        <v>44.6</v>
      </c>
      <c r="M54" s="802">
        <v>2.6</v>
      </c>
      <c r="N54" s="802">
        <v>20.2</v>
      </c>
      <c r="O54" s="803"/>
      <c r="P54" s="811">
        <v>101</v>
      </c>
      <c r="Q54" s="112"/>
      <c r="R54" s="112"/>
      <c r="S54" s="112"/>
      <c r="T54" s="112"/>
      <c r="U54" s="112"/>
      <c r="V54" s="112"/>
      <c r="W54" s="112"/>
      <c r="X54" s="112"/>
      <c r="Y54" s="112"/>
      <c r="Z54" s="112"/>
      <c r="AA54" s="112"/>
      <c r="AB54" s="112"/>
      <c r="AC54" s="112"/>
      <c r="AD54" s="112"/>
      <c r="AE54" s="112"/>
      <c r="AF54" s="112"/>
      <c r="AG54" s="112"/>
      <c r="AH54" s="112"/>
      <c r="AI54" s="112"/>
      <c r="AJ54" s="112"/>
      <c r="AU54" s="114"/>
    </row>
    <row r="55" spans="1:54" ht="14.15" customHeight="1">
      <c r="A55" s="44"/>
      <c r="B55" s="215"/>
      <c r="C55" s="44"/>
      <c r="D55" s="44"/>
      <c r="E55" s="44"/>
      <c r="F55" s="44"/>
      <c r="G55" s="858" t="s">
        <v>1214</v>
      </c>
      <c r="H55" s="802">
        <v>1.1000000000000001</v>
      </c>
      <c r="I55" s="802">
        <v>1.6</v>
      </c>
      <c r="J55" s="802">
        <v>3.1</v>
      </c>
      <c r="K55" s="802">
        <v>1.6</v>
      </c>
      <c r="L55" s="802">
        <v>8.1</v>
      </c>
      <c r="M55" s="802">
        <v>1.3</v>
      </c>
      <c r="N55" s="802">
        <v>0.1</v>
      </c>
      <c r="O55" s="803"/>
      <c r="P55" s="803">
        <v>16.899999999999999</v>
      </c>
      <c r="Q55" s="112"/>
      <c r="R55" s="112"/>
      <c r="S55" s="112"/>
      <c r="T55" s="112"/>
      <c r="U55" s="112"/>
      <c r="V55" s="112"/>
      <c r="W55" s="112"/>
      <c r="X55" s="112"/>
      <c r="Y55" s="112"/>
      <c r="Z55" s="112"/>
      <c r="AA55" s="112"/>
      <c r="AB55" s="112"/>
      <c r="AC55" s="112"/>
      <c r="AD55" s="112"/>
      <c r="AE55" s="112"/>
      <c r="AF55" s="112"/>
      <c r="AG55" s="112"/>
      <c r="AH55" s="112"/>
      <c r="AI55" s="112"/>
      <c r="AJ55" s="112"/>
    </row>
    <row r="56" spans="1:54" ht="14.15" customHeight="1">
      <c r="A56" s="44"/>
      <c r="B56" s="215"/>
      <c r="C56" s="44"/>
      <c r="D56" s="44"/>
      <c r="E56" s="44"/>
      <c r="F56" s="44"/>
      <c r="G56" s="858" t="s">
        <v>1215</v>
      </c>
      <c r="H56" s="802"/>
      <c r="I56" s="802"/>
      <c r="J56" s="802">
        <v>1.3</v>
      </c>
      <c r="K56" s="802">
        <v>1.2</v>
      </c>
      <c r="L56" s="802">
        <v>3.3</v>
      </c>
      <c r="M56" s="802">
        <v>3.1</v>
      </c>
      <c r="N56" s="802">
        <v>0.3</v>
      </c>
      <c r="O56" s="803"/>
      <c r="P56" s="803">
        <v>9.1</v>
      </c>
      <c r="Q56" s="112"/>
      <c r="R56" s="112"/>
      <c r="S56" s="112"/>
      <c r="T56" s="112"/>
      <c r="U56" s="112"/>
      <c r="V56" s="112"/>
      <c r="W56" s="112"/>
      <c r="X56" s="112"/>
      <c r="Y56" s="112"/>
      <c r="Z56" s="112"/>
      <c r="AA56" s="112"/>
      <c r="AB56" s="112"/>
      <c r="AC56" s="112"/>
      <c r="AD56" s="112"/>
      <c r="AE56" s="112"/>
      <c r="AF56" s="112"/>
      <c r="AG56" s="112"/>
      <c r="AH56" s="112"/>
      <c r="AI56" s="112"/>
      <c r="AJ56" s="112"/>
    </row>
    <row r="57" spans="1:54" ht="14.15" customHeight="1">
      <c r="A57" s="111"/>
      <c r="B57" s="215"/>
      <c r="C57" s="336"/>
      <c r="D57" s="336"/>
      <c r="E57" s="336"/>
      <c r="F57" s="44"/>
      <c r="G57" s="858" t="s">
        <v>1140</v>
      </c>
      <c r="H57" s="802">
        <v>0.1</v>
      </c>
      <c r="I57" s="802"/>
      <c r="J57" s="802">
        <v>0.1</v>
      </c>
      <c r="K57" s="802">
        <v>0.2</v>
      </c>
      <c r="L57" s="802">
        <v>0.7</v>
      </c>
      <c r="M57" s="802">
        <v>0.1</v>
      </c>
      <c r="N57" s="803">
        <v>0</v>
      </c>
      <c r="O57" s="803"/>
      <c r="P57" s="803">
        <v>1.2</v>
      </c>
      <c r="Q57" s="112"/>
      <c r="R57" s="112"/>
      <c r="S57" s="112"/>
      <c r="T57" s="112"/>
      <c r="U57" s="112"/>
      <c r="V57" s="112"/>
      <c r="W57" s="112"/>
      <c r="X57" s="112"/>
      <c r="Y57" s="112"/>
      <c r="Z57" s="112"/>
      <c r="AA57" s="112"/>
      <c r="AB57" s="112"/>
      <c r="AC57" s="112"/>
      <c r="AD57" s="112"/>
      <c r="AE57" s="112"/>
      <c r="AF57" s="112"/>
      <c r="AG57" s="112"/>
      <c r="AH57" s="112"/>
      <c r="AI57" s="112"/>
      <c r="AJ57" s="112"/>
      <c r="AK57" s="114"/>
    </row>
    <row r="58" spans="1:54" ht="14.15" customHeight="1">
      <c r="A58" s="111"/>
      <c r="B58" s="215"/>
      <c r="C58" s="336"/>
      <c r="D58" s="336"/>
      <c r="E58" s="336"/>
      <c r="F58" s="44"/>
      <c r="G58" s="858" t="s">
        <v>1132</v>
      </c>
      <c r="H58" s="803"/>
      <c r="I58" s="802">
        <v>1</v>
      </c>
      <c r="J58" s="803"/>
      <c r="K58" s="803"/>
      <c r="L58" s="803">
        <v>0.1</v>
      </c>
      <c r="M58" s="802">
        <v>2.5</v>
      </c>
      <c r="N58" s="803">
        <v>0.8</v>
      </c>
      <c r="O58" s="802">
        <v>2.7</v>
      </c>
      <c r="P58" s="802">
        <v>7</v>
      </c>
      <c r="Q58" s="112"/>
      <c r="R58" s="112"/>
      <c r="S58" s="112"/>
      <c r="T58" s="112"/>
      <c r="U58" s="112"/>
      <c r="V58" s="112"/>
      <c r="W58" s="112"/>
      <c r="X58" s="112"/>
      <c r="Y58" s="112"/>
      <c r="Z58" s="112"/>
      <c r="AA58" s="112"/>
      <c r="AB58" s="112"/>
      <c r="AC58" s="112"/>
      <c r="AD58" s="112"/>
      <c r="AE58" s="112"/>
      <c r="AF58" s="112"/>
      <c r="AG58" s="112"/>
      <c r="AH58" s="112"/>
      <c r="AI58" s="112"/>
      <c r="AJ58" s="112"/>
      <c r="AK58" s="114"/>
    </row>
    <row r="59" spans="1:54">
      <c r="A59" s="111"/>
      <c r="B59" s="215"/>
      <c r="C59" s="336"/>
      <c r="D59" s="336"/>
      <c r="E59" s="336"/>
      <c r="F59" s="44"/>
      <c r="G59" s="1001" t="s">
        <v>1104</v>
      </c>
      <c r="H59" s="1011"/>
      <c r="I59" s="807"/>
      <c r="J59" s="1011"/>
      <c r="K59" s="1011"/>
      <c r="L59" s="1011"/>
      <c r="M59" s="807"/>
      <c r="N59" s="1011"/>
      <c r="O59" s="807">
        <v>39.5</v>
      </c>
      <c r="P59" s="807">
        <v>39.5</v>
      </c>
      <c r="Q59" s="112"/>
      <c r="R59" s="112"/>
      <c r="S59" s="112"/>
      <c r="T59" s="112"/>
      <c r="U59" s="112"/>
      <c r="V59" s="112"/>
      <c r="W59" s="112"/>
      <c r="X59" s="112"/>
      <c r="Y59" s="112"/>
      <c r="Z59" s="112"/>
      <c r="AA59" s="112"/>
      <c r="AB59" s="112"/>
      <c r="AC59" s="112"/>
      <c r="AD59" s="112"/>
      <c r="AE59" s="112"/>
      <c r="AF59" s="112"/>
      <c r="AG59" s="112"/>
      <c r="AH59" s="112"/>
      <c r="AI59" s="112"/>
      <c r="AJ59" s="112"/>
    </row>
    <row r="60" spans="1:54">
      <c r="G60" s="1001" t="s">
        <v>1158</v>
      </c>
      <c r="H60" s="1011"/>
      <c r="I60" s="1011"/>
      <c r="J60" s="1011"/>
      <c r="K60" s="1011"/>
      <c r="L60" s="1011"/>
      <c r="M60" s="1011"/>
      <c r="N60" s="1011"/>
      <c r="O60" s="807">
        <v>83.9</v>
      </c>
      <c r="P60" s="807">
        <v>83.9</v>
      </c>
      <c r="Q60" s="112"/>
      <c r="R60" s="112"/>
      <c r="S60" s="112"/>
      <c r="T60" s="112"/>
      <c r="U60" s="112"/>
      <c r="V60" s="112"/>
      <c r="W60" s="112"/>
      <c r="X60" s="112"/>
      <c r="Y60" s="112"/>
      <c r="Z60" s="112"/>
      <c r="AA60" s="112"/>
      <c r="AB60" s="112"/>
      <c r="AC60" s="112"/>
      <c r="AD60" s="112"/>
      <c r="AE60" s="112"/>
      <c r="AF60" s="112"/>
      <c r="AG60" s="112"/>
      <c r="AH60" s="112"/>
      <c r="AI60" s="112"/>
      <c r="AJ60" s="112"/>
    </row>
    <row r="61" spans="1:54">
      <c r="G61" s="1001" t="s">
        <v>196</v>
      </c>
      <c r="H61" s="807"/>
      <c r="I61" s="807"/>
      <c r="J61" s="807"/>
      <c r="K61" s="807"/>
      <c r="L61" s="807"/>
      <c r="M61" s="807"/>
      <c r="N61" s="807"/>
      <c r="O61" s="807">
        <v>30.7</v>
      </c>
      <c r="P61" s="807">
        <v>30.7</v>
      </c>
      <c r="Q61" s="112"/>
      <c r="R61" s="336"/>
      <c r="S61" s="336"/>
      <c r="T61" s="336"/>
      <c r="U61" s="336"/>
      <c r="V61" s="336"/>
      <c r="W61" s="336"/>
      <c r="X61" s="59"/>
      <c r="Y61" s="336"/>
      <c r="Z61" s="59"/>
    </row>
    <row r="62" spans="1:54">
      <c r="G62" s="1006" t="s">
        <v>1141</v>
      </c>
      <c r="H62" s="1007">
        <v>53.2</v>
      </c>
      <c r="I62" s="1007">
        <v>31.4</v>
      </c>
      <c r="J62" s="1007">
        <v>57</v>
      </c>
      <c r="K62" s="1007">
        <v>25.3</v>
      </c>
      <c r="L62" s="1007">
        <v>57.2</v>
      </c>
      <c r="M62" s="1007">
        <v>9.6</v>
      </c>
      <c r="N62" s="1007">
        <v>21.3</v>
      </c>
      <c r="O62" s="1007">
        <v>356</v>
      </c>
      <c r="P62" s="1007">
        <v>611</v>
      </c>
    </row>
    <row r="63" spans="1:54">
      <c r="G63" s="1001"/>
      <c r="H63" s="1011"/>
      <c r="I63" s="807"/>
      <c r="J63" s="1011"/>
      <c r="K63" s="1011"/>
      <c r="L63" s="1011"/>
      <c r="M63" s="807"/>
      <c r="N63" s="1011"/>
      <c r="O63" s="807"/>
      <c r="P63" s="807"/>
    </row>
  </sheetData>
  <mergeCells count="4">
    <mergeCell ref="AV3:AW3"/>
    <mergeCell ref="AX3:AY3"/>
    <mergeCell ref="AZ3:BA3"/>
    <mergeCell ref="AU27:BA28"/>
  </mergeCells>
  <pageMargins left="0.70866141732283472" right="0.70866141732283472" top="0.74803149606299213" bottom="0.74803149606299213" header="0.31496062992125984" footer="0.31496062992125984"/>
  <pageSetup paperSize="9" scale="77" pageOrder="overThenDown" orientation="portrait" r:id="rId1"/>
  <headerFooter>
    <oddHeader>&amp;CHalf-Year Factbook 2022&amp;R&amp;"-,Bold"&amp;K0000A0Risk, liquidity and capital management</oddHeader>
    <oddFooter>&amp;R&amp;"-,Bold"&amp;K0000A0Nordea</oddFooter>
  </headerFooter>
  <colBreaks count="4" manualBreakCount="4">
    <brk id="6" max="62" man="1"/>
    <brk id="16" max="62" man="1"/>
    <brk id="26" max="62" man="1"/>
    <brk id="36" max="62"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tabColor rgb="FF92D050"/>
  </sheetPr>
  <dimension ref="B3:H54"/>
  <sheetViews>
    <sheetView view="pageLayout" zoomScale="55" zoomScaleNormal="85" zoomScaleSheetLayoutView="40" zoomScalePageLayoutView="55" workbookViewId="0">
      <selection activeCell="O25" sqref="O25"/>
    </sheetView>
  </sheetViews>
  <sheetFormatPr defaultColWidth="9.1796875" defaultRowHeight="14.5"/>
  <cols>
    <col min="1" max="4" width="9.1796875" style="19"/>
    <col min="5" max="5" width="3.54296875" style="19" customWidth="1"/>
    <col min="6" max="16384" width="9.1796875" style="19"/>
  </cols>
  <sheetData>
    <row r="3" spans="4:8">
      <c r="D3" s="21"/>
      <c r="E3" s="21"/>
      <c r="F3" s="21"/>
      <c r="G3" s="21"/>
      <c r="H3" s="21"/>
    </row>
    <row r="4" spans="4:8">
      <c r="D4" s="21"/>
      <c r="E4" s="21"/>
      <c r="F4" s="21"/>
      <c r="G4" s="21"/>
      <c r="H4" s="21"/>
    </row>
    <row r="5" spans="4:8">
      <c r="D5" s="21"/>
      <c r="E5" s="21"/>
      <c r="F5" s="21"/>
      <c r="G5" s="21"/>
      <c r="H5" s="21"/>
    </row>
    <row r="6" spans="4:8">
      <c r="D6" s="21"/>
      <c r="E6" s="21"/>
      <c r="F6" s="21"/>
      <c r="G6" s="21"/>
      <c r="H6" s="21"/>
    </row>
    <row r="7" spans="4:8">
      <c r="D7" s="21"/>
      <c r="E7" s="21"/>
      <c r="F7" s="21"/>
      <c r="G7" s="21"/>
      <c r="H7" s="21"/>
    </row>
    <row r="8" spans="4:8">
      <c r="D8" s="21"/>
      <c r="E8" s="21"/>
      <c r="F8" s="21"/>
      <c r="G8" s="21"/>
      <c r="H8" s="21"/>
    </row>
    <row r="9" spans="4:8">
      <c r="D9" s="21"/>
      <c r="E9" s="21"/>
      <c r="F9" s="21"/>
      <c r="G9" s="21"/>
      <c r="H9" s="21"/>
    </row>
    <row r="10" spans="4:8">
      <c r="D10" s="21"/>
      <c r="E10" s="21"/>
      <c r="F10" s="21"/>
      <c r="G10" s="21"/>
      <c r="H10" s="21"/>
    </row>
    <row r="11" spans="4:8">
      <c r="D11" s="21"/>
      <c r="E11" s="21"/>
      <c r="F11" s="21"/>
      <c r="G11" s="21"/>
      <c r="H11" s="21"/>
    </row>
    <row r="12" spans="4:8">
      <c r="D12" s="21"/>
      <c r="E12" s="21"/>
      <c r="F12" s="21"/>
      <c r="G12" s="21"/>
      <c r="H12" s="21"/>
    </row>
    <row r="13" spans="4:8">
      <c r="D13" s="21"/>
      <c r="E13" s="21"/>
      <c r="F13" s="21"/>
      <c r="G13" s="21"/>
      <c r="H13" s="21"/>
    </row>
    <row r="14" spans="4:8">
      <c r="D14" s="21"/>
      <c r="E14" s="21"/>
      <c r="F14" s="21"/>
      <c r="G14" s="21"/>
      <c r="H14" s="21"/>
    </row>
    <row r="15" spans="4:8">
      <c r="D15" s="21"/>
      <c r="E15" s="21"/>
      <c r="F15" s="21"/>
      <c r="G15" s="21"/>
      <c r="H15" s="21"/>
    </row>
    <row r="16" spans="4:8">
      <c r="D16" s="21"/>
      <c r="E16" s="21"/>
      <c r="F16" s="21"/>
      <c r="G16" s="21"/>
      <c r="H16" s="21"/>
    </row>
    <row r="17" spans="4:8">
      <c r="D17" s="21"/>
      <c r="E17" s="21"/>
      <c r="F17" s="21"/>
      <c r="G17" s="21"/>
      <c r="H17" s="21"/>
    </row>
    <row r="18" spans="4:8">
      <c r="D18" s="21"/>
      <c r="E18" s="21"/>
      <c r="F18" s="21"/>
      <c r="G18" s="21"/>
      <c r="H18" s="21"/>
    </row>
    <row r="19" spans="4:8">
      <c r="D19" s="21"/>
      <c r="E19" s="21"/>
      <c r="F19" s="21"/>
      <c r="G19" s="21"/>
      <c r="H19" s="21"/>
    </row>
    <row r="25" spans="4:8">
      <c r="D25" s="21"/>
      <c r="E25" s="21"/>
      <c r="F25" s="21"/>
      <c r="G25" s="21"/>
      <c r="H25" s="21"/>
    </row>
    <row r="26" spans="4:8">
      <c r="D26" s="21"/>
      <c r="E26" s="21"/>
      <c r="F26" s="21"/>
      <c r="G26" s="21"/>
      <c r="H26" s="21"/>
    </row>
    <row r="27" spans="4:8">
      <c r="D27" s="21"/>
      <c r="E27" s="21"/>
      <c r="F27" s="21"/>
      <c r="G27" s="21"/>
      <c r="H27" s="21"/>
    </row>
    <row r="28" spans="4:8">
      <c r="D28" s="21"/>
      <c r="E28" s="21"/>
      <c r="F28" s="21"/>
      <c r="G28" s="21"/>
      <c r="H28" s="21"/>
    </row>
    <row r="29" spans="4:8">
      <c r="D29" s="21"/>
      <c r="E29" s="21"/>
      <c r="F29" s="21"/>
      <c r="G29" s="21"/>
      <c r="H29" s="21"/>
    </row>
    <row r="30" spans="4:8">
      <c r="D30" s="21"/>
      <c r="E30" s="21"/>
      <c r="F30" s="21"/>
      <c r="G30" s="21"/>
      <c r="H30" s="21"/>
    </row>
    <row r="31" spans="4:8">
      <c r="D31" s="21"/>
      <c r="E31" s="21"/>
      <c r="F31" s="21"/>
      <c r="G31" s="21"/>
      <c r="H31" s="21"/>
    </row>
    <row r="32" spans="4:8">
      <c r="D32" s="21"/>
      <c r="E32" s="21"/>
      <c r="F32" s="21"/>
      <c r="G32" s="21"/>
      <c r="H32" s="21"/>
    </row>
    <row r="33" spans="2:8">
      <c r="D33" s="21"/>
      <c r="E33" s="21"/>
      <c r="F33" s="21"/>
      <c r="G33" s="21"/>
      <c r="H33" s="21"/>
    </row>
    <row r="34" spans="2:8">
      <c r="D34" s="21"/>
      <c r="E34" s="21"/>
      <c r="F34" s="21"/>
      <c r="G34" s="21"/>
      <c r="H34" s="21"/>
    </row>
    <row r="35" spans="2:8">
      <c r="D35" s="21"/>
      <c r="E35" s="21"/>
      <c r="F35" s="21"/>
      <c r="G35" s="21"/>
      <c r="H35" s="21"/>
    </row>
    <row r="36" spans="2:8">
      <c r="D36" s="21"/>
      <c r="E36" s="21"/>
      <c r="F36" s="21"/>
      <c r="G36" s="21"/>
      <c r="H36" s="21"/>
    </row>
    <row r="37" spans="2:8">
      <c r="D37" s="21"/>
      <c r="E37" s="21"/>
      <c r="F37" s="21"/>
      <c r="G37" s="21"/>
      <c r="H37" s="21"/>
    </row>
    <row r="38" spans="2:8">
      <c r="D38" s="21"/>
      <c r="E38" s="21"/>
      <c r="F38" s="21"/>
      <c r="G38" s="21"/>
      <c r="H38" s="21"/>
    </row>
    <row r="39" spans="2:8">
      <c r="D39" s="21"/>
      <c r="E39" s="21"/>
      <c r="F39" s="21"/>
      <c r="G39" s="21"/>
      <c r="H39" s="21"/>
    </row>
    <row r="40" spans="2:8">
      <c r="D40" s="21"/>
      <c r="E40" s="21"/>
      <c r="F40" s="21"/>
      <c r="G40" s="21"/>
      <c r="H40" s="21"/>
    </row>
    <row r="41" spans="2:8">
      <c r="D41" s="21"/>
      <c r="E41" s="21"/>
      <c r="F41" s="21"/>
      <c r="G41" s="21"/>
      <c r="H41" s="21"/>
    </row>
    <row r="46" spans="2:8">
      <c r="B46" s="21"/>
      <c r="C46" s="21"/>
      <c r="D46" s="21"/>
      <c r="E46" s="21"/>
      <c r="F46" s="21"/>
      <c r="G46" s="21"/>
      <c r="H46" s="21"/>
    </row>
    <row r="47" spans="2:8">
      <c r="B47" s="21"/>
      <c r="C47" s="21"/>
      <c r="D47" s="21"/>
      <c r="E47" s="21"/>
      <c r="F47" s="21"/>
      <c r="G47" s="21"/>
      <c r="H47" s="21"/>
    </row>
    <row r="48" spans="2:8">
      <c r="B48" s="21"/>
      <c r="C48" s="21"/>
      <c r="D48" s="21"/>
      <c r="E48" s="21"/>
      <c r="F48" s="21"/>
      <c r="G48" s="21"/>
      <c r="H48" s="21"/>
    </row>
    <row r="49" spans="2:8">
      <c r="B49" s="21"/>
      <c r="C49" s="21"/>
      <c r="D49" s="21"/>
      <c r="E49" s="21"/>
      <c r="F49" s="21"/>
      <c r="G49" s="21"/>
      <c r="H49" s="21"/>
    </row>
    <row r="50" spans="2:8">
      <c r="B50" s="21"/>
      <c r="C50" s="21"/>
      <c r="D50" s="21"/>
      <c r="E50" s="21"/>
      <c r="F50" s="21"/>
      <c r="G50" s="21"/>
      <c r="H50" s="21"/>
    </row>
    <row r="51" spans="2:8">
      <c r="B51" s="21"/>
      <c r="C51" s="21"/>
      <c r="D51" s="21"/>
      <c r="E51" s="21"/>
      <c r="F51" s="21"/>
      <c r="G51" s="21"/>
      <c r="H51" s="21"/>
    </row>
    <row r="52" spans="2:8">
      <c r="B52" s="21"/>
      <c r="C52" s="21"/>
      <c r="D52" s="21"/>
      <c r="E52" s="21"/>
      <c r="F52" s="21"/>
      <c r="G52" s="21"/>
      <c r="H52" s="21"/>
    </row>
    <row r="53" spans="2:8">
      <c r="B53" s="21"/>
      <c r="C53" s="21"/>
      <c r="D53" s="21"/>
      <c r="E53" s="21"/>
      <c r="F53" s="21"/>
      <c r="G53" s="21"/>
      <c r="H53" s="21"/>
    </row>
    <row r="54" spans="2:8">
      <c r="B54" s="21"/>
      <c r="C54" s="21"/>
      <c r="D54" s="21"/>
      <c r="E54" s="21"/>
      <c r="F54" s="21"/>
      <c r="G54" s="21"/>
      <c r="H54" s="21"/>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 xml:space="preserve">&amp;CHalf-Year Factbook 2022&amp;R&amp;"-,Bold"&amp;K0000A0Macroeconomic Outlook
</oddHeader>
    <oddFooter>&amp;R&amp;"-,Bold"&amp;K0000A0Nordea</oddFooter>
  </headerFooter>
  <customProperties>
    <customPr name="_pios_id" r:id="rId2"/>
  </customProperties>
  <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0F168-3664-40D9-9506-BFB67D96BF3E}">
  <sheetPr codeName="Sheet56">
    <tabColor rgb="FF99FF99"/>
  </sheetPr>
  <dimension ref="A1:I210"/>
  <sheetViews>
    <sheetView showGridLines="0" view="pageLayout" topLeftCell="A21" zoomScale="85" zoomScaleNormal="95" zoomScaleSheetLayoutView="55" zoomScalePageLayoutView="85" workbookViewId="0">
      <selection activeCell="A23" sqref="A23"/>
    </sheetView>
  </sheetViews>
  <sheetFormatPr defaultColWidth="9.1796875" defaultRowHeight="10"/>
  <cols>
    <col min="1" max="1" width="24.1796875" style="90" customWidth="1"/>
    <col min="2" max="8" width="13" style="90" customWidth="1"/>
    <col min="9" max="16384" width="9.1796875" style="90"/>
  </cols>
  <sheetData>
    <row r="1" spans="1:8" ht="20.5" customHeight="1">
      <c r="A1" s="958" t="s">
        <v>1439</v>
      </c>
      <c r="B1" s="959"/>
      <c r="C1" s="959"/>
      <c r="D1" s="960"/>
      <c r="E1" s="960"/>
      <c r="F1" s="960"/>
      <c r="G1" s="960"/>
      <c r="H1" s="960"/>
    </row>
    <row r="2" spans="1:8" ht="14.25" customHeight="1">
      <c r="A2" s="958"/>
      <c r="B2" s="959"/>
      <c r="C2" s="959"/>
      <c r="D2" s="819">
        <v>2019</v>
      </c>
      <c r="E2" s="819">
        <v>2020</v>
      </c>
      <c r="F2" s="819">
        <v>2021</v>
      </c>
      <c r="G2" s="819">
        <v>2022</v>
      </c>
      <c r="H2" s="819">
        <v>2023</v>
      </c>
    </row>
    <row r="3" spans="1:8" ht="10.5">
      <c r="A3" s="818" t="s">
        <v>865</v>
      </c>
      <c r="B3" s="1698" t="s">
        <v>1159</v>
      </c>
      <c r="C3" s="1698"/>
      <c r="D3" s="819"/>
      <c r="E3" s="819"/>
      <c r="F3" s="819"/>
      <c r="G3" s="819"/>
      <c r="H3" s="819"/>
    </row>
    <row r="4" spans="1:8" ht="13" customHeight="1">
      <c r="A4" s="1699" t="s">
        <v>1160</v>
      </c>
      <c r="B4" s="824" t="s">
        <v>630</v>
      </c>
      <c r="C4" s="70"/>
      <c r="D4" s="69" t="s">
        <v>616</v>
      </c>
      <c r="E4" s="72" t="s">
        <v>1161</v>
      </c>
      <c r="F4" s="72" t="s">
        <v>1162</v>
      </c>
      <c r="G4" s="69" t="s">
        <v>1421</v>
      </c>
      <c r="H4" s="69" t="s">
        <v>1422</v>
      </c>
    </row>
    <row r="5" spans="1:8" ht="13" customHeight="1">
      <c r="A5" s="1700"/>
      <c r="B5" s="825" t="s">
        <v>701</v>
      </c>
      <c r="C5" s="71"/>
      <c r="D5" s="69" t="s">
        <v>619</v>
      </c>
      <c r="E5" s="72" t="s">
        <v>1165</v>
      </c>
      <c r="F5" s="72" t="s">
        <v>645</v>
      </c>
      <c r="G5" s="69" t="s">
        <v>1163</v>
      </c>
      <c r="H5" s="69" t="s">
        <v>1423</v>
      </c>
    </row>
    <row r="6" spans="1:8" ht="13" customHeight="1">
      <c r="A6" s="1700"/>
      <c r="B6" s="824" t="s">
        <v>702</v>
      </c>
      <c r="C6" s="70"/>
      <c r="D6" s="69" t="s">
        <v>669</v>
      </c>
      <c r="E6" s="72" t="s">
        <v>1165</v>
      </c>
      <c r="F6" s="72" t="s">
        <v>1166</v>
      </c>
      <c r="G6" s="69" t="s">
        <v>1421</v>
      </c>
      <c r="H6" s="69" t="s">
        <v>1163</v>
      </c>
    </row>
    <row r="7" spans="1:8" ht="13" customHeight="1">
      <c r="A7" s="1701"/>
      <c r="B7" s="826" t="s">
        <v>703</v>
      </c>
      <c r="C7" s="820"/>
      <c r="D7" s="821" t="s">
        <v>669</v>
      </c>
      <c r="E7" s="848" t="s">
        <v>646</v>
      </c>
      <c r="F7" s="848" t="s">
        <v>1162</v>
      </c>
      <c r="G7" s="848" t="s">
        <v>1164</v>
      </c>
      <c r="H7" s="848" t="s">
        <v>1422</v>
      </c>
    </row>
    <row r="8" spans="1:8" ht="13" customHeight="1">
      <c r="A8" s="844" t="s">
        <v>1168</v>
      </c>
      <c r="B8" s="824" t="s">
        <v>630</v>
      </c>
      <c r="C8" s="70"/>
      <c r="D8" s="69" t="s">
        <v>664</v>
      </c>
      <c r="E8" s="69" t="s">
        <v>529</v>
      </c>
      <c r="F8" s="69" t="s">
        <v>574</v>
      </c>
      <c r="G8" s="69" t="s">
        <v>1424</v>
      </c>
      <c r="H8" s="69" t="s">
        <v>1425</v>
      </c>
    </row>
    <row r="9" spans="1:8" ht="13" customHeight="1">
      <c r="A9" s="845"/>
      <c r="B9" s="825" t="s">
        <v>701</v>
      </c>
      <c r="C9" s="71"/>
      <c r="D9" s="69" t="s">
        <v>622</v>
      </c>
      <c r="E9" s="69" t="s">
        <v>530</v>
      </c>
      <c r="F9" s="69" t="s">
        <v>1169</v>
      </c>
      <c r="G9" s="69" t="s">
        <v>1177</v>
      </c>
      <c r="H9" s="69" t="s">
        <v>1167</v>
      </c>
    </row>
    <row r="10" spans="1:8" ht="13" customHeight="1">
      <c r="A10" s="844"/>
      <c r="B10" s="824" t="s">
        <v>702</v>
      </c>
      <c r="C10" s="70"/>
      <c r="D10" s="69" t="s">
        <v>1169</v>
      </c>
      <c r="E10" s="69" t="s">
        <v>613</v>
      </c>
      <c r="F10" s="69" t="s">
        <v>645</v>
      </c>
      <c r="G10" s="69" t="s">
        <v>1426</v>
      </c>
      <c r="H10" s="69" t="s">
        <v>1167</v>
      </c>
    </row>
    <row r="11" spans="1:8" ht="13" customHeight="1">
      <c r="A11" s="846"/>
      <c r="B11" s="826" t="s">
        <v>703</v>
      </c>
      <c r="C11" s="820"/>
      <c r="D11" s="821" t="s">
        <v>575</v>
      </c>
      <c r="E11" s="821" t="s">
        <v>647</v>
      </c>
      <c r="F11" s="821" t="s">
        <v>1169</v>
      </c>
      <c r="G11" s="821" t="s">
        <v>1180</v>
      </c>
      <c r="H11" s="821" t="s">
        <v>1427</v>
      </c>
    </row>
    <row r="12" spans="1:8" ht="13" customHeight="1">
      <c r="A12" s="844" t="s">
        <v>1173</v>
      </c>
      <c r="B12" s="824" t="s">
        <v>630</v>
      </c>
      <c r="C12" s="70"/>
      <c r="D12" s="69" t="s">
        <v>619</v>
      </c>
      <c r="E12" s="72" t="s">
        <v>676</v>
      </c>
      <c r="F12" s="72" t="s">
        <v>1166</v>
      </c>
      <c r="G12" s="69" t="s">
        <v>1170</v>
      </c>
      <c r="H12" s="69" t="s">
        <v>1171</v>
      </c>
    </row>
    <row r="13" spans="1:8" ht="13" customHeight="1">
      <c r="A13" s="845"/>
      <c r="B13" s="825" t="s">
        <v>701</v>
      </c>
      <c r="C13" s="71"/>
      <c r="D13" s="69" t="s">
        <v>668</v>
      </c>
      <c r="E13" s="72" t="s">
        <v>1428</v>
      </c>
      <c r="F13" s="72" t="s">
        <v>1172</v>
      </c>
      <c r="G13" s="69" t="s">
        <v>1429</v>
      </c>
      <c r="H13" s="69" t="s">
        <v>1430</v>
      </c>
    </row>
    <row r="14" spans="1:8" ht="13" customHeight="1">
      <c r="A14" s="844"/>
      <c r="B14" s="824" t="s">
        <v>702</v>
      </c>
      <c r="C14" s="70"/>
      <c r="D14" s="69" t="s">
        <v>625</v>
      </c>
      <c r="E14" s="72" t="s">
        <v>1176</v>
      </c>
      <c r="F14" s="72" t="s">
        <v>677</v>
      </c>
      <c r="G14" s="69" t="s">
        <v>1431</v>
      </c>
      <c r="H14" s="69" t="s">
        <v>1421</v>
      </c>
    </row>
    <row r="15" spans="1:8" ht="13" customHeight="1">
      <c r="A15" s="846"/>
      <c r="B15" s="826" t="s">
        <v>703</v>
      </c>
      <c r="C15" s="820"/>
      <c r="D15" s="821" t="s">
        <v>668</v>
      </c>
      <c r="E15" s="848" t="s">
        <v>1174</v>
      </c>
      <c r="F15" s="848" t="s">
        <v>655</v>
      </c>
      <c r="G15" s="821" t="s">
        <v>1175</v>
      </c>
      <c r="H15" s="821" t="s">
        <v>1432</v>
      </c>
    </row>
    <row r="16" spans="1:8" ht="13" customHeight="1">
      <c r="A16" s="844" t="s">
        <v>1178</v>
      </c>
      <c r="B16" s="824" t="s">
        <v>630</v>
      </c>
      <c r="C16" s="70"/>
      <c r="D16" s="69" t="s">
        <v>422</v>
      </c>
      <c r="E16" s="69" t="s">
        <v>654</v>
      </c>
      <c r="F16" s="69" t="s">
        <v>422</v>
      </c>
      <c r="G16" s="69" t="s">
        <v>1433</v>
      </c>
      <c r="H16" s="69" t="s">
        <v>1434</v>
      </c>
    </row>
    <row r="17" spans="1:9" ht="13" customHeight="1">
      <c r="A17" s="845"/>
      <c r="B17" s="825" t="s">
        <v>701</v>
      </c>
      <c r="C17" s="71"/>
      <c r="D17" s="69" t="s">
        <v>599</v>
      </c>
      <c r="E17" s="69" t="s">
        <v>502</v>
      </c>
      <c r="F17" s="69" t="s">
        <v>505</v>
      </c>
      <c r="G17" s="69" t="s">
        <v>1435</v>
      </c>
      <c r="H17" s="69" t="s">
        <v>1180</v>
      </c>
    </row>
    <row r="18" spans="1:9" ht="13" customHeight="1">
      <c r="A18" s="844"/>
      <c r="B18" s="824" t="s">
        <v>702</v>
      </c>
      <c r="C18" s="70"/>
      <c r="D18" s="69" t="s">
        <v>573</v>
      </c>
      <c r="E18" s="69" t="s">
        <v>677</v>
      </c>
      <c r="F18" s="69" t="s">
        <v>1172</v>
      </c>
      <c r="G18" s="69" t="s">
        <v>1436</v>
      </c>
      <c r="H18" s="69" t="s">
        <v>1171</v>
      </c>
    </row>
    <row r="19" spans="1:9" ht="13" customHeight="1">
      <c r="A19" s="846"/>
      <c r="B19" s="961" t="s">
        <v>703</v>
      </c>
      <c r="C19" s="962"/>
      <c r="D19" s="821" t="s">
        <v>1181</v>
      </c>
      <c r="E19" s="821" t="s">
        <v>375</v>
      </c>
      <c r="F19" s="821" t="s">
        <v>502</v>
      </c>
      <c r="G19" s="821" t="s">
        <v>1182</v>
      </c>
      <c r="H19" s="821" t="s">
        <v>1437</v>
      </c>
    </row>
    <row r="20" spans="1:9" ht="12.75" customHeight="1">
      <c r="A20" s="676" t="s">
        <v>1438</v>
      </c>
      <c r="B20" s="266"/>
      <c r="C20" s="266"/>
      <c r="D20" s="266"/>
      <c r="E20" s="822"/>
      <c r="F20" s="822"/>
      <c r="G20" s="822"/>
      <c r="H20" s="823"/>
    </row>
    <row r="21" spans="1:9" ht="10.5" customHeight="1">
      <c r="A21" s="676"/>
      <c r="B21" s="266"/>
      <c r="C21" s="70"/>
      <c r="D21" s="69"/>
      <c r="E21" s="265"/>
      <c r="F21" s="265"/>
      <c r="G21" s="265"/>
      <c r="H21" s="265"/>
    </row>
    <row r="22" spans="1:9" ht="13.5" customHeight="1">
      <c r="F22" s="125"/>
    </row>
    <row r="23" spans="1:9" ht="18" customHeight="1">
      <c r="A23" s="966" t="s">
        <v>1446</v>
      </c>
      <c r="B23" s="1474"/>
      <c r="C23" s="1474"/>
      <c r="D23" s="1474"/>
      <c r="E23" s="1475"/>
      <c r="F23" s="1476"/>
      <c r="G23" s="1475"/>
      <c r="H23" s="1475"/>
    </row>
    <row r="24" spans="1:9" ht="13.5" customHeight="1">
      <c r="A24" s="1090"/>
      <c r="B24" s="1091"/>
      <c r="C24" s="1091"/>
      <c r="D24" s="1091"/>
      <c r="E24" s="1091"/>
      <c r="F24" s="1091"/>
      <c r="G24" s="1091"/>
      <c r="H24" s="1091"/>
    </row>
    <row r="25" spans="1:9" ht="14.15" customHeight="1">
      <c r="A25" s="1092"/>
      <c r="B25" s="1091"/>
      <c r="C25" s="1091"/>
      <c r="D25" s="1091"/>
      <c r="E25" s="1091"/>
      <c r="F25" s="1091"/>
      <c r="G25" s="1091"/>
      <c r="H25" s="1091"/>
      <c r="I25" s="261"/>
    </row>
    <row r="26" spans="1:9" ht="13.5" customHeight="1">
      <c r="A26" s="1093"/>
      <c r="B26" s="1094"/>
      <c r="C26" s="1095"/>
      <c r="D26" s="1095"/>
      <c r="E26" s="1095"/>
      <c r="F26" s="1095"/>
      <c r="G26" s="1095"/>
      <c r="H26" s="1096"/>
      <c r="I26" s="261"/>
    </row>
    <row r="27" spans="1:9" ht="13.5" customHeight="1">
      <c r="A27" s="1093"/>
      <c r="B27" s="1094"/>
      <c r="C27" s="1095"/>
      <c r="D27" s="1095"/>
      <c r="E27" s="1095"/>
      <c r="F27" s="1095"/>
      <c r="G27" s="1095"/>
      <c r="H27" s="1096"/>
      <c r="I27" s="261"/>
    </row>
    <row r="28" spans="1:9" ht="13.5" customHeight="1">
      <c r="A28" s="1093"/>
      <c r="B28" s="1094"/>
      <c r="C28" s="1095"/>
      <c r="D28" s="1095"/>
      <c r="E28" s="1095"/>
      <c r="F28" s="1095"/>
      <c r="G28" s="1095"/>
      <c r="H28" s="1096"/>
      <c r="I28" s="261"/>
    </row>
    <row r="29" spans="1:9" ht="13.5" customHeight="1">
      <c r="A29" s="1093"/>
      <c r="B29" s="1094"/>
      <c r="C29" s="1095"/>
      <c r="D29" s="1095"/>
      <c r="E29" s="1095"/>
      <c r="F29" s="1095"/>
      <c r="G29" s="1095"/>
      <c r="H29" s="1096"/>
      <c r="I29" s="261"/>
    </row>
    <row r="30" spans="1:9" ht="13.5" customHeight="1">
      <c r="A30" s="1093"/>
      <c r="B30" s="1094"/>
      <c r="C30" s="1095"/>
      <c r="D30" s="1095"/>
      <c r="E30" s="1095"/>
      <c r="F30" s="1095"/>
      <c r="G30" s="1095"/>
      <c r="H30" s="1096"/>
      <c r="I30" s="261"/>
    </row>
    <row r="31" spans="1:9" ht="13.5" customHeight="1">
      <c r="A31" s="1093"/>
      <c r="B31" s="1094"/>
      <c r="C31" s="1095"/>
      <c r="D31" s="1095"/>
      <c r="E31" s="1095"/>
      <c r="F31" s="1095"/>
      <c r="G31" s="1095"/>
      <c r="H31" s="1096"/>
      <c r="I31" s="261"/>
    </row>
    <row r="32" spans="1:9" ht="13.5" customHeight="1">
      <c r="A32" s="1093"/>
      <c r="B32" s="1094"/>
      <c r="C32" s="1095"/>
      <c r="D32" s="1095"/>
      <c r="E32" s="1095"/>
      <c r="F32" s="1095"/>
      <c r="G32" s="1095"/>
      <c r="H32" s="1096"/>
      <c r="I32" s="261"/>
    </row>
    <row r="33" spans="1:9" ht="13.5" customHeight="1">
      <c r="A33" s="1093"/>
      <c r="B33" s="1094"/>
      <c r="C33" s="1095"/>
      <c r="D33" s="1095"/>
      <c r="E33" s="1095"/>
      <c r="F33" s="1095"/>
      <c r="G33" s="1095"/>
      <c r="H33" s="1096"/>
      <c r="I33" s="261"/>
    </row>
    <row r="34" spans="1:9" ht="13.4" customHeight="1">
      <c r="A34" s="1093"/>
      <c r="B34" s="1094"/>
      <c r="C34" s="1095"/>
      <c r="D34" s="1095"/>
      <c r="E34" s="1095"/>
      <c r="F34" s="1095"/>
      <c r="G34" s="1095"/>
      <c r="H34" s="1096"/>
      <c r="I34" s="261"/>
    </row>
    <row r="35" spans="1:9" ht="13.5" customHeight="1">
      <c r="A35" s="1093"/>
      <c r="B35" s="1094"/>
      <c r="C35" s="1095"/>
      <c r="D35" s="1095"/>
      <c r="E35" s="1095"/>
      <c r="F35" s="1095"/>
      <c r="G35" s="1095"/>
      <c r="H35" s="1096"/>
      <c r="I35" s="261"/>
    </row>
    <row r="36" spans="1:9" ht="13.5" customHeight="1">
      <c r="A36" s="1093"/>
      <c r="B36" s="1094"/>
      <c r="C36" s="1095"/>
      <c r="D36" s="1095"/>
      <c r="E36" s="1095"/>
      <c r="F36" s="1095"/>
      <c r="G36" s="1095"/>
      <c r="H36" s="1096"/>
      <c r="I36" s="261"/>
    </row>
    <row r="37" spans="1:9" ht="13.5" customHeight="1">
      <c r="A37" s="1093"/>
      <c r="B37" s="1094"/>
      <c r="C37" s="1095"/>
      <c r="D37" s="1095"/>
      <c r="E37" s="1095"/>
      <c r="F37" s="1095"/>
      <c r="G37" s="1095"/>
      <c r="H37" s="1096"/>
      <c r="I37" s="261"/>
    </row>
    <row r="38" spans="1:9" ht="13.5" customHeight="1">
      <c r="A38" s="1093"/>
      <c r="B38" s="1094"/>
      <c r="C38" s="1095"/>
      <c r="D38" s="1095"/>
      <c r="E38" s="1095"/>
      <c r="F38" s="1095"/>
      <c r="G38" s="1095"/>
      <c r="H38" s="1096"/>
      <c r="I38" s="261"/>
    </row>
    <row r="39" spans="1:9" ht="13.5" customHeight="1">
      <c r="A39" s="966" t="s">
        <v>1445</v>
      </c>
      <c r="B39" s="1477"/>
      <c r="C39" s="1478"/>
      <c r="D39" s="1478"/>
      <c r="E39" s="1478"/>
      <c r="F39" s="1478"/>
      <c r="G39" s="1478"/>
      <c r="H39" s="1479"/>
      <c r="I39" s="261"/>
    </row>
    <row r="40" spans="1:9" ht="13.5" customHeight="1">
      <c r="A40" s="828"/>
      <c r="B40" s="837"/>
      <c r="C40" s="827"/>
      <c r="D40" s="827"/>
      <c r="E40" s="827"/>
      <c r="F40" s="827"/>
      <c r="G40" s="827"/>
      <c r="H40" s="912"/>
      <c r="I40" s="261"/>
    </row>
    <row r="41" spans="1:9" ht="13.5" customHeight="1">
      <c r="A41" s="828"/>
      <c r="B41" s="837"/>
      <c r="C41" s="827"/>
      <c r="D41" s="827"/>
      <c r="E41" s="827"/>
      <c r="F41" s="827"/>
      <c r="G41" s="827"/>
      <c r="H41" s="912"/>
      <c r="I41" s="261"/>
    </row>
    <row r="42" spans="1:9" ht="13.5" customHeight="1">
      <c r="A42" s="828"/>
      <c r="B42" s="837"/>
      <c r="C42" s="827"/>
      <c r="D42" s="827"/>
      <c r="E42" s="827"/>
      <c r="F42" s="827"/>
      <c r="G42" s="827"/>
      <c r="H42" s="912"/>
      <c r="I42" s="261"/>
    </row>
    <row r="43" spans="1:9" ht="13.5" customHeight="1">
      <c r="A43" s="828"/>
      <c r="B43" s="837"/>
      <c r="C43" s="827"/>
      <c r="D43" s="827"/>
      <c r="E43" s="827"/>
      <c r="F43" s="827"/>
      <c r="G43" s="827"/>
      <c r="H43" s="912"/>
      <c r="I43" s="261"/>
    </row>
    <row r="44" spans="1:9" ht="13.5" customHeight="1">
      <c r="A44" s="828"/>
      <c r="B44" s="837"/>
      <c r="C44" s="827"/>
      <c r="D44" s="827"/>
      <c r="E44" s="827"/>
      <c r="F44" s="827"/>
      <c r="G44" s="827"/>
      <c r="H44" s="912"/>
      <c r="I44" s="261"/>
    </row>
    <row r="45" spans="1:9" ht="13.5" customHeight="1">
      <c r="A45" s="828"/>
      <c r="B45" s="837"/>
      <c r="C45" s="827"/>
      <c r="D45" s="827"/>
      <c r="E45" s="827"/>
      <c r="F45" s="827"/>
      <c r="G45" s="827"/>
      <c r="H45" s="912"/>
      <c r="I45" s="261"/>
    </row>
    <row r="46" spans="1:9" ht="13.5" customHeight="1">
      <c r="A46" s="828"/>
      <c r="B46" s="837"/>
      <c r="C46" s="827"/>
      <c r="D46" s="827"/>
      <c r="E46" s="827"/>
      <c r="F46" s="827"/>
      <c r="G46" s="827"/>
      <c r="H46" s="912"/>
      <c r="I46" s="261"/>
    </row>
    <row r="47" spans="1:9" ht="13.5" customHeight="1">
      <c r="A47" s="828"/>
      <c r="B47" s="837"/>
      <c r="C47" s="827"/>
      <c r="D47" s="827"/>
      <c r="E47" s="827"/>
      <c r="F47" s="827"/>
      <c r="G47" s="827"/>
      <c r="H47" s="912"/>
      <c r="I47" s="261"/>
    </row>
    <row r="48" spans="1:9" ht="13.5" customHeight="1">
      <c r="A48" s="828"/>
      <c r="B48" s="837"/>
      <c r="C48" s="827"/>
      <c r="D48" s="827"/>
      <c r="E48" s="827"/>
      <c r="F48" s="827"/>
      <c r="G48" s="827"/>
      <c r="H48" s="912"/>
      <c r="I48" s="261"/>
    </row>
    <row r="49" spans="1:9" ht="13.5" customHeight="1">
      <c r="A49" s="828"/>
      <c r="B49" s="837"/>
      <c r="C49" s="827"/>
      <c r="D49" s="827"/>
      <c r="E49" s="827"/>
      <c r="F49" s="827"/>
      <c r="G49" s="827"/>
      <c r="H49" s="912"/>
      <c r="I49" s="261"/>
    </row>
    <row r="50" spans="1:9" ht="13.5" customHeight="1">
      <c r="A50" s="828"/>
      <c r="B50" s="837"/>
      <c r="C50" s="827"/>
      <c r="D50" s="827"/>
      <c r="E50" s="827"/>
      <c r="F50" s="827"/>
      <c r="G50" s="827"/>
      <c r="H50" s="912"/>
      <c r="I50" s="261"/>
    </row>
    <row r="51" spans="1:9" ht="13.5" customHeight="1">
      <c r="A51" s="828"/>
      <c r="B51" s="837"/>
      <c r="C51" s="827"/>
      <c r="D51" s="827"/>
      <c r="E51" s="827"/>
      <c r="F51" s="827"/>
      <c r="G51" s="827"/>
      <c r="H51" s="912"/>
      <c r="I51" s="261"/>
    </row>
    <row r="52" spans="1:9" ht="13.5" customHeight="1">
      <c r="A52" s="828"/>
      <c r="B52" s="837"/>
      <c r="C52" s="827"/>
      <c r="D52" s="827"/>
      <c r="E52" s="827"/>
      <c r="F52" s="827"/>
      <c r="G52" s="827"/>
      <c r="H52" s="912"/>
      <c r="I52" s="261"/>
    </row>
    <row r="53" spans="1:9" ht="13.5" customHeight="1">
      <c r="A53" s="828"/>
      <c r="B53" s="837"/>
      <c r="C53" s="827"/>
      <c r="D53" s="827"/>
      <c r="E53" s="827"/>
      <c r="F53" s="827"/>
      <c r="G53" s="827"/>
      <c r="H53" s="912"/>
      <c r="I53" s="261"/>
    </row>
    <row r="54" spans="1:9" ht="13.5" customHeight="1">
      <c r="A54" s="828"/>
      <c r="B54" s="837"/>
      <c r="C54" s="827"/>
      <c r="D54" s="827"/>
      <c r="E54" s="827"/>
      <c r="F54" s="827"/>
      <c r="G54" s="827"/>
      <c r="H54" s="912"/>
      <c r="I54" s="261"/>
    </row>
    <row r="55" spans="1:9" ht="13.5" customHeight="1">
      <c r="A55" s="828"/>
      <c r="B55" s="837"/>
      <c r="C55" s="827"/>
      <c r="D55" s="827"/>
      <c r="E55" s="827"/>
      <c r="F55" s="827"/>
      <c r="G55" s="827"/>
      <c r="H55" s="912"/>
      <c r="I55" s="261"/>
    </row>
    <row r="56" spans="1:9" ht="13.5" customHeight="1">
      <c r="A56" s="828"/>
      <c r="B56" s="837"/>
      <c r="C56" s="827"/>
      <c r="D56" s="827"/>
      <c r="E56" s="827"/>
      <c r="F56" s="827"/>
      <c r="G56" s="827"/>
      <c r="H56" s="912"/>
      <c r="I56" s="261"/>
    </row>
    <row r="57" spans="1:9" ht="13.5" customHeight="1">
      <c r="A57" s="828"/>
      <c r="B57" s="837"/>
      <c r="C57" s="827"/>
      <c r="D57" s="827"/>
      <c r="E57" s="827"/>
      <c r="F57" s="827"/>
      <c r="G57" s="827"/>
      <c r="H57" s="912"/>
      <c r="I57" s="261"/>
    </row>
    <row r="58" spans="1:9" ht="13.5" customHeight="1">
      <c r="A58" s="828"/>
      <c r="B58" s="837"/>
      <c r="C58" s="827"/>
      <c r="D58" s="827"/>
      <c r="E58" s="827"/>
      <c r="F58" s="827"/>
      <c r="G58" s="827"/>
      <c r="H58" s="912"/>
      <c r="I58" s="261"/>
    </row>
    <row r="59" spans="1:9" ht="13.5" customHeight="1">
      <c r="A59" s="828"/>
      <c r="B59" s="837"/>
      <c r="C59" s="827"/>
      <c r="D59" s="827"/>
      <c r="E59" s="827"/>
      <c r="F59" s="827"/>
      <c r="G59" s="827"/>
      <c r="H59" s="912"/>
      <c r="I59" s="261"/>
    </row>
    <row r="60" spans="1:9" ht="13.5" customHeight="1">
      <c r="A60" s="828"/>
      <c r="B60" s="837"/>
      <c r="C60" s="827"/>
      <c r="D60" s="827"/>
      <c r="E60" s="827"/>
      <c r="F60" s="827"/>
      <c r="G60" s="827"/>
      <c r="H60" s="912"/>
      <c r="I60" s="261"/>
    </row>
    <row r="61" spans="1:9" ht="13.5" customHeight="1">
      <c r="A61" s="966" t="s">
        <v>1440</v>
      </c>
      <c r="B61" s="963"/>
      <c r="C61" s="964"/>
      <c r="D61" s="964"/>
      <c r="E61" s="964"/>
      <c r="F61" s="964"/>
      <c r="G61" s="964"/>
      <c r="H61" s="965"/>
      <c r="I61" s="261"/>
    </row>
    <row r="62" spans="1:9" ht="13.5" customHeight="1">
      <c r="A62" s="828"/>
      <c r="B62" s="837"/>
      <c r="C62" s="827"/>
      <c r="D62" s="827"/>
      <c r="E62" s="827"/>
      <c r="F62" s="827"/>
      <c r="G62" s="827"/>
      <c r="H62" s="912"/>
      <c r="I62" s="261"/>
    </row>
    <row r="63" spans="1:9" ht="13.5" customHeight="1">
      <c r="A63" s="828"/>
      <c r="B63" s="837"/>
      <c r="C63" s="827"/>
      <c r="D63" s="827"/>
      <c r="E63" s="827"/>
      <c r="F63" s="827"/>
      <c r="G63" s="827"/>
      <c r="H63" s="912"/>
      <c r="I63" s="261"/>
    </row>
    <row r="64" spans="1:9" ht="13.5" customHeight="1">
      <c r="A64" s="828"/>
      <c r="B64" s="837"/>
      <c r="C64" s="827"/>
      <c r="D64" s="827"/>
      <c r="E64" s="827"/>
      <c r="F64" s="827"/>
      <c r="G64" s="827"/>
      <c r="H64" s="912"/>
      <c r="I64" s="261"/>
    </row>
    <row r="65" spans="1:9" ht="13.5" customHeight="1">
      <c r="A65" s="828"/>
      <c r="B65" s="837"/>
      <c r="C65" s="827"/>
      <c r="D65" s="827"/>
      <c r="E65" s="827"/>
      <c r="F65" s="827"/>
      <c r="G65" s="827"/>
      <c r="H65" s="912"/>
      <c r="I65" s="261"/>
    </row>
    <row r="66" spans="1:9" ht="13.5" customHeight="1">
      <c r="A66" s="828"/>
      <c r="B66" s="837"/>
      <c r="C66" s="827"/>
      <c r="D66" s="827"/>
      <c r="E66" s="827"/>
      <c r="F66" s="827"/>
      <c r="G66" s="827"/>
      <c r="H66" s="912"/>
      <c r="I66" s="261"/>
    </row>
    <row r="67" spans="1:9" ht="13.5" customHeight="1">
      <c r="A67" s="828"/>
      <c r="B67" s="837"/>
      <c r="C67" s="827"/>
      <c r="D67" s="827"/>
      <c r="E67" s="827"/>
      <c r="F67" s="827"/>
      <c r="G67" s="827"/>
      <c r="H67" s="912"/>
      <c r="I67" s="261"/>
    </row>
    <row r="68" spans="1:9" ht="17.5" customHeight="1">
      <c r="A68" s="264"/>
      <c r="B68" s="263"/>
      <c r="C68" s="263"/>
      <c r="D68" s="263"/>
      <c r="E68" s="263"/>
      <c r="F68" s="263"/>
      <c r="G68" s="263"/>
      <c r="H68" s="262"/>
      <c r="I68" s="261"/>
    </row>
    <row r="69" spans="1:9" ht="17.5" customHeight="1">
      <c r="A69" s="264"/>
      <c r="B69" s="263"/>
      <c r="C69" s="263"/>
      <c r="D69" s="263"/>
      <c r="E69" s="263"/>
      <c r="F69" s="263"/>
      <c r="G69" s="263"/>
      <c r="H69" s="262"/>
      <c r="I69" s="261"/>
    </row>
    <row r="70" spans="1:9" ht="20.149999999999999" customHeight="1">
      <c r="A70" s="935"/>
      <c r="D70" s="847"/>
      <c r="F70" s="22"/>
      <c r="G70" s="91"/>
      <c r="H70" s="91"/>
    </row>
    <row r="71" spans="1:9" ht="10.5">
      <c r="F71" s="22"/>
      <c r="G71" s="91"/>
      <c r="H71" s="91"/>
    </row>
    <row r="72" spans="1:9" ht="10.5">
      <c r="F72" s="22"/>
      <c r="G72" s="68"/>
      <c r="H72" s="91"/>
    </row>
    <row r="73" spans="1:9" ht="10.5">
      <c r="F73" s="22"/>
      <c r="G73" s="68"/>
      <c r="H73" s="91"/>
    </row>
    <row r="74" spans="1:9">
      <c r="F74" s="91"/>
      <c r="G74" s="91"/>
      <c r="H74" s="91"/>
    </row>
    <row r="77" spans="1:9" ht="15.5">
      <c r="A77" s="966" t="s">
        <v>1441</v>
      </c>
      <c r="B77" s="960"/>
      <c r="C77" s="960"/>
      <c r="D77" s="960"/>
      <c r="E77" s="960"/>
      <c r="F77" s="960"/>
      <c r="G77" s="967"/>
      <c r="H77" s="960"/>
    </row>
    <row r="78" spans="1:9">
      <c r="G78" s="255"/>
    </row>
    <row r="82" spans="1:7" ht="15.5">
      <c r="A82" s="935"/>
    </row>
    <row r="84" spans="1:7" ht="15.5">
      <c r="A84" s="935"/>
    </row>
    <row r="90" spans="1:7" ht="13">
      <c r="A90" s="847"/>
    </row>
    <row r="91" spans="1:7">
      <c r="A91" s="91"/>
    </row>
    <row r="93" spans="1:7" ht="10.5">
      <c r="G93" s="256"/>
    </row>
    <row r="94" spans="1:7" ht="13">
      <c r="D94" s="847"/>
    </row>
    <row r="96" spans="1:7" ht="15.5">
      <c r="A96" s="935"/>
    </row>
    <row r="98" spans="1:8" ht="15.5">
      <c r="A98" s="968" t="s">
        <v>1183</v>
      </c>
      <c r="B98" s="960"/>
      <c r="C98" s="960"/>
      <c r="D98" s="960"/>
      <c r="E98" s="960"/>
      <c r="F98" s="960"/>
      <c r="G98" s="960"/>
      <c r="H98" s="960"/>
    </row>
    <row r="106" spans="1:8">
      <c r="G106" s="260"/>
    </row>
    <row r="107" spans="1:8" ht="15.5">
      <c r="A107" s="935"/>
    </row>
    <row r="109" spans="1:8">
      <c r="E109" s="260"/>
    </row>
    <row r="110" spans="1:8">
      <c r="B110" s="91"/>
    </row>
    <row r="111" spans="1:8" ht="15.5">
      <c r="A111" s="935"/>
    </row>
    <row r="112" spans="1:8" ht="15.5">
      <c r="A112" s="935"/>
    </row>
    <row r="113" spans="1:8" ht="15.5">
      <c r="A113" s="935"/>
    </row>
    <row r="116" spans="1:8">
      <c r="H116" s="255"/>
    </row>
    <row r="117" spans="1:8" ht="10.5">
      <c r="G117" s="258"/>
      <c r="H117" s="255"/>
    </row>
    <row r="118" spans="1:8" ht="10.5">
      <c r="G118" s="259"/>
      <c r="H118" s="257"/>
    </row>
    <row r="119" spans="1:8" ht="10.5">
      <c r="G119" s="258"/>
      <c r="H119" s="257"/>
    </row>
    <row r="120" spans="1:8" ht="10.5">
      <c r="G120" s="126"/>
      <c r="H120" s="257"/>
    </row>
    <row r="124" spans="1:8" ht="15.5">
      <c r="A124" s="935"/>
    </row>
    <row r="127" spans="1:8" ht="13">
      <c r="B127" s="847"/>
    </row>
    <row r="130" spans="1:8" ht="17.5" customHeight="1">
      <c r="A130" s="968" t="s">
        <v>1442</v>
      </c>
      <c r="B130" s="960"/>
      <c r="C130" s="960"/>
      <c r="D130" s="960"/>
      <c r="E130" s="960"/>
      <c r="F130" s="960"/>
      <c r="G130" s="960"/>
      <c r="H130" s="960"/>
    </row>
    <row r="132" spans="1:8" ht="10.5">
      <c r="G132" s="256"/>
    </row>
    <row r="134" spans="1:8">
      <c r="H134" s="255"/>
    </row>
    <row r="135" spans="1:8">
      <c r="H135" s="255"/>
    </row>
    <row r="149" spans="1:8" ht="13">
      <c r="A149" s="677"/>
      <c r="B149" s="91"/>
      <c r="C149" s="91"/>
      <c r="D149" s="91"/>
      <c r="E149" s="91"/>
      <c r="F149" s="91"/>
      <c r="G149" s="91"/>
    </row>
    <row r="151" spans="1:8" ht="15.5">
      <c r="A151" s="966" t="s">
        <v>1443</v>
      </c>
      <c r="B151" s="960"/>
      <c r="C151" s="960"/>
      <c r="D151" s="960"/>
      <c r="E151" s="960"/>
      <c r="F151" s="960"/>
      <c r="G151" s="969"/>
      <c r="H151" s="960"/>
    </row>
    <row r="154" spans="1:8" ht="15.5">
      <c r="A154" s="936"/>
      <c r="H154" s="91"/>
    </row>
    <row r="155" spans="1:8" ht="13">
      <c r="A155" s="677"/>
    </row>
    <row r="166" spans="1:8" ht="13">
      <c r="A166" s="677"/>
    </row>
    <row r="168" spans="1:8" ht="10.5">
      <c r="G168" s="256"/>
    </row>
    <row r="170" spans="1:8">
      <c r="G170" s="255"/>
    </row>
    <row r="171" spans="1:8" ht="15.5">
      <c r="A171" s="966" t="s">
        <v>1444</v>
      </c>
      <c r="B171" s="957"/>
      <c r="C171" s="960"/>
      <c r="D171" s="960"/>
      <c r="E171" s="960"/>
      <c r="F171" s="960"/>
      <c r="G171" s="967"/>
      <c r="H171" s="960"/>
    </row>
    <row r="179" spans="1:9" ht="15.5">
      <c r="A179" s="936"/>
    </row>
    <row r="182" spans="1:9" ht="13">
      <c r="A182" s="677"/>
    </row>
    <row r="187" spans="1:9">
      <c r="E187" s="142"/>
    </row>
    <row r="188" spans="1:9" ht="13">
      <c r="A188" s="677"/>
      <c r="E188" s="142"/>
    </row>
    <row r="189" spans="1:9" ht="14.15" customHeight="1">
      <c r="A189" s="1480"/>
      <c r="B189" s="1481"/>
      <c r="C189" s="1481"/>
      <c r="D189" s="1481"/>
      <c r="E189" s="1497"/>
      <c r="F189" s="1481"/>
      <c r="G189" s="1481"/>
      <c r="H189" s="1481"/>
    </row>
    <row r="190" spans="1:9" ht="14.5" customHeight="1">
      <c r="A190" s="958" t="s">
        <v>1184</v>
      </c>
      <c r="B190" s="960"/>
      <c r="C190" s="960"/>
      <c r="D190" s="960"/>
      <c r="E190" s="960"/>
      <c r="F190" s="960"/>
      <c r="G190" s="960"/>
      <c r="H190" s="960"/>
    </row>
    <row r="191" spans="1:9" ht="16.5" customHeight="1">
      <c r="A191" s="1480"/>
      <c r="B191" s="1481"/>
      <c r="C191" s="1481"/>
      <c r="D191" s="1481"/>
      <c r="E191" s="1481"/>
      <c r="F191" s="1481"/>
      <c r="G191" s="1481"/>
      <c r="H191" s="1481"/>
      <c r="I191" s="1481"/>
    </row>
    <row r="192" spans="1:9">
      <c r="A192" s="1481"/>
      <c r="B192" s="1481"/>
      <c r="C192" s="1481"/>
      <c r="D192" s="1481"/>
      <c r="E192" s="1481"/>
      <c r="F192" s="1481"/>
      <c r="G192" s="1481"/>
      <c r="H192" s="1481"/>
      <c r="I192" s="1481"/>
    </row>
    <row r="194" spans="1:8" ht="13">
      <c r="A194" s="847"/>
    </row>
    <row r="195" spans="1:8" ht="13">
      <c r="A195" s="675"/>
      <c r="B195" s="91"/>
    </row>
    <row r="197" spans="1:8" ht="13">
      <c r="A197" s="847"/>
    </row>
    <row r="198" spans="1:8" ht="10.5">
      <c r="G198" s="256"/>
    </row>
    <row r="200" spans="1:8" ht="13">
      <c r="A200" s="675"/>
      <c r="H200" s="255"/>
    </row>
    <row r="201" spans="1:8">
      <c r="H201" s="255"/>
    </row>
    <row r="210" spans="5:5">
      <c r="E210" s="142"/>
    </row>
  </sheetData>
  <mergeCells count="2">
    <mergeCell ref="B3:C3"/>
    <mergeCell ref="A4:A7"/>
  </mergeCells>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&amp;CHalf-Year Factbook 2022
&amp;R&amp;"-,Bold"&amp;K0000A0Macroeconomic Outlook</oddHeader>
    <oddFooter>&amp;R&amp;"-,Bold"&amp;K0000A0Nordea</oddFooter>
  </headerFooter>
  <rowBreaks count="3" manualBreakCount="3">
    <brk id="59" max="7" man="1"/>
    <brk id="128" max="7" man="1"/>
    <brk id="207" max="7" man="1"/>
  </rowBreaks>
  <drawing r:id="rId2"/>
  <legacyDrawing r:id="rId3"/>
  <legacyDrawingHF r:id="rId4"/>
  <oleObjects>
    <mc:AlternateContent xmlns:mc="http://schemas.openxmlformats.org/markup-compatibility/2006">
      <mc:Choice Requires="x14">
        <oleObject progId="Mbnd.mbnd" shapeId="815144" r:id="rId5">
          <objectPr defaultSize="0" autoPict="0" r:id="rId6">
            <anchor moveWithCells="1">
              <from>
                <xdr:col>1</xdr:col>
                <xdr:colOff>12700</xdr:colOff>
                <xdr:row>25</xdr:row>
                <xdr:rowOff>12700</xdr:rowOff>
              </from>
              <to>
                <xdr:col>6</xdr:col>
                <xdr:colOff>12700</xdr:colOff>
                <xdr:row>36</xdr:row>
                <xdr:rowOff>19050</xdr:rowOff>
              </to>
            </anchor>
          </objectPr>
        </oleObject>
      </mc:Choice>
      <mc:Fallback>
        <oleObject progId="Mbnd.mbnd" shapeId="815144" r:id="rId5"/>
      </mc:Fallback>
    </mc:AlternateContent>
    <mc:AlternateContent xmlns:mc="http://schemas.openxmlformats.org/markup-compatibility/2006">
      <mc:Choice Requires="x14">
        <oleObject progId="Mbnd.mbnd" shapeId="815145" r:id="rId7">
          <objectPr defaultSize="0" autoPict="0" r:id="rId8">
            <anchor moveWithCells="1">
              <from>
                <xdr:col>1</xdr:col>
                <xdr:colOff>0</xdr:colOff>
                <xdr:row>41</xdr:row>
                <xdr:rowOff>12700</xdr:rowOff>
              </from>
              <to>
                <xdr:col>6</xdr:col>
                <xdr:colOff>0</xdr:colOff>
                <xdr:row>53</xdr:row>
                <xdr:rowOff>114300</xdr:rowOff>
              </to>
            </anchor>
          </objectPr>
        </oleObject>
      </mc:Choice>
      <mc:Fallback>
        <oleObject progId="Mbnd.mbnd" shapeId="815145" r:id="rId7"/>
      </mc:Fallback>
    </mc:AlternateContent>
    <mc:AlternateContent xmlns:mc="http://schemas.openxmlformats.org/markup-compatibility/2006">
      <mc:Choice Requires="x14">
        <oleObject shapeId="815146" r:id="rId9">
          <objectPr defaultSize="0" autoPict="0" r:id="rId10">
            <anchor moveWithCells="1">
              <from>
                <xdr:col>1</xdr:col>
                <xdr:colOff>19050</xdr:colOff>
                <xdr:row>63</xdr:row>
                <xdr:rowOff>12700</xdr:rowOff>
              </from>
              <to>
                <xdr:col>6</xdr:col>
                <xdr:colOff>12700</xdr:colOff>
                <xdr:row>74</xdr:row>
                <xdr:rowOff>133350</xdr:rowOff>
              </to>
            </anchor>
          </objectPr>
        </oleObject>
      </mc:Choice>
      <mc:Fallback>
        <oleObject shapeId="815146" r:id="rId9"/>
      </mc:Fallback>
    </mc:AlternateContent>
    <mc:AlternateContent xmlns:mc="http://schemas.openxmlformats.org/markup-compatibility/2006">
      <mc:Choice Requires="x14">
        <oleObject progId="Mbnd.mbnd" shapeId="815147" r:id="rId11">
          <objectPr defaultSize="0" autoPict="0" r:id="rId12">
            <anchor moveWithCells="1">
              <from>
                <xdr:col>0</xdr:col>
                <xdr:colOff>1689100</xdr:colOff>
                <xdr:row>79</xdr:row>
                <xdr:rowOff>50800</xdr:rowOff>
              </from>
              <to>
                <xdr:col>6</xdr:col>
                <xdr:colOff>0</xdr:colOff>
                <xdr:row>94</xdr:row>
                <xdr:rowOff>38100</xdr:rowOff>
              </to>
            </anchor>
          </objectPr>
        </oleObject>
      </mc:Choice>
      <mc:Fallback>
        <oleObject progId="Mbnd.mbnd" shapeId="815147" r:id="rId11"/>
      </mc:Fallback>
    </mc:AlternateContent>
    <mc:AlternateContent xmlns:mc="http://schemas.openxmlformats.org/markup-compatibility/2006">
      <mc:Choice Requires="x14">
        <oleObject progId="Mbnd.mbnd" shapeId="815148" r:id="rId13">
          <objectPr defaultSize="0" autoPict="0" r:id="rId14">
            <anchor moveWithCells="1">
              <from>
                <xdr:col>1</xdr:col>
                <xdr:colOff>0</xdr:colOff>
                <xdr:row>100</xdr:row>
                <xdr:rowOff>31750</xdr:rowOff>
              </from>
              <to>
                <xdr:col>6</xdr:col>
                <xdr:colOff>0</xdr:colOff>
                <xdr:row>113</xdr:row>
                <xdr:rowOff>88900</xdr:rowOff>
              </to>
            </anchor>
          </objectPr>
        </oleObject>
      </mc:Choice>
      <mc:Fallback>
        <oleObject progId="Mbnd.mbnd" shapeId="815148" r:id="rId13"/>
      </mc:Fallback>
    </mc:AlternateContent>
    <mc:AlternateContent xmlns:mc="http://schemas.openxmlformats.org/markup-compatibility/2006">
      <mc:Choice Requires="x14">
        <oleObject progId="Mbnd.mbnd" shapeId="815149" r:id="rId15">
          <objectPr defaultSize="0" autoPict="0" r:id="rId16">
            <anchor moveWithCells="1">
              <from>
                <xdr:col>1</xdr:col>
                <xdr:colOff>0</xdr:colOff>
                <xdr:row>132</xdr:row>
                <xdr:rowOff>19050</xdr:rowOff>
              </from>
              <to>
                <xdr:col>5</xdr:col>
                <xdr:colOff>895350</xdr:colOff>
                <xdr:row>147</xdr:row>
                <xdr:rowOff>95250</xdr:rowOff>
              </to>
            </anchor>
          </objectPr>
        </oleObject>
      </mc:Choice>
      <mc:Fallback>
        <oleObject progId="Mbnd.mbnd" shapeId="815149" r:id="rId15"/>
      </mc:Fallback>
    </mc:AlternateContent>
    <mc:AlternateContent xmlns:mc="http://schemas.openxmlformats.org/markup-compatibility/2006">
      <mc:Choice Requires="x14">
        <oleObject progId="Mbnd.mbnd" shapeId="815150" r:id="rId17">
          <objectPr defaultSize="0" autoPict="0" r:id="rId18">
            <anchor moveWithCells="1">
              <from>
                <xdr:col>1</xdr:col>
                <xdr:colOff>0</xdr:colOff>
                <xdr:row>153</xdr:row>
                <xdr:rowOff>12700</xdr:rowOff>
              </from>
              <to>
                <xdr:col>6</xdr:col>
                <xdr:colOff>0</xdr:colOff>
                <xdr:row>168</xdr:row>
                <xdr:rowOff>69850</xdr:rowOff>
              </to>
            </anchor>
          </objectPr>
        </oleObject>
      </mc:Choice>
      <mc:Fallback>
        <oleObject progId="Mbnd.mbnd" shapeId="815150" r:id="rId17"/>
      </mc:Fallback>
    </mc:AlternateContent>
    <mc:AlternateContent xmlns:mc="http://schemas.openxmlformats.org/markup-compatibility/2006">
      <mc:Choice Requires="x14">
        <oleObject progId="Mbnd.mbnd" shapeId="815151" r:id="rId19">
          <objectPr defaultSize="0" autoPict="0" r:id="rId20">
            <anchor moveWithCells="1">
              <from>
                <xdr:col>1</xdr:col>
                <xdr:colOff>19050</xdr:colOff>
                <xdr:row>173</xdr:row>
                <xdr:rowOff>19050</xdr:rowOff>
              </from>
              <to>
                <xdr:col>6</xdr:col>
                <xdr:colOff>0</xdr:colOff>
                <xdr:row>187</xdr:row>
                <xdr:rowOff>76200</xdr:rowOff>
              </to>
            </anchor>
          </objectPr>
        </oleObject>
      </mc:Choice>
      <mc:Fallback>
        <oleObject progId="Mbnd.mbnd" shapeId="815151" r:id="rId19"/>
      </mc:Fallback>
    </mc:AlternateContent>
    <mc:AlternateContent xmlns:mc="http://schemas.openxmlformats.org/markup-compatibility/2006">
      <mc:Choice Requires="x14">
        <oleObject shapeId="815152" r:id="rId21">
          <objectPr defaultSize="0" autoPict="0" r:id="rId22">
            <anchor moveWithCells="1">
              <from>
                <xdr:col>1</xdr:col>
                <xdr:colOff>19050</xdr:colOff>
                <xdr:row>192</xdr:row>
                <xdr:rowOff>12700</xdr:rowOff>
              </from>
              <to>
                <xdr:col>6</xdr:col>
                <xdr:colOff>19050</xdr:colOff>
                <xdr:row>205</xdr:row>
                <xdr:rowOff>69850</xdr:rowOff>
              </to>
            </anchor>
          </objectPr>
        </oleObject>
      </mc:Choice>
      <mc:Fallback>
        <oleObject shapeId="815152" r:id="rId21"/>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2">
    <tabColor rgb="FF99FF99"/>
  </sheetPr>
  <dimension ref="A1:P54"/>
  <sheetViews>
    <sheetView view="pageLayout" topLeftCell="A26" zoomScale="85" zoomScaleNormal="100" zoomScaleSheetLayoutView="55" zoomScalePageLayoutView="85" workbookViewId="0">
      <selection activeCell="A7" sqref="A7"/>
    </sheetView>
  </sheetViews>
  <sheetFormatPr defaultColWidth="9.1796875" defaultRowHeight="10"/>
  <cols>
    <col min="1" max="1" width="26.7265625" style="20" customWidth="1"/>
    <col min="2" max="3" width="20.7265625" style="20" customWidth="1"/>
    <col min="4" max="4" width="23.54296875" style="20" customWidth="1"/>
    <col min="5" max="5" width="9.1796875" style="20" customWidth="1"/>
    <col min="6" max="6" width="9.1796875" style="20"/>
    <col min="7" max="7" width="9.453125" style="20" customWidth="1"/>
    <col min="8" max="16384" width="9.1796875" style="20"/>
  </cols>
  <sheetData>
    <row r="1" spans="1:16" ht="20.149999999999999" customHeight="1">
      <c r="A1" s="768" t="s">
        <v>1419</v>
      </c>
      <c r="B1" s="124"/>
      <c r="C1" s="124"/>
      <c r="D1" s="124"/>
      <c r="E1" s="124"/>
      <c r="F1" s="124"/>
      <c r="G1" s="124"/>
      <c r="H1" s="124"/>
      <c r="I1" s="124"/>
      <c r="J1" s="124"/>
      <c r="K1" s="124"/>
      <c r="L1" s="124"/>
      <c r="M1" s="124"/>
      <c r="N1" s="124"/>
      <c r="O1" s="124"/>
      <c r="P1" s="124"/>
    </row>
    <row r="2" spans="1:16" ht="12.65" customHeight="1">
      <c r="A2" s="768"/>
      <c r="B2" s="124"/>
      <c r="C2" s="124"/>
      <c r="D2" s="124"/>
      <c r="E2" s="124"/>
      <c r="F2" s="124"/>
      <c r="G2" s="124"/>
      <c r="H2" s="124"/>
      <c r="I2" s="124"/>
      <c r="J2" s="124"/>
      <c r="K2" s="124"/>
      <c r="L2" s="124"/>
      <c r="M2" s="124"/>
      <c r="N2" s="124"/>
      <c r="O2" s="124"/>
      <c r="P2" s="124"/>
    </row>
    <row r="3" spans="1:16" ht="13.5" customHeight="1">
      <c r="A3" s="23" t="s">
        <v>1400</v>
      </c>
      <c r="B3" s="23"/>
      <c r="C3" s="23"/>
      <c r="D3" s="23"/>
      <c r="E3" s="124"/>
      <c r="F3" s="23"/>
      <c r="G3" s="23"/>
      <c r="H3" s="23"/>
      <c r="I3" s="23"/>
      <c r="J3" s="23"/>
      <c r="K3" s="23"/>
      <c r="L3" s="23"/>
      <c r="M3" s="23"/>
      <c r="N3" s="124"/>
      <c r="O3" s="124"/>
      <c r="P3" s="124"/>
    </row>
    <row r="4" spans="1:16" ht="13.5" customHeight="1">
      <c r="A4" s="23" t="s">
        <v>1185</v>
      </c>
      <c r="B4" s="23"/>
      <c r="C4" s="23"/>
      <c r="D4" s="23"/>
      <c r="E4" s="124"/>
      <c r="F4" s="124"/>
      <c r="G4" s="124"/>
      <c r="H4" s="124"/>
      <c r="I4" s="124"/>
      <c r="J4" s="124"/>
      <c r="K4" s="124"/>
      <c r="L4" s="124"/>
      <c r="M4" s="124"/>
      <c r="N4" s="124"/>
      <c r="O4" s="124"/>
      <c r="P4" s="124"/>
    </row>
    <row r="5" spans="1:16" ht="13.5" customHeight="1">
      <c r="A5" s="23"/>
      <c r="B5" s="23"/>
      <c r="C5" s="23"/>
      <c r="D5" s="23"/>
      <c r="E5" s="124"/>
      <c r="F5" s="124"/>
      <c r="G5" s="124"/>
      <c r="H5" s="124"/>
      <c r="I5" s="124"/>
      <c r="J5" s="124"/>
      <c r="K5" s="124"/>
      <c r="L5" s="124"/>
      <c r="M5" s="124"/>
      <c r="N5" s="124"/>
      <c r="O5" s="124"/>
      <c r="P5" s="124"/>
    </row>
    <row r="6" spans="1:16" ht="13.5" customHeight="1">
      <c r="A6" s="23"/>
      <c r="B6" s="23"/>
      <c r="C6" s="23"/>
      <c r="D6" s="23"/>
      <c r="E6" s="124"/>
      <c r="F6" s="124"/>
      <c r="G6" s="124"/>
      <c r="H6" s="124"/>
      <c r="I6" s="124"/>
      <c r="J6" s="124"/>
      <c r="K6" s="124"/>
      <c r="L6" s="124"/>
      <c r="M6" s="124"/>
      <c r="N6" s="124"/>
      <c r="O6" s="124"/>
      <c r="P6" s="124"/>
    </row>
    <row r="7" spans="1:16" ht="29.15" customHeight="1">
      <c r="A7" s="769" t="s">
        <v>1186</v>
      </c>
      <c r="B7" s="680"/>
      <c r="C7" s="680"/>
      <c r="D7" s="680"/>
      <c r="E7" s="841"/>
      <c r="F7" s="124"/>
      <c r="G7" s="124"/>
      <c r="H7" s="124"/>
      <c r="I7" s="124"/>
      <c r="J7" s="124"/>
      <c r="K7" s="124"/>
      <c r="L7" s="124"/>
      <c r="M7" s="124"/>
      <c r="N7" s="124"/>
      <c r="O7" s="124"/>
      <c r="P7" s="124"/>
    </row>
    <row r="8" spans="1:16" ht="13.5" customHeight="1">
      <c r="A8" s="770" t="s">
        <v>1418</v>
      </c>
      <c r="B8" s="23"/>
      <c r="C8" s="773" t="s">
        <v>1187</v>
      </c>
      <c r="D8" s="775"/>
      <c r="E8" s="124"/>
      <c r="F8" s="124"/>
      <c r="G8" s="124"/>
      <c r="H8" s="124"/>
      <c r="I8" s="124"/>
      <c r="J8" s="124"/>
      <c r="K8" s="124"/>
      <c r="L8" s="124"/>
      <c r="M8" s="124"/>
      <c r="N8" s="124"/>
      <c r="O8" s="124"/>
      <c r="P8" s="124"/>
    </row>
    <row r="9" spans="1:16" ht="13.5" customHeight="1">
      <c r="A9" s="770"/>
      <c r="B9" s="23"/>
      <c r="C9" s="773"/>
      <c r="D9" s="775"/>
      <c r="E9" s="124"/>
      <c r="F9" s="124"/>
      <c r="G9" s="124"/>
      <c r="H9" s="124"/>
      <c r="I9" s="124"/>
      <c r="J9" s="124"/>
      <c r="K9" s="124"/>
      <c r="L9" s="124"/>
      <c r="M9" s="124"/>
      <c r="N9" s="124"/>
      <c r="O9" s="124"/>
      <c r="P9" s="124"/>
    </row>
    <row r="10" spans="1:16" ht="13.5" customHeight="1">
      <c r="A10" s="954" t="s">
        <v>1410</v>
      </c>
      <c r="B10" s="679"/>
      <c r="C10" s="955"/>
      <c r="D10" s="956"/>
      <c r="E10" s="841"/>
      <c r="F10" s="124"/>
      <c r="G10" s="124"/>
      <c r="H10" s="124"/>
      <c r="I10" s="124"/>
      <c r="J10" s="124"/>
      <c r="K10" s="124"/>
      <c r="L10" s="124"/>
      <c r="M10" s="124"/>
      <c r="N10" s="124"/>
      <c r="O10" s="124"/>
      <c r="P10" s="124"/>
    </row>
    <row r="11" spans="1:16" ht="13.5" customHeight="1">
      <c r="A11" s="770" t="s">
        <v>1411</v>
      </c>
      <c r="B11" s="23"/>
      <c r="C11" s="773" t="s">
        <v>1188</v>
      </c>
      <c r="D11" s="149" t="s">
        <v>1189</v>
      </c>
      <c r="E11" s="124"/>
      <c r="F11" s="124"/>
      <c r="G11" s="124"/>
      <c r="H11" s="124"/>
      <c r="I11" s="124"/>
      <c r="J11" s="124"/>
      <c r="K11" s="124"/>
      <c r="L11" s="124"/>
      <c r="M11" s="124"/>
      <c r="N11" s="124"/>
      <c r="O11" s="124"/>
      <c r="P11" s="124"/>
    </row>
    <row r="12" spans="1:16" ht="13.5" customHeight="1">
      <c r="A12" s="770"/>
      <c r="B12" s="23"/>
      <c r="C12" s="773"/>
      <c r="D12" s="149"/>
      <c r="E12" s="124"/>
      <c r="F12" s="124"/>
      <c r="G12" s="124"/>
      <c r="H12" s="124"/>
      <c r="I12" s="124"/>
      <c r="J12" s="124"/>
      <c r="K12" s="124"/>
      <c r="L12" s="124"/>
      <c r="M12" s="124"/>
      <c r="N12" s="124"/>
      <c r="O12" s="124"/>
      <c r="P12" s="124"/>
    </row>
    <row r="13" spans="1:16" ht="13.5" customHeight="1">
      <c r="A13" s="770" t="s">
        <v>1412</v>
      </c>
      <c r="B13" s="23"/>
      <c r="C13" s="773" t="s">
        <v>1190</v>
      </c>
      <c r="D13" s="149" t="s">
        <v>1191</v>
      </c>
      <c r="E13" s="124"/>
      <c r="F13" s="124"/>
      <c r="G13" s="124"/>
      <c r="H13" s="124"/>
      <c r="I13" s="124"/>
      <c r="J13" s="124"/>
      <c r="K13" s="124"/>
      <c r="L13" s="124"/>
      <c r="M13" s="124"/>
      <c r="N13" s="124"/>
      <c r="O13" s="124"/>
      <c r="P13" s="124"/>
    </row>
    <row r="14" spans="1:16" ht="13.5" customHeight="1">
      <c r="A14" s="770" t="s">
        <v>1413</v>
      </c>
      <c r="B14" s="23"/>
      <c r="C14" s="773" t="s">
        <v>1192</v>
      </c>
      <c r="D14" s="774" t="s">
        <v>1193</v>
      </c>
      <c r="E14" s="124"/>
      <c r="F14" s="124"/>
      <c r="G14" s="124"/>
      <c r="H14" s="124"/>
      <c r="I14" s="124"/>
      <c r="J14" s="124"/>
      <c r="K14" s="124"/>
      <c r="L14" s="124"/>
      <c r="M14" s="124"/>
      <c r="N14" s="124"/>
      <c r="O14" s="124"/>
      <c r="P14" s="124"/>
    </row>
    <row r="15" spans="1:16" ht="13.5" customHeight="1">
      <c r="A15" s="770" t="s">
        <v>1414</v>
      </c>
      <c r="B15" s="23"/>
      <c r="C15" s="773" t="s">
        <v>1194</v>
      </c>
      <c r="D15" s="149" t="s">
        <v>1195</v>
      </c>
      <c r="E15" s="124"/>
      <c r="F15" s="124"/>
      <c r="G15" s="124"/>
      <c r="H15" s="124"/>
      <c r="I15" s="124"/>
      <c r="J15" s="124"/>
      <c r="K15" s="124"/>
      <c r="L15" s="124"/>
      <c r="M15" s="124"/>
      <c r="N15" s="124"/>
      <c r="O15" s="124"/>
      <c r="P15" s="124"/>
    </row>
    <row r="16" spans="1:16" ht="13.5" customHeight="1">
      <c r="A16" s="770" t="s">
        <v>1415</v>
      </c>
      <c r="B16" s="23"/>
      <c r="C16" s="773" t="s">
        <v>1196</v>
      </c>
      <c r="D16" s="149" t="s">
        <v>1197</v>
      </c>
      <c r="E16" s="124"/>
      <c r="F16" s="124"/>
      <c r="G16" s="124"/>
      <c r="H16" s="124"/>
      <c r="I16" s="124"/>
      <c r="J16" s="124"/>
      <c r="K16" s="124"/>
      <c r="L16" s="124"/>
      <c r="M16" s="124"/>
      <c r="N16" s="124"/>
      <c r="O16" s="124"/>
      <c r="P16" s="124"/>
    </row>
    <row r="17" spans="1:16" ht="13.5" customHeight="1">
      <c r="A17" s="770" t="s">
        <v>1416</v>
      </c>
      <c r="B17" s="23"/>
      <c r="C17" s="773" t="s">
        <v>1198</v>
      </c>
      <c r="D17" s="774" t="s">
        <v>1199</v>
      </c>
      <c r="E17" s="124"/>
      <c r="F17" s="124"/>
      <c r="G17" s="124"/>
      <c r="H17" s="124"/>
      <c r="I17" s="124"/>
      <c r="J17" s="124"/>
      <c r="K17" s="124"/>
      <c r="L17" s="124"/>
      <c r="M17" s="124"/>
      <c r="N17" s="124"/>
      <c r="O17" s="124"/>
      <c r="P17" s="124"/>
    </row>
    <row r="18" spans="1:16" ht="13.5" customHeight="1">
      <c r="A18" s="770" t="s">
        <v>1417</v>
      </c>
      <c r="B18" s="23"/>
      <c r="C18" s="773" t="s">
        <v>1200</v>
      </c>
      <c r="D18" s="149" t="s">
        <v>1201</v>
      </c>
      <c r="E18" s="124"/>
      <c r="F18" s="124"/>
      <c r="G18" s="124"/>
      <c r="H18" s="124"/>
      <c r="I18" s="124"/>
      <c r="J18" s="124"/>
      <c r="K18" s="124"/>
      <c r="L18" s="124"/>
      <c r="M18" s="124"/>
      <c r="N18" s="124"/>
      <c r="O18" s="124"/>
      <c r="P18" s="124"/>
    </row>
    <row r="19" spans="1:16" ht="13.5" customHeight="1">
      <c r="A19" s="770"/>
      <c r="B19" s="23"/>
      <c r="C19" s="149"/>
      <c r="D19" s="149"/>
      <c r="E19" s="124"/>
      <c r="F19" s="124"/>
      <c r="G19" s="124"/>
      <c r="H19" s="124"/>
      <c r="I19" s="124"/>
      <c r="J19" s="124"/>
      <c r="K19" s="124"/>
      <c r="L19" s="124"/>
      <c r="M19" s="124"/>
    </row>
    <row r="20" spans="1:16" ht="13.5" customHeight="1">
      <c r="A20" s="771" t="s">
        <v>1202</v>
      </c>
      <c r="B20" s="23"/>
      <c r="C20" s="773"/>
      <c r="D20" s="939" t="s">
        <v>1203</v>
      </c>
      <c r="E20" s="124"/>
      <c r="F20" s="124"/>
      <c r="G20" s="124"/>
      <c r="H20" s="124"/>
      <c r="I20" s="124"/>
      <c r="J20" s="124"/>
      <c r="K20" s="124"/>
      <c r="L20" s="124"/>
      <c r="M20" s="124"/>
    </row>
    <row r="21" spans="1:16" ht="13.5" customHeight="1">
      <c r="A21" s="124"/>
      <c r="B21" s="23"/>
      <c r="C21" s="23"/>
      <c r="D21" s="124"/>
      <c r="E21" s="124"/>
      <c r="F21" s="124"/>
      <c r="G21" s="124"/>
      <c r="H21" s="124"/>
      <c r="I21" s="124"/>
      <c r="J21" s="124"/>
      <c r="K21" s="124"/>
      <c r="L21" s="124"/>
      <c r="M21" s="124"/>
    </row>
    <row r="22" spans="1:16" ht="26.5" customHeight="1">
      <c r="A22" s="769" t="s">
        <v>1204</v>
      </c>
      <c r="B22" s="679"/>
      <c r="C22" s="679"/>
      <c r="D22" s="841"/>
      <c r="E22" s="841"/>
      <c r="F22" s="124"/>
      <c r="G22" s="124"/>
      <c r="H22" s="124"/>
      <c r="I22" s="124"/>
      <c r="J22" s="124"/>
      <c r="K22" s="124"/>
      <c r="L22" s="124"/>
      <c r="M22" s="124"/>
    </row>
    <row r="23" spans="1:16" ht="16" customHeight="1">
      <c r="A23" s="952" t="s">
        <v>1406</v>
      </c>
      <c r="B23" s="952"/>
      <c r="C23" s="952" t="s">
        <v>1407</v>
      </c>
      <c r="D23" s="953"/>
      <c r="E23" s="953"/>
      <c r="F23" s="124"/>
      <c r="G23" s="124"/>
      <c r="H23" s="124"/>
      <c r="I23" s="124"/>
      <c r="J23" s="124"/>
      <c r="K23" s="124"/>
      <c r="L23" s="124"/>
      <c r="M23" s="124"/>
    </row>
    <row r="24" spans="1:16" ht="12.5">
      <c r="A24" s="950" t="s">
        <v>1409</v>
      </c>
      <c r="B24" s="949"/>
      <c r="C24" s="951" t="s">
        <v>1401</v>
      </c>
      <c r="D24" s="124"/>
      <c r="E24" s="124"/>
      <c r="F24" s="124"/>
      <c r="G24" s="124"/>
      <c r="H24" s="124"/>
      <c r="I24" s="124"/>
      <c r="J24" s="124"/>
      <c r="K24" s="124"/>
      <c r="L24" s="124"/>
      <c r="M24" s="124"/>
    </row>
    <row r="25" spans="1:16" ht="12.5">
      <c r="A25" s="950"/>
      <c r="B25" s="949"/>
      <c r="C25" s="951"/>
      <c r="D25" s="124"/>
      <c r="E25" s="124"/>
      <c r="F25" s="124"/>
      <c r="G25" s="124"/>
      <c r="H25" s="124"/>
      <c r="I25" s="124"/>
      <c r="J25" s="124"/>
      <c r="K25" s="124"/>
      <c r="L25" s="124"/>
      <c r="M25" s="124"/>
    </row>
    <row r="26" spans="1:16" ht="12.75" customHeight="1">
      <c r="A26" s="950" t="s">
        <v>1402</v>
      </c>
      <c r="B26" s="949"/>
      <c r="C26" s="951" t="s">
        <v>1205</v>
      </c>
      <c r="D26" s="842"/>
      <c r="E26" s="843"/>
      <c r="F26" s="124"/>
      <c r="G26" s="124"/>
      <c r="H26" s="124"/>
      <c r="I26" s="124"/>
      <c r="J26" s="124"/>
      <c r="K26" s="124"/>
      <c r="L26" s="124"/>
      <c r="M26" s="124"/>
    </row>
    <row r="27" spans="1:16" ht="12.5">
      <c r="A27" s="950" t="s">
        <v>1408</v>
      </c>
      <c r="B27" s="949"/>
      <c r="C27" s="951" t="s">
        <v>1405</v>
      </c>
      <c r="D27" s="842"/>
      <c r="E27" s="843"/>
      <c r="F27" s="124"/>
      <c r="G27" s="124"/>
      <c r="H27" s="124"/>
      <c r="I27" s="124"/>
      <c r="J27" s="124"/>
      <c r="K27" s="124"/>
      <c r="L27" s="124"/>
      <c r="M27" s="124"/>
    </row>
    <row r="28" spans="1:16" ht="12.5">
      <c r="A28" s="950"/>
      <c r="B28" s="949"/>
      <c r="C28" s="951"/>
      <c r="D28" s="124"/>
      <c r="E28" s="843"/>
      <c r="F28" s="124"/>
      <c r="G28" s="124"/>
      <c r="H28" s="124"/>
      <c r="I28" s="124"/>
      <c r="J28" s="124"/>
      <c r="K28" s="124"/>
      <c r="L28" s="124"/>
      <c r="M28" s="124"/>
    </row>
    <row r="29" spans="1:16" ht="12.5">
      <c r="A29" s="951" t="s">
        <v>1394</v>
      </c>
      <c r="B29" s="949"/>
      <c r="C29" s="951" t="s">
        <v>1205</v>
      </c>
    </row>
    <row r="30" spans="1:16" ht="12.5">
      <c r="A30" s="950" t="s">
        <v>1392</v>
      </c>
      <c r="B30" s="949"/>
      <c r="C30" s="951" t="s">
        <v>1404</v>
      </c>
      <c r="D30" s="843"/>
      <c r="E30" s="124"/>
      <c r="F30" s="124"/>
      <c r="G30" s="124"/>
      <c r="H30" s="124"/>
      <c r="I30" s="124"/>
      <c r="J30" s="124"/>
      <c r="K30" s="124"/>
      <c r="L30" s="124"/>
      <c r="M30" s="124"/>
    </row>
    <row r="31" spans="1:16" ht="12.5">
      <c r="A31" s="149"/>
      <c r="B31" s="124"/>
      <c r="C31" s="149"/>
    </row>
    <row r="32" spans="1:16" ht="12.5">
      <c r="A32" s="772" t="s">
        <v>1206</v>
      </c>
      <c r="B32" s="842"/>
      <c r="C32" s="772" t="s">
        <v>1205</v>
      </c>
    </row>
    <row r="33" spans="1:3" ht="12.5">
      <c r="A33" s="938" t="s">
        <v>1393</v>
      </c>
      <c r="B33" s="842"/>
      <c r="C33" s="772" t="s">
        <v>1403</v>
      </c>
    </row>
    <row r="38" spans="1:3" ht="14.5">
      <c r="C38" s="833"/>
    </row>
    <row r="54" spans="3:3" ht="14.5">
      <c r="C54" s="833"/>
    </row>
  </sheetData>
  <hyperlinks>
    <hyperlink ref="D17" r:id="rId1" xr:uid="{00000000-0004-0000-3A00-000000000000}"/>
    <hyperlink ref="D14" r:id="rId2" display="axel.malgerud@nordea.com" xr:uid="{456E2C39-715B-462C-B99C-81A943545666}"/>
    <hyperlink ref="C13" r:id="rId3" display="tel:+46 73 866 17 24" xr:uid="{4EDCD643-42D7-4431-B3A4-A749DC007851}"/>
    <hyperlink ref="C15" r:id="rId4" display="tel:+358 44 2066094" xr:uid="{5089A59A-D52B-42DE-8298-5D6393FD01CB}"/>
    <hyperlink ref="D15" r:id="rId5" display="mailto:elisa.forsman@nordea.com" xr:uid="{B22A724A-B98F-4DE8-B4CA-F680ABB99AE7}"/>
    <hyperlink ref="C16" r:id="rId6" display="tel:+358 9 5300 6435" xr:uid="{3BF8A108-F6B4-4307-B690-B046412B91AF}"/>
    <hyperlink ref="D16" r:id="rId7" display="mailto:juho-pekka.jaaskelainen@nordea.com" xr:uid="{CAD428CE-3D81-4362-953D-7148EC3041F4}"/>
    <hyperlink ref="D18" r:id="rId8" display="mailto:ilkka.ottoila@nordea.com" xr:uid="{F400DA90-209E-4F5A-9B08-3F64DF1D9ED0}"/>
    <hyperlink ref="C18" r:id="rId9" display="tel:+358 9 5300 7058" xr:uid="{472EDA70-BF95-4118-8166-7347B2A60E5E}"/>
    <hyperlink ref="D20" r:id="rId10" xr:uid="{C64D21B6-320E-478D-8A25-20F73892B968}"/>
  </hyperlinks>
  <printOptions horizontalCentered="1"/>
  <pageMargins left="0.70866141732283472" right="0.70866141732283472" top="0.74803149606299213" bottom="0.74803149606299213" header="0.31496062992125984" footer="0.31496062992125984"/>
  <pageSetup paperSize="9" scale="76" orientation="portrait" r:id="rId11"/>
  <headerFooter alignWithMargins="0">
    <oddHeader>&amp;CHalf-Year Factbook 2022&amp;R&amp;"-,Bold"&amp;K0000A0Contacts and Financial calendar</oddHeader>
    <oddFooter>&amp;R&amp;"-,Bold"&amp;K0000A0Nordea</oddFooter>
  </headerFooter>
  <customProperties>
    <customPr name="_pios_id" r:id="rId12"/>
  </customProperties>
  <ignoredErrors>
    <ignoredError sqref="C13:C18 C11" numberStoredAsText="1"/>
  </ignoredErrors>
  <drawing r:id="rId13"/>
  <legacyDrawingHF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56CE-2F5E-489B-B3BD-1F08DE59A6B0}">
  <sheetPr codeName="Sheet2">
    <tabColor theme="8" tint="0.59999389629810485"/>
  </sheetPr>
  <dimension ref="A1:Y326"/>
  <sheetViews>
    <sheetView view="pageLayout" topLeftCell="A22" zoomScale="70" zoomScaleNormal="85" zoomScaleSheetLayoutView="70" zoomScalePageLayoutView="70" workbookViewId="0">
      <selection activeCell="E34" sqref="E34"/>
    </sheetView>
  </sheetViews>
  <sheetFormatPr defaultColWidth="1.453125" defaultRowHeight="10"/>
  <cols>
    <col min="1" max="1" width="36.1796875" style="146" customWidth="1"/>
    <col min="2" max="9" width="8.7265625" style="146" customWidth="1"/>
    <col min="10" max="10" width="8.453125" style="146" customWidth="1"/>
    <col min="11" max="11" width="8.7265625" style="146" customWidth="1"/>
    <col min="12" max="25" width="6.453125" style="120" customWidth="1"/>
    <col min="26" max="16384" width="1.453125" style="120"/>
  </cols>
  <sheetData>
    <row r="1" spans="1:25" ht="21" customHeight="1">
      <c r="A1" s="918" t="s">
        <v>81</v>
      </c>
      <c r="B1" s="705"/>
      <c r="C1" s="705"/>
      <c r="D1" s="705"/>
      <c r="E1" s="705"/>
      <c r="F1" s="705"/>
      <c r="G1" s="705"/>
      <c r="H1" s="705"/>
      <c r="I1" s="710"/>
      <c r="J1" s="710"/>
      <c r="K1" s="710"/>
      <c r="L1" s="513"/>
      <c r="M1" s="513"/>
      <c r="N1" s="513"/>
      <c r="O1" s="513"/>
      <c r="P1" s="513"/>
      <c r="Q1" s="513"/>
      <c r="R1" s="513"/>
      <c r="S1" s="513"/>
      <c r="T1" s="513"/>
      <c r="U1" s="513"/>
      <c r="V1" s="513"/>
      <c r="W1" s="513"/>
      <c r="X1" s="513"/>
      <c r="Y1" s="513"/>
    </row>
    <row r="2" spans="1:25" ht="13.5" customHeight="1">
      <c r="A2" s="510" t="s">
        <v>82</v>
      </c>
      <c r="L2" s="511"/>
      <c r="M2" s="511"/>
      <c r="N2" s="511"/>
      <c r="O2" s="511"/>
      <c r="P2" s="511"/>
      <c r="Q2" s="511"/>
      <c r="R2" s="511"/>
      <c r="S2" s="511"/>
      <c r="T2" s="511"/>
      <c r="U2" s="511"/>
      <c r="V2" s="511"/>
      <c r="W2" s="511"/>
      <c r="X2" s="511"/>
      <c r="Y2" s="511"/>
    </row>
    <row r="3" spans="1:25" ht="35.25" customHeight="1">
      <c r="A3" s="705" t="s">
        <v>83</v>
      </c>
      <c r="B3" s="1525" t="s">
        <v>1464</v>
      </c>
      <c r="C3" s="514" t="s">
        <v>84</v>
      </c>
      <c r="D3" s="515">
        <v>2020</v>
      </c>
      <c r="E3" s="514" t="s">
        <v>85</v>
      </c>
      <c r="F3" s="515">
        <v>2018</v>
      </c>
      <c r="G3" s="515">
        <v>2017</v>
      </c>
      <c r="H3" s="515">
        <v>2016</v>
      </c>
      <c r="I3" s="515">
        <v>2015</v>
      </c>
      <c r="J3" s="515">
        <v>2014</v>
      </c>
      <c r="K3" s="515">
        <v>2013</v>
      </c>
      <c r="L3" s="697"/>
      <c r="M3" s="697"/>
      <c r="N3" s="697"/>
      <c r="O3" s="697"/>
      <c r="P3" s="697"/>
      <c r="Q3" s="697"/>
      <c r="R3" s="697"/>
      <c r="S3" s="697"/>
      <c r="T3" s="697"/>
      <c r="U3" s="697"/>
      <c r="V3" s="697"/>
      <c r="W3" s="697"/>
      <c r="X3" s="697"/>
      <c r="Y3" s="697"/>
    </row>
    <row r="4" spans="1:25" ht="12.65" customHeight="1">
      <c r="A4" s="146" t="s">
        <v>86</v>
      </c>
      <c r="B4" s="1547">
        <v>2616</v>
      </c>
      <c r="C4" s="517">
        <v>4925</v>
      </c>
      <c r="D4" s="517">
        <v>4515</v>
      </c>
      <c r="E4" s="517">
        <v>4318</v>
      </c>
      <c r="F4" s="517">
        <v>4491</v>
      </c>
      <c r="G4" s="517">
        <v>4888</v>
      </c>
      <c r="H4" s="517">
        <v>4855</v>
      </c>
      <c r="I4" s="517">
        <v>5110</v>
      </c>
      <c r="J4" s="517">
        <v>5482</v>
      </c>
      <c r="K4" s="517">
        <v>5525</v>
      </c>
      <c r="L4" s="701"/>
      <c r="M4" s="701"/>
      <c r="N4" s="701"/>
      <c r="O4" s="701"/>
      <c r="P4" s="701"/>
      <c r="Q4" s="701"/>
      <c r="R4" s="701"/>
      <c r="S4" s="701"/>
      <c r="T4" s="701"/>
      <c r="U4" s="701"/>
      <c r="V4" s="701"/>
      <c r="W4" s="289"/>
      <c r="X4" s="289"/>
      <c r="Y4" s="289"/>
    </row>
    <row r="5" spans="1:25" ht="12.65" customHeight="1">
      <c r="A5" s="146" t="s">
        <v>87</v>
      </c>
      <c r="B5" s="1547">
        <v>1708</v>
      </c>
      <c r="C5" s="517">
        <v>3495</v>
      </c>
      <c r="D5" s="517">
        <v>2959</v>
      </c>
      <c r="E5" s="517">
        <v>3011</v>
      </c>
      <c r="F5" s="517">
        <v>2993</v>
      </c>
      <c r="G5" s="517">
        <v>3369</v>
      </c>
      <c r="H5" s="517">
        <v>3238</v>
      </c>
      <c r="I5" s="517">
        <v>3230</v>
      </c>
      <c r="J5" s="517">
        <v>3017</v>
      </c>
      <c r="K5" s="517">
        <v>2774</v>
      </c>
      <c r="L5" s="702"/>
      <c r="M5" s="702"/>
      <c r="N5" s="702"/>
      <c r="O5" s="702"/>
      <c r="P5" s="702"/>
      <c r="Q5" s="702"/>
      <c r="R5" s="702"/>
      <c r="S5" s="702"/>
      <c r="T5" s="702"/>
      <c r="U5" s="702"/>
      <c r="V5" s="702"/>
      <c r="W5" s="290"/>
      <c r="X5" s="290"/>
      <c r="Y5" s="290"/>
    </row>
    <row r="6" spans="1:25" ht="12.65" customHeight="1">
      <c r="A6" s="146" t="s">
        <v>88</v>
      </c>
      <c r="B6" s="1547">
        <v>40</v>
      </c>
      <c r="C6" s="517">
        <v>1119</v>
      </c>
      <c r="D6" s="517">
        <v>900</v>
      </c>
      <c r="E6" s="517">
        <v>1012</v>
      </c>
      <c r="F6" s="517">
        <v>1088</v>
      </c>
      <c r="G6" s="517">
        <v>1328</v>
      </c>
      <c r="H6" s="517">
        <v>1715</v>
      </c>
      <c r="I6" s="517">
        <v>1645</v>
      </c>
      <c r="J6" s="517">
        <v>1383</v>
      </c>
      <c r="K6" s="517">
        <v>1539</v>
      </c>
      <c r="W6" s="146"/>
      <c r="X6" s="146"/>
      <c r="Y6" s="146"/>
    </row>
    <row r="7" spans="1:25" ht="12.65" customHeight="1">
      <c r="A7" s="146" t="s">
        <v>89</v>
      </c>
      <c r="B7" s="1547">
        <v>-4</v>
      </c>
      <c r="C7" s="517">
        <v>-6</v>
      </c>
      <c r="D7" s="517">
        <v>-1</v>
      </c>
      <c r="E7" s="517">
        <v>50</v>
      </c>
      <c r="F7" s="517">
        <v>124</v>
      </c>
      <c r="G7" s="517">
        <v>23</v>
      </c>
      <c r="H7" s="517">
        <v>112</v>
      </c>
      <c r="I7" s="517">
        <v>39</v>
      </c>
      <c r="J7" s="517">
        <v>18</v>
      </c>
      <c r="K7" s="517">
        <v>79</v>
      </c>
      <c r="L7" s="534"/>
      <c r="M7" s="534"/>
      <c r="N7" s="534"/>
      <c r="O7" s="534"/>
      <c r="P7" s="534"/>
      <c r="Q7" s="534"/>
      <c r="R7" s="534"/>
      <c r="S7" s="534"/>
      <c r="T7" s="534"/>
      <c r="U7" s="527"/>
      <c r="V7" s="527"/>
      <c r="W7" s="527"/>
      <c r="X7" s="527"/>
      <c r="Y7" s="527"/>
    </row>
    <row r="8" spans="1:25" ht="12.65" customHeight="1">
      <c r="A8" s="146" t="s">
        <v>90</v>
      </c>
      <c r="B8" s="1547">
        <v>37</v>
      </c>
      <c r="C8" s="517">
        <v>87</v>
      </c>
      <c r="D8" s="517">
        <v>93</v>
      </c>
      <c r="E8" s="517">
        <v>232</v>
      </c>
      <c r="F8" s="517">
        <v>476</v>
      </c>
      <c r="G8" s="517">
        <v>83</v>
      </c>
      <c r="H8" s="517">
        <v>135</v>
      </c>
      <c r="I8" s="517">
        <v>263</v>
      </c>
      <c r="J8" s="517">
        <v>474</v>
      </c>
      <c r="K8" s="517">
        <v>106</v>
      </c>
      <c r="L8" s="534"/>
      <c r="M8" s="534"/>
      <c r="N8" s="534"/>
      <c r="O8" s="534"/>
      <c r="P8" s="534"/>
      <c r="Q8" s="534"/>
      <c r="R8" s="534"/>
      <c r="S8" s="534"/>
      <c r="T8" s="534"/>
      <c r="U8" s="527"/>
      <c r="V8" s="527"/>
      <c r="W8" s="527"/>
      <c r="X8" s="527"/>
      <c r="Y8" s="527"/>
    </row>
    <row r="9" spans="1:25" ht="12.65" customHeight="1">
      <c r="A9" s="708" t="s">
        <v>91</v>
      </c>
      <c r="B9" s="519">
        <v>4397</v>
      </c>
      <c r="C9" s="519">
        <f t="shared" ref="C9:K9" si="0">SUM(C4:C8)</f>
        <v>9620</v>
      </c>
      <c r="D9" s="519">
        <f t="shared" si="0"/>
        <v>8466</v>
      </c>
      <c r="E9" s="519">
        <f t="shared" si="0"/>
        <v>8623</v>
      </c>
      <c r="F9" s="519">
        <f t="shared" si="0"/>
        <v>9172</v>
      </c>
      <c r="G9" s="519">
        <f t="shared" si="0"/>
        <v>9691</v>
      </c>
      <c r="H9" s="519">
        <f t="shared" si="0"/>
        <v>10055</v>
      </c>
      <c r="I9" s="519">
        <f t="shared" si="0"/>
        <v>10287</v>
      </c>
      <c r="J9" s="519">
        <f t="shared" si="0"/>
        <v>10374</v>
      </c>
      <c r="K9" s="519">
        <f t="shared" si="0"/>
        <v>10023</v>
      </c>
      <c r="L9" s="534"/>
      <c r="M9" s="534"/>
      <c r="N9" s="534"/>
      <c r="O9" s="534"/>
      <c r="P9" s="534"/>
      <c r="Q9" s="534"/>
      <c r="R9" s="534"/>
      <c r="S9" s="534"/>
      <c r="T9" s="534"/>
      <c r="U9" s="527"/>
      <c r="V9" s="527"/>
      <c r="W9" s="527"/>
      <c r="X9" s="527"/>
      <c r="Y9" s="527"/>
    </row>
    <row r="10" spans="1:25" ht="12.65" customHeight="1">
      <c r="A10" s="146" t="s">
        <v>92</v>
      </c>
      <c r="B10" s="1547">
        <v>-1402</v>
      </c>
      <c r="C10" s="517">
        <v>-2759</v>
      </c>
      <c r="D10" s="517">
        <v>-2752</v>
      </c>
      <c r="E10" s="517">
        <v>-3017</v>
      </c>
      <c r="F10" s="517">
        <v>-2998</v>
      </c>
      <c r="G10" s="517">
        <v>-3212</v>
      </c>
      <c r="H10" s="517">
        <v>-2926</v>
      </c>
      <c r="I10" s="517">
        <v>-3263</v>
      </c>
      <c r="J10" s="517">
        <v>-3159</v>
      </c>
      <c r="K10" s="517">
        <v>-2978</v>
      </c>
      <c r="L10" s="534"/>
      <c r="M10" s="534"/>
      <c r="N10" s="534"/>
      <c r="O10" s="534"/>
      <c r="P10" s="534"/>
      <c r="Q10" s="534"/>
      <c r="R10" s="534"/>
      <c r="S10" s="534"/>
      <c r="T10" s="534"/>
      <c r="U10" s="527"/>
      <c r="V10" s="527"/>
      <c r="W10" s="527"/>
      <c r="X10" s="527"/>
      <c r="Y10" s="527"/>
    </row>
    <row r="11" spans="1:25" ht="12.65" customHeight="1">
      <c r="A11" s="146" t="s">
        <v>93</v>
      </c>
      <c r="B11" s="1547">
        <v>-531</v>
      </c>
      <c r="C11" s="517">
        <f>-1226-C12</f>
        <v>-1002</v>
      </c>
      <c r="D11" s="517">
        <f>-1286-D12</f>
        <v>-1084</v>
      </c>
      <c r="E11" s="517">
        <f>-1639-E12</f>
        <v>-1428</v>
      </c>
      <c r="F11" s="517">
        <f>-1566-F12</f>
        <v>-1399</v>
      </c>
      <c r="G11" s="517">
        <f>-1844-G12</f>
        <v>-1622</v>
      </c>
      <c r="H11" s="517">
        <f>-1774-H12</f>
        <v>-1646</v>
      </c>
      <c r="I11" s="517">
        <v>-1632</v>
      </c>
      <c r="J11" s="517">
        <v>-1656</v>
      </c>
      <c r="K11" s="517">
        <v>-1835</v>
      </c>
      <c r="L11" s="534"/>
      <c r="M11" s="534"/>
      <c r="N11" s="534"/>
      <c r="O11" s="534"/>
      <c r="P11" s="534"/>
      <c r="Q11" s="534"/>
      <c r="R11" s="534"/>
      <c r="S11" s="534"/>
      <c r="T11" s="534"/>
      <c r="U11" s="527"/>
      <c r="V11" s="527"/>
      <c r="W11" s="527"/>
      <c r="X11" s="527"/>
      <c r="Y11" s="527"/>
    </row>
    <row r="12" spans="1:25" ht="12.65" customHeight="1">
      <c r="A12" s="146" t="s">
        <v>94</v>
      </c>
      <c r="B12" s="1547">
        <v>-290</v>
      </c>
      <c r="C12" s="517">
        <v>-224</v>
      </c>
      <c r="D12" s="517">
        <v>-202</v>
      </c>
      <c r="E12" s="517">
        <v>-211</v>
      </c>
      <c r="F12" s="517">
        <f>-167</f>
        <v>-167</v>
      </c>
      <c r="G12" s="517">
        <v>-222</v>
      </c>
      <c r="H12" s="517">
        <v>-128</v>
      </c>
      <c r="I12" s="517">
        <v>-147</v>
      </c>
      <c r="J12" s="517">
        <v>-133</v>
      </c>
      <c r="K12" s="517">
        <v>-132</v>
      </c>
      <c r="L12" s="534"/>
      <c r="M12" s="534"/>
      <c r="N12" s="534"/>
      <c r="O12" s="534"/>
      <c r="P12" s="534"/>
      <c r="Q12" s="534"/>
      <c r="R12" s="534"/>
      <c r="S12" s="534"/>
      <c r="T12" s="534"/>
      <c r="U12" s="527"/>
      <c r="V12" s="527"/>
      <c r="W12" s="527"/>
      <c r="X12" s="527"/>
      <c r="Y12" s="527"/>
    </row>
    <row r="13" spans="1:25" ht="12.65" customHeight="1">
      <c r="A13" s="709" t="s">
        <v>95</v>
      </c>
      <c r="B13" s="1549">
        <v>-304</v>
      </c>
      <c r="C13" s="521">
        <v>-664</v>
      </c>
      <c r="D13" s="521">
        <v>-605</v>
      </c>
      <c r="E13" s="521">
        <v>-1330</v>
      </c>
      <c r="F13" s="521">
        <v>-482</v>
      </c>
      <c r="G13" s="521">
        <v>-268</v>
      </c>
      <c r="H13" s="521">
        <v>-228</v>
      </c>
      <c r="I13" s="521">
        <v>-209</v>
      </c>
      <c r="J13" s="517">
        <v>-585</v>
      </c>
      <c r="K13" s="517">
        <v>-227</v>
      </c>
      <c r="L13" s="534"/>
      <c r="M13" s="534"/>
      <c r="N13" s="534"/>
      <c r="O13" s="534"/>
      <c r="P13" s="534"/>
      <c r="Q13" s="534"/>
      <c r="R13" s="534"/>
      <c r="S13" s="534"/>
      <c r="T13" s="534"/>
      <c r="U13" s="527"/>
      <c r="V13" s="527"/>
      <c r="W13" s="527"/>
      <c r="X13" s="527"/>
      <c r="Y13" s="527"/>
    </row>
    <row r="14" spans="1:25" ht="12.65" customHeight="1">
      <c r="A14" s="708" t="s">
        <v>96</v>
      </c>
      <c r="B14" s="519">
        <v>-2527</v>
      </c>
      <c r="C14" s="519">
        <f t="shared" ref="C14:J14" si="1">SUM(C10:C13)</f>
        <v>-4649</v>
      </c>
      <c r="D14" s="519">
        <f t="shared" si="1"/>
        <v>-4643</v>
      </c>
      <c r="E14" s="519">
        <f t="shared" si="1"/>
        <v>-5986</v>
      </c>
      <c r="F14" s="519">
        <f t="shared" si="1"/>
        <v>-5046</v>
      </c>
      <c r="G14" s="519">
        <f t="shared" si="1"/>
        <v>-5324</v>
      </c>
      <c r="H14" s="519">
        <f t="shared" si="1"/>
        <v>-4928</v>
      </c>
      <c r="I14" s="519">
        <f t="shared" si="1"/>
        <v>-5251</v>
      </c>
      <c r="J14" s="519">
        <f t="shared" si="1"/>
        <v>-5533</v>
      </c>
      <c r="K14" s="519">
        <v>-5040</v>
      </c>
      <c r="L14" s="534"/>
      <c r="M14" s="534"/>
      <c r="N14" s="534"/>
      <c r="O14" s="534"/>
      <c r="P14" s="534"/>
      <c r="Q14" s="534"/>
      <c r="R14" s="534"/>
      <c r="S14" s="534"/>
      <c r="T14" s="534"/>
      <c r="U14" s="527"/>
      <c r="V14" s="527"/>
      <c r="W14" s="527"/>
      <c r="X14" s="527"/>
      <c r="Y14" s="527"/>
    </row>
    <row r="15" spans="1:25" ht="12.65" customHeight="1">
      <c r="A15" s="708" t="s">
        <v>97</v>
      </c>
      <c r="B15" s="519">
        <v>1870</v>
      </c>
      <c r="C15" s="519">
        <f>+C9+C14</f>
        <v>4971</v>
      </c>
      <c r="D15" s="519">
        <f>+D9+D14</f>
        <v>3823</v>
      </c>
      <c r="E15" s="519">
        <f>+E9+E14</f>
        <v>2637</v>
      </c>
      <c r="F15" s="519">
        <f>+F9+F14</f>
        <v>4126</v>
      </c>
      <c r="G15" s="519">
        <v>4367</v>
      </c>
      <c r="H15" s="519">
        <v>5127</v>
      </c>
      <c r="I15" s="519">
        <v>5183</v>
      </c>
      <c r="J15" s="519">
        <v>4841</v>
      </c>
      <c r="K15" s="519">
        <v>4851</v>
      </c>
      <c r="L15" s="534"/>
      <c r="M15" s="534"/>
      <c r="N15" s="534"/>
      <c r="O15" s="534"/>
      <c r="P15" s="534"/>
      <c r="Q15" s="534"/>
      <c r="R15" s="534"/>
      <c r="S15" s="534"/>
      <c r="T15" s="534"/>
      <c r="U15" s="527"/>
      <c r="V15" s="527"/>
      <c r="W15" s="527"/>
      <c r="X15" s="527"/>
      <c r="Y15" s="527"/>
    </row>
    <row r="16" spans="1:25" ht="12.65" customHeight="1">
      <c r="A16" s="146" t="s">
        <v>98</v>
      </c>
      <c r="B16" s="1547">
        <v>-8</v>
      </c>
      <c r="C16" s="517">
        <v>-35</v>
      </c>
      <c r="D16" s="517">
        <v>-860</v>
      </c>
      <c r="E16" s="517">
        <v>-524</v>
      </c>
      <c r="F16" s="517">
        <v>-173</v>
      </c>
      <c r="G16" s="517">
        <v>-369</v>
      </c>
      <c r="H16" s="517">
        <v>-502</v>
      </c>
      <c r="I16" s="517">
        <v>-479</v>
      </c>
      <c r="J16" s="517">
        <v>-534</v>
      </c>
      <c r="K16" s="517">
        <v>-735</v>
      </c>
      <c r="L16" s="534"/>
      <c r="M16" s="534"/>
      <c r="N16" s="534"/>
      <c r="O16" s="534"/>
      <c r="P16" s="534"/>
      <c r="Q16" s="534"/>
      <c r="R16" s="534"/>
      <c r="S16" s="534"/>
      <c r="T16" s="534"/>
      <c r="U16" s="527"/>
      <c r="V16" s="527"/>
      <c r="W16" s="527"/>
      <c r="X16" s="527"/>
      <c r="Y16" s="527"/>
    </row>
    <row r="17" spans="1:25" ht="12.65" customHeight="1">
      <c r="A17" s="708" t="s">
        <v>99</v>
      </c>
      <c r="B17" s="519">
        <v>1862</v>
      </c>
      <c r="C17" s="519">
        <f t="shared" ref="C17:I17" si="2">SUM(C15:C16)</f>
        <v>4936</v>
      </c>
      <c r="D17" s="519">
        <f t="shared" si="2"/>
        <v>2963</v>
      </c>
      <c r="E17" s="519">
        <f t="shared" si="2"/>
        <v>2113</v>
      </c>
      <c r="F17" s="519">
        <f t="shared" si="2"/>
        <v>3953</v>
      </c>
      <c r="G17" s="519">
        <f t="shared" si="2"/>
        <v>3998</v>
      </c>
      <c r="H17" s="519">
        <f t="shared" si="2"/>
        <v>4625</v>
      </c>
      <c r="I17" s="519">
        <f t="shared" si="2"/>
        <v>4704</v>
      </c>
      <c r="J17" s="519">
        <v>4307</v>
      </c>
      <c r="K17" s="519">
        <v>4116</v>
      </c>
      <c r="L17" s="535"/>
      <c r="M17" s="535"/>
      <c r="N17" s="535"/>
      <c r="O17" s="535"/>
      <c r="P17" s="535"/>
      <c r="Q17" s="535"/>
      <c r="R17" s="535"/>
      <c r="S17" s="535"/>
      <c r="T17" s="535"/>
      <c r="U17" s="522"/>
      <c r="V17" s="522"/>
      <c r="W17" s="522"/>
      <c r="X17" s="522"/>
      <c r="Y17" s="522"/>
    </row>
    <row r="18" spans="1:25" ht="12.65" customHeight="1">
      <c r="A18" s="146" t="s">
        <v>100</v>
      </c>
      <c r="B18" s="1494">
        <v>-539</v>
      </c>
      <c r="C18" s="527">
        <v>-1105</v>
      </c>
      <c r="D18" s="517">
        <v>-698</v>
      </c>
      <c r="E18" s="517">
        <v>-571</v>
      </c>
      <c r="F18" s="517">
        <v>-872</v>
      </c>
      <c r="G18" s="517">
        <v>-950</v>
      </c>
      <c r="H18" s="517">
        <v>-859</v>
      </c>
      <c r="I18" s="517">
        <v>-1042</v>
      </c>
      <c r="J18" s="517">
        <v>-950</v>
      </c>
      <c r="K18" s="517">
        <v>-1009</v>
      </c>
      <c r="M18" s="535"/>
      <c r="N18" s="535"/>
      <c r="O18" s="535"/>
      <c r="P18" s="535"/>
      <c r="T18" s="535"/>
      <c r="U18" s="522"/>
      <c r="V18" s="522"/>
      <c r="W18" s="522"/>
      <c r="X18" s="522"/>
      <c r="Y18" s="522"/>
    </row>
    <row r="19" spans="1:25" ht="22.5" customHeight="1">
      <c r="A19" s="1355" t="s">
        <v>101</v>
      </c>
      <c r="B19" s="696">
        <v>1323</v>
      </c>
      <c r="C19" s="696">
        <f t="shared" ref="C19:J19" si="3">SUM(C17:C18)</f>
        <v>3831</v>
      </c>
      <c r="D19" s="696">
        <f t="shared" si="3"/>
        <v>2265</v>
      </c>
      <c r="E19" s="696">
        <f t="shared" si="3"/>
        <v>1542</v>
      </c>
      <c r="F19" s="696">
        <f t="shared" si="3"/>
        <v>3081</v>
      </c>
      <c r="G19" s="696">
        <f t="shared" si="3"/>
        <v>3048</v>
      </c>
      <c r="H19" s="696">
        <f t="shared" si="3"/>
        <v>3766</v>
      </c>
      <c r="I19" s="696">
        <f t="shared" si="3"/>
        <v>3662</v>
      </c>
      <c r="J19" s="696">
        <f t="shared" si="3"/>
        <v>3357</v>
      </c>
      <c r="K19" s="696">
        <v>3107</v>
      </c>
      <c r="L19" s="535"/>
      <c r="M19" s="534"/>
      <c r="N19" s="534"/>
      <c r="O19" s="534"/>
      <c r="P19" s="534"/>
      <c r="Q19" s="535"/>
      <c r="R19" s="535"/>
      <c r="S19" s="535"/>
      <c r="T19" s="534"/>
      <c r="U19" s="527"/>
      <c r="V19" s="527"/>
      <c r="W19" s="527"/>
      <c r="X19" s="527"/>
      <c r="Y19" s="527"/>
    </row>
    <row r="20" spans="1:25" ht="21.75" customHeight="1">
      <c r="A20" s="709" t="s">
        <v>102</v>
      </c>
      <c r="B20" s="1548" t="s">
        <v>103</v>
      </c>
      <c r="C20" s="522" t="s">
        <v>103</v>
      </c>
      <c r="D20" s="522" t="s">
        <v>103</v>
      </c>
      <c r="E20" s="522" t="s">
        <v>103</v>
      </c>
      <c r="F20" s="522" t="s">
        <v>103</v>
      </c>
      <c r="G20" s="522" t="s">
        <v>103</v>
      </c>
      <c r="H20" s="522" t="s">
        <v>103</v>
      </c>
      <c r="I20" s="522" t="s">
        <v>103</v>
      </c>
      <c r="J20" s="521">
        <v>-25</v>
      </c>
      <c r="K20" s="289">
        <v>9</v>
      </c>
      <c r="L20" s="534"/>
      <c r="M20" s="534"/>
      <c r="N20" s="534"/>
      <c r="O20" s="534"/>
      <c r="P20" s="534"/>
      <c r="Q20" s="534"/>
      <c r="R20" s="534"/>
      <c r="S20" s="534"/>
      <c r="T20" s="534"/>
      <c r="U20" s="527"/>
      <c r="V20" s="527"/>
      <c r="W20" s="527"/>
      <c r="X20" s="527"/>
      <c r="Y20" s="527"/>
    </row>
    <row r="21" spans="1:25" ht="12.65" customHeight="1">
      <c r="A21" s="708" t="s">
        <v>104</v>
      </c>
      <c r="B21" s="519">
        <v>1323</v>
      </c>
      <c r="C21" s="519">
        <f>+C19</f>
        <v>3831</v>
      </c>
      <c r="D21" s="519">
        <f>+D19</f>
        <v>2265</v>
      </c>
      <c r="E21" s="519">
        <f>+E19</f>
        <v>1542</v>
      </c>
      <c r="F21" s="519">
        <f>+F19</f>
        <v>3081</v>
      </c>
      <c r="G21" s="519">
        <v>3048</v>
      </c>
      <c r="H21" s="519">
        <v>3766</v>
      </c>
      <c r="I21" s="519">
        <f>SUM(I19:I20)</f>
        <v>3662</v>
      </c>
      <c r="J21" s="519">
        <f>SUM(J19:J20)</f>
        <v>3332</v>
      </c>
      <c r="K21" s="519">
        <v>3116</v>
      </c>
      <c r="L21" s="534"/>
      <c r="M21" s="534"/>
      <c r="N21" s="534"/>
      <c r="O21" s="534"/>
      <c r="P21" s="534"/>
      <c r="Q21" s="534"/>
      <c r="R21" s="534"/>
      <c r="S21" s="534"/>
      <c r="T21" s="534"/>
      <c r="U21" s="527"/>
      <c r="V21" s="527"/>
      <c r="W21" s="527"/>
      <c r="X21" s="527"/>
      <c r="Y21" s="527"/>
    </row>
    <row r="22" spans="1:25" ht="12.65" customHeight="1">
      <c r="A22" s="1097" t="s">
        <v>228</v>
      </c>
      <c r="B22" s="1070">
        <v>1922</v>
      </c>
      <c r="C22" s="1070">
        <f>+C21</f>
        <v>3831</v>
      </c>
      <c r="D22" s="1070">
        <f>+D21</f>
        <v>2265</v>
      </c>
      <c r="E22" s="1070">
        <v>2502</v>
      </c>
      <c r="F22" s="1070">
        <v>2694</v>
      </c>
      <c r="G22" s="1070">
        <f>+G21</f>
        <v>3048</v>
      </c>
      <c r="H22" s="1070">
        <v>3539</v>
      </c>
      <c r="I22" s="1070">
        <v>3691</v>
      </c>
      <c r="J22" s="1070">
        <v>3361</v>
      </c>
      <c r="K22" s="519">
        <f>+K21</f>
        <v>3116</v>
      </c>
      <c r="L22" s="534"/>
      <c r="M22" s="534"/>
      <c r="N22" s="534"/>
      <c r="O22" s="534"/>
      <c r="P22" s="534"/>
      <c r="Q22" s="534"/>
      <c r="R22" s="534"/>
      <c r="S22" s="534"/>
      <c r="T22" s="534"/>
      <c r="U22" s="527"/>
      <c r="V22" s="527"/>
      <c r="W22" s="527"/>
      <c r="X22" s="527"/>
      <c r="Y22" s="527"/>
    </row>
    <row r="23" spans="1:25" ht="20.5" customHeight="1">
      <c r="A23" s="1098"/>
      <c r="B23" s="696"/>
      <c r="C23" s="696"/>
      <c r="D23" s="696"/>
      <c r="E23" s="696"/>
      <c r="F23" s="696"/>
      <c r="G23" s="696"/>
      <c r="H23" s="696"/>
      <c r="I23" s="696"/>
      <c r="J23" s="696"/>
      <c r="K23" s="1099"/>
      <c r="L23" s="534"/>
      <c r="M23" s="534"/>
      <c r="N23" s="534"/>
      <c r="O23" s="534"/>
      <c r="P23" s="534"/>
      <c r="Q23" s="534"/>
      <c r="R23" s="534"/>
      <c r="S23" s="534"/>
      <c r="T23" s="534"/>
      <c r="U23" s="527"/>
      <c r="V23" s="527"/>
      <c r="W23" s="527"/>
      <c r="X23" s="527"/>
      <c r="Y23" s="527"/>
    </row>
    <row r="24" spans="1:25" ht="23.15" customHeight="1">
      <c r="A24" s="918" t="s">
        <v>105</v>
      </c>
      <c r="B24" s="919"/>
      <c r="C24" s="920"/>
      <c r="D24" s="921"/>
      <c r="E24" s="921"/>
      <c r="F24" s="920"/>
      <c r="G24" s="922"/>
      <c r="H24" s="922"/>
      <c r="I24" s="922"/>
      <c r="J24" s="922"/>
      <c r="K24" s="922"/>
      <c r="L24" s="534"/>
      <c r="M24" s="534"/>
      <c r="N24" s="534"/>
      <c r="O24" s="534"/>
      <c r="P24" s="534"/>
      <c r="Q24" s="534"/>
      <c r="R24" s="534"/>
      <c r="S24" s="534"/>
      <c r="T24" s="534"/>
      <c r="U24" s="527"/>
      <c r="V24" s="527"/>
      <c r="W24" s="527"/>
      <c r="X24" s="527"/>
      <c r="Y24" s="527"/>
    </row>
    <row r="25" spans="1:25" ht="25.5" customHeight="1">
      <c r="A25" s="705"/>
      <c r="B25" s="917" t="s">
        <v>1464</v>
      </c>
      <c r="C25" s="695" t="s">
        <v>84</v>
      </c>
      <c r="D25" s="548">
        <v>2020</v>
      </c>
      <c r="E25" s="695" t="s">
        <v>85</v>
      </c>
      <c r="F25" s="548">
        <v>2018</v>
      </c>
      <c r="G25" s="548">
        <v>2017</v>
      </c>
      <c r="H25" s="548">
        <v>2016</v>
      </c>
      <c r="I25" s="548">
        <v>2015</v>
      </c>
      <c r="J25" s="548">
        <v>2014</v>
      </c>
      <c r="K25" s="548">
        <v>2013</v>
      </c>
      <c r="L25" s="549"/>
      <c r="M25" s="549"/>
      <c r="N25" s="549"/>
      <c r="O25" s="549"/>
      <c r="P25" s="549"/>
      <c r="Q25" s="549"/>
      <c r="R25" s="549"/>
      <c r="S25" s="549"/>
      <c r="T25" s="534"/>
      <c r="U25" s="527"/>
      <c r="V25" s="527"/>
      <c r="W25" s="527"/>
      <c r="X25" s="527"/>
      <c r="Y25" s="527"/>
    </row>
    <row r="26" spans="1:25" ht="13.5" customHeight="1">
      <c r="A26" s="146" t="s">
        <v>106</v>
      </c>
      <c r="B26" s="1493">
        <v>0.34</v>
      </c>
      <c r="C26" s="286" t="s">
        <v>1310</v>
      </c>
      <c r="D26" s="286" t="s">
        <v>1311</v>
      </c>
      <c r="E26" s="286" t="s">
        <v>1312</v>
      </c>
      <c r="F26" s="286" t="s">
        <v>1313</v>
      </c>
      <c r="G26" s="524" t="s">
        <v>1314</v>
      </c>
      <c r="H26" s="286" t="s">
        <v>1316</v>
      </c>
      <c r="I26" s="524" t="s">
        <v>1317</v>
      </c>
      <c r="J26" s="525" t="s">
        <v>1319</v>
      </c>
      <c r="K26" s="525" t="s">
        <v>1321</v>
      </c>
      <c r="L26" s="696"/>
      <c r="M26" s="696"/>
      <c r="N26" s="696"/>
      <c r="O26" s="696"/>
      <c r="P26" s="696"/>
      <c r="Q26" s="696"/>
      <c r="R26" s="696"/>
      <c r="S26" s="696"/>
      <c r="T26" s="696"/>
      <c r="U26" s="696"/>
      <c r="V26" s="696"/>
      <c r="W26" s="696"/>
      <c r="X26" s="696"/>
      <c r="Y26" s="696"/>
    </row>
    <row r="27" spans="1:25" ht="13.5" customHeight="1">
      <c r="A27" s="146" t="s">
        <v>107</v>
      </c>
      <c r="B27" s="524">
        <v>8.4</v>
      </c>
      <c r="C27" s="524" t="s">
        <v>1237</v>
      </c>
      <c r="D27" s="524" t="s">
        <v>1246</v>
      </c>
      <c r="E27" s="524" t="s">
        <v>1257</v>
      </c>
      <c r="F27" s="524" t="s">
        <v>504</v>
      </c>
      <c r="G27" s="524" t="s">
        <v>1315</v>
      </c>
      <c r="H27" s="524" t="s">
        <v>1228</v>
      </c>
      <c r="I27" s="286" t="s">
        <v>1318</v>
      </c>
      <c r="J27" s="525" t="s">
        <v>1320</v>
      </c>
      <c r="K27" s="525" t="s">
        <v>1322</v>
      </c>
      <c r="L27" s="274"/>
      <c r="M27" s="274"/>
      <c r="N27" s="274"/>
      <c r="O27" s="274"/>
      <c r="P27" s="274"/>
      <c r="Q27" s="274"/>
      <c r="R27" s="274"/>
      <c r="S27" s="274"/>
      <c r="T27" s="274"/>
      <c r="U27" s="703"/>
      <c r="V27" s="703"/>
      <c r="W27" s="703"/>
      <c r="X27" s="703"/>
      <c r="Y27" s="703"/>
    </row>
    <row r="28" spans="1:25" ht="13.5" customHeight="1">
      <c r="A28" s="146" t="s">
        <v>108</v>
      </c>
      <c r="B28" s="522" t="s">
        <v>103</v>
      </c>
      <c r="C28" s="527" t="s">
        <v>109</v>
      </c>
      <c r="D28" s="526" t="s">
        <v>110</v>
      </c>
      <c r="E28" s="526" t="s">
        <v>529</v>
      </c>
      <c r="F28" s="286" t="s">
        <v>109</v>
      </c>
      <c r="G28" s="286" t="s">
        <v>1329</v>
      </c>
      <c r="H28" s="286" t="s">
        <v>111</v>
      </c>
      <c r="I28" s="286" t="s">
        <v>112</v>
      </c>
      <c r="J28" s="525" t="s">
        <v>113</v>
      </c>
      <c r="K28" s="527" t="s">
        <v>114</v>
      </c>
      <c r="L28" s="700"/>
      <c r="M28" s="700"/>
      <c r="N28" s="700"/>
      <c r="O28" s="289"/>
      <c r="P28" s="289"/>
      <c r="Q28" s="289"/>
      <c r="R28" s="289"/>
      <c r="S28" s="289"/>
      <c r="T28" s="289"/>
      <c r="U28" s="286"/>
      <c r="V28" s="286"/>
      <c r="W28" s="286"/>
      <c r="X28" s="286"/>
      <c r="Y28" s="286"/>
    </row>
    <row r="29" spans="1:25" ht="13.5" customHeight="1">
      <c r="A29" s="146" t="s">
        <v>115</v>
      </c>
      <c r="B29" s="524">
        <v>8.18</v>
      </c>
      <c r="C29" s="524" t="s">
        <v>116</v>
      </c>
      <c r="D29" s="524" t="s">
        <v>1247</v>
      </c>
      <c r="E29" s="524" t="s">
        <v>505</v>
      </c>
      <c r="F29" s="286" t="s">
        <v>1263</v>
      </c>
      <c r="G29" s="524" t="s">
        <v>1323</v>
      </c>
      <c r="H29" s="524" t="s">
        <v>117</v>
      </c>
      <c r="I29" s="524" t="s">
        <v>118</v>
      </c>
      <c r="J29" s="524" t="s">
        <v>500</v>
      </c>
      <c r="K29" s="524" t="s">
        <v>119</v>
      </c>
      <c r="L29" s="702"/>
      <c r="M29" s="702"/>
      <c r="N29" s="702"/>
      <c r="O29" s="702"/>
      <c r="P29" s="702"/>
      <c r="Q29" s="702"/>
      <c r="R29" s="702"/>
      <c r="S29" s="702"/>
      <c r="T29" s="699"/>
      <c r="U29" s="703"/>
      <c r="V29" s="703"/>
      <c r="W29" s="703"/>
      <c r="X29" s="703"/>
      <c r="Y29" s="703"/>
    </row>
    <row r="30" spans="1:25" ht="13.5" customHeight="1">
      <c r="A30" s="709" t="s">
        <v>120</v>
      </c>
      <c r="B30" s="527">
        <v>3753</v>
      </c>
      <c r="C30" s="527">
        <v>3966</v>
      </c>
      <c r="D30" s="522">
        <v>4050</v>
      </c>
      <c r="E30" s="522">
        <v>4050</v>
      </c>
      <c r="F30" s="522">
        <v>4050</v>
      </c>
      <c r="G30" s="522">
        <v>4050</v>
      </c>
      <c r="H30" s="522">
        <v>4050</v>
      </c>
      <c r="I30" s="522">
        <v>4050</v>
      </c>
      <c r="J30" s="522">
        <v>4050</v>
      </c>
      <c r="K30" s="522">
        <v>4050</v>
      </c>
      <c r="O30" s="146"/>
      <c r="P30" s="146"/>
      <c r="U30" s="547"/>
      <c r="V30" s="547"/>
      <c r="W30" s="547"/>
      <c r="X30" s="547"/>
      <c r="Y30" s="547"/>
    </row>
    <row r="31" spans="1:25" ht="13.5" customHeight="1">
      <c r="A31" s="146" t="s">
        <v>121</v>
      </c>
      <c r="B31" s="1494">
        <v>3850</v>
      </c>
      <c r="C31" s="527">
        <v>4025</v>
      </c>
      <c r="D31" s="527">
        <v>4039</v>
      </c>
      <c r="E31" s="527">
        <v>4035</v>
      </c>
      <c r="F31" s="527">
        <v>4037</v>
      </c>
      <c r="G31" s="527">
        <v>4039</v>
      </c>
      <c r="H31" s="527">
        <v>4037</v>
      </c>
      <c r="I31" s="527">
        <v>4031</v>
      </c>
      <c r="J31" s="527">
        <v>4031</v>
      </c>
      <c r="K31" s="527">
        <v>4020</v>
      </c>
      <c r="L31" s="527"/>
      <c r="M31" s="527"/>
      <c r="N31" s="527"/>
      <c r="O31" s="527"/>
      <c r="P31" s="527"/>
      <c r="Q31" s="534"/>
      <c r="R31" s="534"/>
      <c r="S31" s="534"/>
      <c r="T31" s="534"/>
      <c r="U31" s="527"/>
      <c r="V31" s="527"/>
      <c r="W31" s="527"/>
      <c r="X31" s="527"/>
      <c r="Y31" s="527"/>
    </row>
    <row r="32" spans="1:25" ht="13.5" customHeight="1">
      <c r="A32" s="146" t="s">
        <v>122</v>
      </c>
      <c r="B32" s="528">
        <v>8.4</v>
      </c>
      <c r="C32" s="528" t="s">
        <v>1324</v>
      </c>
      <c r="D32" s="528" t="s">
        <v>519</v>
      </c>
      <c r="E32" s="528" t="s">
        <v>677</v>
      </c>
      <c r="F32" s="528" t="s">
        <v>482</v>
      </c>
      <c r="G32" s="528" t="s">
        <v>1325</v>
      </c>
      <c r="H32" s="528" t="s">
        <v>524</v>
      </c>
      <c r="I32" s="286" t="s">
        <v>123</v>
      </c>
      <c r="J32" s="528" t="s">
        <v>124</v>
      </c>
      <c r="K32" s="528">
        <v>11</v>
      </c>
      <c r="L32" s="527"/>
      <c r="M32" s="527"/>
      <c r="N32" s="527"/>
      <c r="O32" s="527"/>
      <c r="P32" s="527"/>
      <c r="Q32" s="534"/>
      <c r="R32" s="534"/>
      <c r="S32" s="534"/>
      <c r="T32" s="534"/>
      <c r="U32" s="527"/>
      <c r="V32" s="527"/>
      <c r="W32" s="527"/>
      <c r="X32" s="527"/>
      <c r="Y32" s="527"/>
    </row>
    <row r="33" spans="1:25" s="121" customFormat="1" ht="13.5" customHeight="1">
      <c r="A33" s="146" t="s">
        <v>125</v>
      </c>
      <c r="B33" s="528">
        <v>355.5</v>
      </c>
      <c r="C33" s="528" t="s">
        <v>1330</v>
      </c>
      <c r="D33" s="529" t="s">
        <v>1338</v>
      </c>
      <c r="E33" s="528" t="s">
        <v>1331</v>
      </c>
      <c r="F33" s="528" t="s">
        <v>1332</v>
      </c>
      <c r="G33" s="528" t="s">
        <v>1333</v>
      </c>
      <c r="H33" s="528" t="s">
        <v>1334</v>
      </c>
      <c r="I33" s="286" t="s">
        <v>1335</v>
      </c>
      <c r="J33" s="528" t="s">
        <v>1336</v>
      </c>
      <c r="K33" s="528" t="s">
        <v>1337</v>
      </c>
      <c r="L33" s="522"/>
      <c r="M33" s="522"/>
      <c r="N33" s="522"/>
      <c r="O33" s="522"/>
      <c r="P33" s="522"/>
      <c r="Q33" s="535"/>
      <c r="R33" s="535"/>
      <c r="S33" s="535"/>
      <c r="T33" s="535"/>
      <c r="U33" s="522"/>
      <c r="V33" s="522"/>
      <c r="W33" s="522"/>
      <c r="X33" s="522"/>
      <c r="Y33" s="522"/>
    </row>
    <row r="34" spans="1:25" ht="22">
      <c r="A34" s="709" t="s">
        <v>1218</v>
      </c>
      <c r="B34" s="1494">
        <v>47</v>
      </c>
      <c r="C34" s="527">
        <v>48</v>
      </c>
      <c r="D34" s="527">
        <v>55</v>
      </c>
      <c r="E34" s="527">
        <v>57</v>
      </c>
      <c r="F34" s="527">
        <v>56</v>
      </c>
      <c r="G34" s="527">
        <v>54</v>
      </c>
      <c r="H34" s="527">
        <v>50</v>
      </c>
      <c r="I34" s="286">
        <v>47</v>
      </c>
      <c r="J34" s="527">
        <v>49</v>
      </c>
      <c r="K34" s="527">
        <v>51</v>
      </c>
      <c r="L34" s="527"/>
      <c r="M34" s="527"/>
      <c r="N34" s="527"/>
      <c r="O34" s="527"/>
      <c r="P34" s="527"/>
      <c r="Q34" s="534"/>
      <c r="R34" s="534"/>
      <c r="S34" s="534"/>
      <c r="T34" s="534"/>
      <c r="U34" s="527"/>
      <c r="V34" s="527"/>
      <c r="W34" s="527"/>
      <c r="X34" s="527"/>
      <c r="Y34" s="527"/>
    </row>
    <row r="35" spans="1:25" ht="13.5" customHeight="1">
      <c r="A35" s="146" t="s">
        <v>126</v>
      </c>
      <c r="B35" s="517">
        <v>2</v>
      </c>
      <c r="C35" s="517">
        <v>4</v>
      </c>
      <c r="D35" s="517">
        <v>35</v>
      </c>
      <c r="E35" s="517">
        <v>22</v>
      </c>
      <c r="F35" s="517">
        <v>7</v>
      </c>
      <c r="G35" s="517">
        <v>12</v>
      </c>
      <c r="H35" s="517">
        <v>15</v>
      </c>
      <c r="I35" s="289">
        <v>14</v>
      </c>
      <c r="J35" s="517">
        <v>15</v>
      </c>
      <c r="K35" s="517">
        <v>21</v>
      </c>
      <c r="L35" s="527"/>
      <c r="M35" s="527"/>
      <c r="N35" s="527"/>
      <c r="O35" s="527"/>
      <c r="P35" s="527"/>
      <c r="Q35" s="534"/>
      <c r="R35" s="534"/>
      <c r="S35" s="534"/>
      <c r="T35" s="534"/>
      <c r="U35" s="527"/>
      <c r="V35" s="527"/>
      <c r="W35" s="527"/>
      <c r="X35" s="527"/>
      <c r="Y35" s="527"/>
    </row>
    <row r="36" spans="1:25" ht="13.5" customHeight="1">
      <c r="A36" s="706" t="s">
        <v>127</v>
      </c>
      <c r="B36" s="527">
        <v>0</v>
      </c>
      <c r="C36" s="527">
        <v>1</v>
      </c>
      <c r="D36" s="527">
        <v>26</v>
      </c>
      <c r="E36" s="527">
        <v>18</v>
      </c>
      <c r="F36" s="517">
        <v>7</v>
      </c>
      <c r="G36" s="517">
        <v>12</v>
      </c>
      <c r="H36" s="517">
        <v>15</v>
      </c>
      <c r="I36" s="289">
        <v>14</v>
      </c>
      <c r="J36" s="517">
        <v>15</v>
      </c>
      <c r="K36" s="517">
        <v>21</v>
      </c>
      <c r="L36" s="527"/>
      <c r="M36" s="527"/>
      <c r="N36" s="527"/>
      <c r="O36" s="527"/>
      <c r="P36" s="527"/>
      <c r="Q36" s="534"/>
      <c r="R36" s="534"/>
      <c r="S36" s="534"/>
      <c r="T36" s="534"/>
      <c r="U36" s="527"/>
      <c r="V36" s="527"/>
      <c r="W36" s="527"/>
      <c r="X36" s="527"/>
      <c r="Y36" s="527"/>
    </row>
    <row r="37" spans="1:25" ht="24.75" customHeight="1">
      <c r="A37" s="707" t="s">
        <v>1219</v>
      </c>
      <c r="B37" s="527">
        <v>-4</v>
      </c>
      <c r="C37" s="527">
        <v>1</v>
      </c>
      <c r="D37" s="527">
        <v>26</v>
      </c>
      <c r="E37" s="527">
        <v>8</v>
      </c>
      <c r="F37" s="517">
        <v>7</v>
      </c>
      <c r="G37" s="517">
        <v>12</v>
      </c>
      <c r="H37" s="517">
        <v>15</v>
      </c>
      <c r="I37" s="289">
        <v>14</v>
      </c>
      <c r="J37" s="517">
        <v>15</v>
      </c>
      <c r="K37" s="517">
        <v>21</v>
      </c>
      <c r="L37" s="527"/>
      <c r="M37" s="527"/>
      <c r="N37" s="527"/>
      <c r="O37" s="527"/>
      <c r="P37" s="527"/>
      <c r="Q37" s="534"/>
      <c r="R37" s="534"/>
      <c r="S37" s="534"/>
      <c r="T37" s="534"/>
      <c r="U37" s="522"/>
      <c r="V37" s="522"/>
      <c r="W37" s="522"/>
      <c r="X37" s="522"/>
      <c r="Y37" s="522"/>
    </row>
    <row r="38" spans="1:25" ht="22">
      <c r="A38" s="709" t="s">
        <v>128</v>
      </c>
      <c r="B38" s="1550" t="s">
        <v>1309</v>
      </c>
      <c r="C38" s="528">
        <v>17</v>
      </c>
      <c r="D38" s="528" t="s">
        <v>1278</v>
      </c>
      <c r="E38" s="528" t="s">
        <v>1293</v>
      </c>
      <c r="F38" s="528" t="s">
        <v>476</v>
      </c>
      <c r="G38" s="528" t="s">
        <v>601</v>
      </c>
      <c r="H38" s="528" t="s">
        <v>483</v>
      </c>
      <c r="I38" s="529" t="s">
        <v>129</v>
      </c>
      <c r="J38" s="528" t="s">
        <v>130</v>
      </c>
      <c r="K38" s="527" t="s">
        <v>131</v>
      </c>
      <c r="L38" s="527"/>
      <c r="M38" s="527"/>
      <c r="N38" s="527"/>
      <c r="O38" s="527"/>
      <c r="P38" s="527"/>
      <c r="Q38" s="534"/>
      <c r="R38" s="534"/>
      <c r="S38" s="534"/>
      <c r="T38" s="534"/>
      <c r="U38" s="527"/>
      <c r="V38" s="527"/>
      <c r="W38" s="527"/>
      <c r="X38" s="527"/>
      <c r="Y38" s="527"/>
    </row>
    <row r="39" spans="1:25" ht="13.5" customHeight="1">
      <c r="A39" s="146" t="s">
        <v>132</v>
      </c>
      <c r="B39" s="1551" t="s">
        <v>1567</v>
      </c>
      <c r="C39" s="528" t="s">
        <v>1306</v>
      </c>
      <c r="D39" s="528" t="s">
        <v>1279</v>
      </c>
      <c r="E39" s="528" t="s">
        <v>1294</v>
      </c>
      <c r="F39" s="528" t="s">
        <v>485</v>
      </c>
      <c r="G39" s="528" t="s">
        <v>604</v>
      </c>
      <c r="H39" s="528" t="s">
        <v>346</v>
      </c>
      <c r="I39" s="286" t="s">
        <v>133</v>
      </c>
      <c r="J39" s="528" t="s">
        <v>134</v>
      </c>
      <c r="K39" s="527" t="s">
        <v>130</v>
      </c>
      <c r="L39" s="527"/>
      <c r="M39" s="527"/>
      <c r="N39" s="527"/>
      <c r="O39" s="527"/>
      <c r="P39" s="527"/>
      <c r="Q39" s="534"/>
      <c r="R39" s="534"/>
      <c r="S39" s="534"/>
      <c r="T39" s="534"/>
      <c r="U39" s="527"/>
      <c r="V39" s="527"/>
      <c r="W39" s="527"/>
      <c r="X39" s="527"/>
      <c r="Y39" s="527"/>
    </row>
    <row r="40" spans="1:25" ht="13.5" customHeight="1">
      <c r="A40" s="146" t="s">
        <v>135</v>
      </c>
      <c r="B40" s="1551" t="s">
        <v>345</v>
      </c>
      <c r="C40" s="528" t="s">
        <v>1307</v>
      </c>
      <c r="D40" s="528" t="s">
        <v>1280</v>
      </c>
      <c r="E40" s="528" t="s">
        <v>1295</v>
      </c>
      <c r="F40" s="528" t="s">
        <v>460</v>
      </c>
      <c r="G40" s="528" t="s">
        <v>1326</v>
      </c>
      <c r="H40" s="528" t="s">
        <v>1327</v>
      </c>
      <c r="I40" s="286" t="s">
        <v>136</v>
      </c>
      <c r="J40" s="528" t="s">
        <v>137</v>
      </c>
      <c r="K40" s="527" t="s">
        <v>138</v>
      </c>
      <c r="L40" s="527"/>
      <c r="M40" s="527"/>
      <c r="N40" s="527"/>
      <c r="O40" s="527"/>
      <c r="P40" s="527"/>
      <c r="Q40" s="534"/>
      <c r="R40" s="534"/>
      <c r="S40" s="534"/>
      <c r="T40" s="534"/>
      <c r="U40" s="527"/>
      <c r="V40" s="527"/>
      <c r="W40" s="527"/>
      <c r="X40" s="527"/>
      <c r="Y40" s="527"/>
    </row>
    <row r="41" spans="1:25" ht="13.5" customHeight="1">
      <c r="A41" s="146" t="s">
        <v>139</v>
      </c>
      <c r="B41" s="1494" t="s">
        <v>1568</v>
      </c>
      <c r="C41" s="527">
        <v>29012</v>
      </c>
      <c r="D41" s="527">
        <v>29141</v>
      </c>
      <c r="E41" s="527">
        <v>27518</v>
      </c>
      <c r="F41" s="527">
        <v>26984</v>
      </c>
      <c r="G41" s="527">
        <v>28008</v>
      </c>
      <c r="H41" s="527">
        <v>27555</v>
      </c>
      <c r="I41" s="527">
        <v>26516</v>
      </c>
      <c r="J41" s="527">
        <v>25588</v>
      </c>
      <c r="K41" s="527">
        <v>24444</v>
      </c>
      <c r="L41" s="527"/>
      <c r="M41" s="527"/>
      <c r="N41" s="527"/>
      <c r="O41" s="527"/>
      <c r="P41" s="527"/>
      <c r="Q41" s="534"/>
      <c r="R41" s="534"/>
      <c r="S41" s="534"/>
      <c r="T41" s="534"/>
      <c r="U41" s="527"/>
      <c r="V41" s="527"/>
      <c r="W41" s="527"/>
      <c r="X41" s="527"/>
      <c r="Y41" s="527"/>
    </row>
    <row r="42" spans="1:25" ht="13.5" customHeight="1">
      <c r="A42" s="1356" t="s">
        <v>140</v>
      </c>
      <c r="B42" s="1552">
        <v>151</v>
      </c>
      <c r="C42" s="1103">
        <v>152</v>
      </c>
      <c r="D42" s="1103">
        <v>155</v>
      </c>
      <c r="E42" s="1103">
        <v>150</v>
      </c>
      <c r="F42" s="1103">
        <v>156</v>
      </c>
      <c r="G42" s="1103">
        <v>126</v>
      </c>
      <c r="H42" s="1103">
        <v>133</v>
      </c>
      <c r="I42" s="1105">
        <v>143</v>
      </c>
      <c r="J42" s="1103">
        <v>146</v>
      </c>
      <c r="K42" s="1103">
        <v>155</v>
      </c>
      <c r="L42" s="534"/>
      <c r="M42" s="534"/>
      <c r="N42" s="534"/>
      <c r="O42" s="534"/>
      <c r="P42" s="534"/>
      <c r="Q42" s="534"/>
      <c r="R42" s="534"/>
      <c r="S42" s="534"/>
      <c r="T42" s="534"/>
      <c r="U42" s="527"/>
      <c r="V42" s="527"/>
      <c r="W42" s="527"/>
      <c r="X42" s="527"/>
      <c r="Y42" s="527"/>
    </row>
    <row r="43" spans="1:25" ht="13.5" customHeight="1">
      <c r="A43" s="1356" t="s">
        <v>141</v>
      </c>
      <c r="B43" s="1103" t="s">
        <v>103</v>
      </c>
      <c r="C43" s="1103" t="s">
        <v>103</v>
      </c>
      <c r="D43" s="1103" t="s">
        <v>103</v>
      </c>
      <c r="E43" s="1103" t="s">
        <v>103</v>
      </c>
      <c r="F43" s="1103" t="s">
        <v>103</v>
      </c>
      <c r="G43" s="1103">
        <v>202</v>
      </c>
      <c r="H43" s="1103">
        <v>216</v>
      </c>
      <c r="I43" s="1105">
        <v>222</v>
      </c>
      <c r="J43" s="1105">
        <v>220</v>
      </c>
      <c r="K43" s="1105">
        <v>209</v>
      </c>
      <c r="L43" s="534"/>
      <c r="M43" s="534"/>
      <c r="N43" s="534"/>
      <c r="O43" s="534"/>
      <c r="P43" s="534"/>
      <c r="Q43" s="534"/>
      <c r="R43" s="534"/>
      <c r="S43" s="534"/>
      <c r="T43" s="534"/>
      <c r="U43" s="527"/>
      <c r="V43" s="527"/>
      <c r="W43" s="527"/>
      <c r="X43" s="527"/>
      <c r="Y43" s="527"/>
    </row>
    <row r="44" spans="1:25" ht="13.5" customHeight="1">
      <c r="A44" s="1356" t="s">
        <v>142</v>
      </c>
      <c r="B44" s="1103">
        <v>27350</v>
      </c>
      <c r="C44" s="1103">
        <v>26894</v>
      </c>
      <c r="D44" s="1103">
        <v>28051</v>
      </c>
      <c r="E44" s="1103">
        <v>29000</v>
      </c>
      <c r="F44" s="1103">
        <v>28990</v>
      </c>
      <c r="G44" s="1103">
        <v>30399</v>
      </c>
      <c r="H44" s="1103">
        <v>31596</v>
      </c>
      <c r="I44" s="1103">
        <v>29815</v>
      </c>
      <c r="J44" s="1103">
        <v>29643</v>
      </c>
      <c r="K44" s="1103">
        <v>29429</v>
      </c>
      <c r="L44" s="534"/>
      <c r="M44" s="534"/>
      <c r="N44" s="534"/>
      <c r="O44" s="534"/>
      <c r="P44" s="534"/>
      <c r="Q44" s="534"/>
      <c r="R44" s="534"/>
      <c r="S44" s="534"/>
      <c r="T44" s="534"/>
      <c r="U44" s="527"/>
      <c r="V44" s="527"/>
      <c r="W44" s="527"/>
      <c r="X44" s="527"/>
      <c r="Y44" s="527"/>
    </row>
    <row r="45" spans="1:25" ht="13.5" customHeight="1">
      <c r="A45" s="1356" t="s">
        <v>143</v>
      </c>
      <c r="B45" s="1552" t="s">
        <v>1509</v>
      </c>
      <c r="C45" s="1357" t="s">
        <v>1271</v>
      </c>
      <c r="D45" s="1357" t="s">
        <v>145</v>
      </c>
      <c r="E45" s="1357" t="s">
        <v>399</v>
      </c>
      <c r="F45" s="1357" t="s">
        <v>1304</v>
      </c>
      <c r="G45" s="1357" t="s">
        <v>1328</v>
      </c>
      <c r="H45" s="1357" t="s">
        <v>396</v>
      </c>
      <c r="I45" s="1358" t="s">
        <v>400</v>
      </c>
      <c r="J45" s="1358" t="s">
        <v>144</v>
      </c>
      <c r="K45" s="1358" t="s">
        <v>145</v>
      </c>
      <c r="L45" s="286"/>
      <c r="M45" s="286"/>
      <c r="N45" s="286"/>
      <c r="O45" s="286"/>
      <c r="P45" s="286"/>
      <c r="Q45" s="286"/>
      <c r="R45" s="286"/>
      <c r="S45" s="286"/>
      <c r="T45" s="534"/>
      <c r="U45" s="527"/>
      <c r="V45" s="527"/>
      <c r="W45" s="527"/>
      <c r="X45" s="527"/>
      <c r="Y45" s="527"/>
    </row>
    <row r="46" spans="1:25" ht="13.5" customHeight="1">
      <c r="A46" s="710" t="s">
        <v>146</v>
      </c>
      <c r="B46" s="1553" t="s">
        <v>1282</v>
      </c>
      <c r="C46" s="531" t="s">
        <v>129</v>
      </c>
      <c r="D46" s="531" t="s">
        <v>473</v>
      </c>
      <c r="E46" s="531" t="s">
        <v>473</v>
      </c>
      <c r="F46" s="531" t="s">
        <v>557</v>
      </c>
      <c r="G46" s="531" t="s">
        <v>1229</v>
      </c>
      <c r="H46" s="531" t="s">
        <v>1286</v>
      </c>
      <c r="I46" s="532" t="s">
        <v>1299</v>
      </c>
      <c r="J46" s="533" t="s">
        <v>147</v>
      </c>
      <c r="K46" s="532"/>
      <c r="L46" s="696"/>
      <c r="M46" s="696"/>
      <c r="N46" s="696"/>
      <c r="O46" s="696"/>
      <c r="P46" s="696"/>
      <c r="Q46" s="696"/>
      <c r="R46" s="696"/>
      <c r="S46" s="696"/>
      <c r="T46" s="696"/>
      <c r="U46" s="696"/>
      <c r="V46" s="696"/>
      <c r="W46" s="696"/>
      <c r="X46" s="696"/>
      <c r="Y46" s="696"/>
    </row>
    <row r="47" spans="1:25" ht="97.5" customHeight="1">
      <c r="A47" s="1599" t="s">
        <v>148</v>
      </c>
      <c r="B47" s="1600"/>
      <c r="C47" s="1600"/>
      <c r="D47" s="1600"/>
      <c r="E47" s="1600"/>
      <c r="F47" s="1600"/>
      <c r="G47" s="1600"/>
      <c r="H47" s="1600"/>
      <c r="I47" s="1600"/>
      <c r="J47" s="1600"/>
      <c r="K47" s="1600"/>
      <c r="L47" s="702"/>
      <c r="M47" s="702"/>
      <c r="N47" s="702"/>
      <c r="O47" s="702"/>
      <c r="P47" s="702"/>
      <c r="Q47" s="702"/>
      <c r="R47" s="702"/>
      <c r="S47" s="702"/>
      <c r="T47" s="699"/>
      <c r="U47" s="523"/>
      <c r="V47" s="523"/>
      <c r="W47" s="523"/>
      <c r="X47" s="523"/>
      <c r="Y47" s="523"/>
    </row>
    <row r="48" spans="1:25" ht="12.75" customHeight="1">
      <c r="A48" s="376" t="s">
        <v>149</v>
      </c>
      <c r="B48" s="376"/>
      <c r="C48" s="376"/>
      <c r="D48" s="376"/>
      <c r="E48" s="376"/>
      <c r="F48" s="376"/>
      <c r="G48" s="376"/>
      <c r="H48" s="379"/>
      <c r="I48" s="379"/>
      <c r="J48" s="379"/>
      <c r="K48" s="379"/>
      <c r="L48" s="698"/>
      <c r="M48" s="698"/>
      <c r="N48" s="698"/>
      <c r="O48" s="698"/>
      <c r="P48" s="698"/>
      <c r="Q48" s="698"/>
      <c r="R48" s="698"/>
      <c r="S48" s="698"/>
      <c r="T48" s="698"/>
      <c r="U48" s="271"/>
      <c r="V48" s="271"/>
      <c r="W48" s="271"/>
      <c r="X48" s="271"/>
      <c r="Y48" s="271"/>
    </row>
    <row r="49" spans="1:25" ht="12.75" customHeight="1">
      <c r="A49" s="376" t="s">
        <v>150</v>
      </c>
      <c r="B49" s="376"/>
      <c r="C49" s="376"/>
      <c r="D49" s="376"/>
      <c r="E49" s="376"/>
      <c r="F49" s="376"/>
      <c r="G49" s="376"/>
      <c r="H49" s="379"/>
      <c r="I49" s="379"/>
      <c r="J49" s="379"/>
      <c r="K49" s="379"/>
      <c r="L49" s="534"/>
      <c r="M49" s="534"/>
      <c r="N49" s="534"/>
      <c r="O49" s="534"/>
      <c r="P49" s="534"/>
      <c r="Q49" s="534"/>
      <c r="R49" s="534"/>
      <c r="S49" s="534"/>
      <c r="T49" s="534"/>
      <c r="U49" s="527"/>
      <c r="V49" s="527"/>
      <c r="W49" s="527"/>
      <c r="X49" s="527"/>
      <c r="Y49" s="527"/>
    </row>
    <row r="50" spans="1:25" ht="12.75" customHeight="1">
      <c r="A50" s="380" t="s">
        <v>151</v>
      </c>
      <c r="B50" s="380"/>
      <c r="C50" s="380"/>
      <c r="D50" s="380"/>
      <c r="E50" s="376"/>
      <c r="F50" s="376"/>
      <c r="G50" s="376"/>
      <c r="H50" s="379"/>
      <c r="I50" s="379"/>
      <c r="J50" s="379"/>
      <c r="K50" s="379"/>
      <c r="L50" s="534"/>
      <c r="M50" s="534"/>
      <c r="N50" s="534"/>
      <c r="O50" s="534"/>
      <c r="P50" s="534"/>
      <c r="Q50" s="534"/>
      <c r="R50" s="534"/>
      <c r="S50" s="534"/>
      <c r="T50" s="534"/>
      <c r="U50" s="527"/>
      <c r="V50" s="527"/>
      <c r="W50" s="527"/>
      <c r="X50" s="527"/>
      <c r="Y50" s="527"/>
    </row>
    <row r="51" spans="1:25" ht="12.75" customHeight="1">
      <c r="A51" s="376" t="s">
        <v>152</v>
      </c>
      <c r="B51" s="376"/>
      <c r="C51" s="376"/>
      <c r="D51" s="376"/>
      <c r="E51" s="380"/>
      <c r="F51" s="380"/>
      <c r="G51" s="380"/>
      <c r="H51" s="380"/>
      <c r="I51" s="380"/>
      <c r="J51" s="380"/>
      <c r="K51" s="380"/>
      <c r="L51" s="534"/>
      <c r="M51" s="534"/>
      <c r="N51" s="534"/>
      <c r="O51" s="534"/>
      <c r="P51" s="534"/>
      <c r="Q51" s="534"/>
      <c r="R51" s="534"/>
      <c r="S51" s="534"/>
      <c r="T51" s="534"/>
      <c r="U51" s="527"/>
      <c r="V51" s="527"/>
      <c r="W51" s="527"/>
      <c r="X51" s="527"/>
      <c r="Y51" s="527"/>
    </row>
    <row r="52" spans="1:25" ht="12.75" customHeight="1">
      <c r="A52" s="376" t="s">
        <v>153</v>
      </c>
      <c r="B52" s="376"/>
      <c r="C52" s="376"/>
      <c r="D52" s="376"/>
      <c r="E52" s="376"/>
      <c r="F52" s="376"/>
      <c r="G52" s="376"/>
      <c r="H52" s="376"/>
      <c r="I52" s="376"/>
      <c r="J52" s="376"/>
      <c r="K52" s="376"/>
      <c r="L52" s="527"/>
      <c r="M52" s="527"/>
      <c r="N52" s="527"/>
      <c r="O52" s="527"/>
      <c r="P52" s="527"/>
      <c r="Q52" s="534"/>
      <c r="R52" s="534"/>
      <c r="S52" s="534"/>
      <c r="T52" s="534"/>
      <c r="U52" s="527"/>
      <c r="V52" s="527"/>
      <c r="W52" s="527"/>
      <c r="X52" s="527"/>
      <c r="Y52" s="527"/>
    </row>
    <row r="53" spans="1:25" ht="10.5">
      <c r="A53" s="376" t="s">
        <v>154</v>
      </c>
      <c r="B53" s="376"/>
      <c r="C53" s="376"/>
      <c r="D53" s="376"/>
      <c r="E53" s="376"/>
      <c r="F53" s="376"/>
      <c r="G53" s="378"/>
      <c r="H53" s="284"/>
      <c r="I53" s="284"/>
      <c r="J53" s="284"/>
      <c r="K53" s="284"/>
      <c r="L53" s="527"/>
      <c r="M53" s="527"/>
      <c r="N53" s="527"/>
      <c r="O53" s="527"/>
      <c r="P53" s="527"/>
      <c r="Q53" s="534"/>
      <c r="R53" s="534"/>
      <c r="S53" s="534"/>
      <c r="T53" s="534"/>
      <c r="U53" s="527"/>
      <c r="V53" s="527"/>
      <c r="W53" s="527"/>
      <c r="X53" s="527"/>
      <c r="Y53" s="527"/>
    </row>
    <row r="54" spans="1:25" ht="14.5">
      <c r="A54" s="376" t="s">
        <v>155</v>
      </c>
      <c r="B54" s="1045"/>
      <c r="C54" s="1045"/>
      <c r="D54" s="1045"/>
      <c r="E54" s="1045"/>
      <c r="F54" s="1045"/>
      <c r="G54" s="1045"/>
      <c r="H54" s="1045"/>
      <c r="I54" s="1045"/>
      <c r="J54" s="1045"/>
      <c r="K54" s="1045"/>
      <c r="L54" s="527"/>
      <c r="M54" s="527"/>
      <c r="N54" s="527"/>
      <c r="O54" s="527"/>
      <c r="P54" s="527"/>
      <c r="Q54" s="534"/>
      <c r="R54" s="534"/>
      <c r="S54" s="534"/>
      <c r="T54" s="534"/>
      <c r="U54" s="527"/>
      <c r="V54" s="527"/>
      <c r="W54" s="527"/>
      <c r="X54" s="527"/>
      <c r="Y54" s="527"/>
    </row>
    <row r="55" spans="1:25" ht="13.5" customHeight="1">
      <c r="A55" s="376" t="s">
        <v>156</v>
      </c>
      <c r="B55" s="377"/>
      <c r="C55" s="377"/>
      <c r="D55" s="376"/>
      <c r="L55" s="696"/>
      <c r="M55" s="696"/>
      <c r="N55" s="696"/>
      <c r="O55" s="696"/>
      <c r="P55" s="696"/>
      <c r="Q55" s="696"/>
      <c r="R55" s="696"/>
      <c r="S55" s="696"/>
      <c r="T55" s="696"/>
      <c r="U55" s="696"/>
      <c r="V55" s="696"/>
      <c r="W55" s="696"/>
      <c r="X55" s="696"/>
      <c r="Y55" s="696"/>
    </row>
    <row r="56" spans="1:25" ht="13.5" customHeight="1">
      <c r="A56" s="376" t="s">
        <v>157</v>
      </c>
      <c r="B56" s="376"/>
      <c r="C56" s="376"/>
      <c r="L56" s="696"/>
      <c r="M56" s="696"/>
      <c r="N56" s="696"/>
      <c r="O56" s="696"/>
      <c r="P56" s="696"/>
      <c r="Q56" s="696"/>
      <c r="R56" s="696"/>
      <c r="S56" s="696"/>
      <c r="T56" s="696"/>
      <c r="U56" s="696"/>
      <c r="V56" s="696"/>
      <c r="W56" s="696"/>
      <c r="X56" s="696"/>
      <c r="Y56" s="696"/>
    </row>
    <row r="57" spans="1:25" ht="13.5" customHeight="1"/>
    <row r="58" spans="1:25" ht="13.5" customHeight="1">
      <c r="A58" s="375"/>
      <c r="B58" s="375"/>
      <c r="C58" s="375"/>
      <c r="D58" s="375"/>
      <c r="E58" s="375"/>
      <c r="F58" s="375"/>
      <c r="G58" s="375"/>
      <c r="H58" s="375"/>
      <c r="W58" s="279"/>
      <c r="X58" s="279"/>
    </row>
    <row r="59" spans="1:25" ht="13.5" customHeight="1">
      <c r="A59" s="374"/>
      <c r="B59" s="374"/>
      <c r="C59" s="374"/>
      <c r="D59" s="374"/>
      <c r="E59" s="374"/>
      <c r="F59" s="374"/>
      <c r="G59" s="374"/>
      <c r="H59" s="374"/>
      <c r="I59" s="374"/>
      <c r="J59" s="374"/>
      <c r="K59" s="374"/>
    </row>
    <row r="60" spans="1:25" ht="13.5" customHeight="1">
      <c r="A60" s="373"/>
      <c r="B60" s="373"/>
      <c r="C60" s="373"/>
      <c r="D60" s="373"/>
      <c r="E60" s="373"/>
      <c r="F60" s="373"/>
      <c r="G60" s="373"/>
      <c r="H60" s="373"/>
    </row>
    <row r="61" spans="1:25" ht="13.5" customHeight="1">
      <c r="A61" s="372"/>
      <c r="B61" s="372"/>
      <c r="C61" s="372"/>
      <c r="D61" s="372"/>
      <c r="E61" s="372"/>
      <c r="F61" s="372"/>
      <c r="G61" s="372"/>
      <c r="H61" s="372"/>
      <c r="L61" s="274"/>
      <c r="M61" s="274"/>
      <c r="N61" s="274"/>
      <c r="O61" s="274"/>
      <c r="P61" s="274"/>
      <c r="Q61" s="274"/>
      <c r="S61" s="274"/>
      <c r="T61" s="274"/>
      <c r="U61" s="274"/>
      <c r="V61" s="274"/>
      <c r="W61" s="274"/>
      <c r="X61" s="274"/>
      <c r="Y61" s="274"/>
    </row>
    <row r="62" spans="1:25" ht="13.5" customHeight="1">
      <c r="A62" s="372"/>
      <c r="B62" s="372"/>
      <c r="C62" s="372"/>
      <c r="D62" s="372"/>
      <c r="E62" s="372"/>
      <c r="F62" s="372"/>
      <c r="G62" s="372"/>
      <c r="H62" s="372"/>
      <c r="L62" s="274"/>
      <c r="M62" s="274"/>
      <c r="N62" s="274"/>
      <c r="O62" s="274"/>
      <c r="P62" s="274"/>
      <c r="Q62" s="274"/>
      <c r="S62" s="274"/>
      <c r="T62" s="274"/>
      <c r="U62" s="274"/>
      <c r="V62" s="274"/>
      <c r="W62" s="274"/>
      <c r="X62" s="274"/>
      <c r="Y62" s="274"/>
    </row>
    <row r="63" spans="1:25" ht="13.5" customHeight="1">
      <c r="A63" s="371"/>
      <c r="B63" s="371"/>
      <c r="C63" s="371"/>
      <c r="D63" s="371"/>
      <c r="E63" s="371"/>
      <c r="F63" s="371"/>
      <c r="G63" s="371"/>
      <c r="H63" s="371"/>
    </row>
    <row r="64" spans="1:25" s="146" customFormat="1" ht="13.5" customHeight="1">
      <c r="A64" s="370"/>
      <c r="B64" s="370"/>
      <c r="C64" s="370"/>
      <c r="D64" s="370"/>
      <c r="E64" s="370"/>
      <c r="F64" s="370"/>
      <c r="G64" s="370"/>
      <c r="H64" s="370"/>
      <c r="L64" s="120"/>
      <c r="M64" s="120"/>
      <c r="N64" s="120"/>
      <c r="O64" s="120"/>
      <c r="P64" s="120"/>
      <c r="Q64" s="120"/>
      <c r="R64" s="120"/>
      <c r="S64" s="120"/>
      <c r="T64" s="120"/>
      <c r="U64" s="120"/>
      <c r="V64" s="120"/>
      <c r="W64" s="120"/>
      <c r="X64" s="120"/>
      <c r="Y64" s="120"/>
    </row>
    <row r="65" spans="1:25" s="146" customFormat="1" ht="20.149999999999999" customHeight="1">
      <c r="A65" s="371"/>
      <c r="B65" s="371"/>
      <c r="C65" s="371"/>
      <c r="D65" s="371"/>
      <c r="E65" s="371"/>
      <c r="F65" s="371"/>
      <c r="G65" s="371"/>
      <c r="H65" s="371"/>
      <c r="L65" s="120"/>
      <c r="M65" s="120"/>
      <c r="N65" s="120"/>
      <c r="O65" s="120"/>
      <c r="P65" s="120"/>
      <c r="Q65" s="120"/>
      <c r="R65" s="120"/>
      <c r="S65" s="120"/>
      <c r="T65" s="120"/>
      <c r="U65" s="120"/>
      <c r="V65" s="120"/>
      <c r="W65" s="120"/>
      <c r="X65" s="120"/>
      <c r="Y65" s="120"/>
    </row>
    <row r="66" spans="1:25" s="146" customFormat="1" ht="20.149999999999999" customHeight="1">
      <c r="A66" s="370"/>
      <c r="B66" s="370"/>
      <c r="C66" s="370"/>
      <c r="D66" s="370"/>
      <c r="E66" s="370"/>
      <c r="F66" s="370"/>
      <c r="G66" s="370"/>
      <c r="H66" s="370"/>
      <c r="L66" s="120"/>
      <c r="M66" s="120"/>
      <c r="N66" s="120"/>
      <c r="O66" s="120"/>
      <c r="P66" s="120"/>
      <c r="Q66" s="120"/>
      <c r="R66" s="120"/>
      <c r="S66" s="120"/>
      <c r="T66" s="120"/>
      <c r="U66" s="120"/>
      <c r="V66" s="120"/>
      <c r="W66" s="120"/>
      <c r="X66" s="120"/>
      <c r="Y66" s="120"/>
    </row>
    <row r="67" spans="1:25" s="146" customFormat="1" ht="20.149999999999999" customHeight="1">
      <c r="A67" s="370"/>
      <c r="B67" s="370"/>
      <c r="C67" s="370"/>
      <c r="D67" s="370"/>
      <c r="E67" s="370"/>
      <c r="F67" s="370"/>
      <c r="G67" s="370"/>
      <c r="H67" s="370"/>
      <c r="L67" s="120"/>
      <c r="M67" s="120"/>
      <c r="N67" s="120"/>
      <c r="O67" s="120"/>
      <c r="P67" s="120"/>
      <c r="Q67" s="120"/>
      <c r="R67" s="120"/>
      <c r="S67" s="120"/>
      <c r="T67" s="120"/>
      <c r="U67" s="120"/>
      <c r="V67" s="120"/>
      <c r="W67" s="120"/>
      <c r="X67" s="120"/>
      <c r="Y67" s="120"/>
    </row>
    <row r="68" spans="1:25" s="146" customFormat="1" ht="20.149999999999999" customHeight="1">
      <c r="L68" s="120"/>
      <c r="M68" s="120"/>
      <c r="N68" s="120"/>
      <c r="O68" s="120"/>
      <c r="P68" s="120"/>
      <c r="Q68" s="120"/>
      <c r="R68" s="120"/>
      <c r="S68" s="120"/>
      <c r="T68" s="120"/>
      <c r="U68" s="120"/>
      <c r="V68" s="120"/>
      <c r="W68" s="120"/>
      <c r="X68" s="120"/>
      <c r="Y68" s="120"/>
    </row>
    <row r="69" spans="1:25" s="146" customFormat="1" ht="20.149999999999999" customHeight="1">
      <c r="L69" s="120"/>
      <c r="M69" s="120"/>
      <c r="N69" s="120"/>
      <c r="O69" s="120"/>
      <c r="P69" s="120"/>
      <c r="Q69" s="120"/>
      <c r="R69" s="120"/>
      <c r="S69" s="120"/>
      <c r="T69" s="120"/>
      <c r="U69" s="120"/>
      <c r="V69" s="120"/>
      <c r="W69" s="120"/>
      <c r="X69" s="120"/>
      <c r="Y69" s="120"/>
    </row>
    <row r="70" spans="1:25" s="146" customFormat="1" ht="20.149999999999999" customHeight="1">
      <c r="L70" s="120"/>
      <c r="M70" s="120"/>
      <c r="N70" s="120"/>
      <c r="O70" s="120"/>
      <c r="P70" s="120"/>
      <c r="Q70" s="120"/>
      <c r="R70" s="120"/>
      <c r="S70" s="120"/>
      <c r="T70" s="120"/>
      <c r="U70" s="120"/>
      <c r="V70" s="120"/>
      <c r="W70" s="120"/>
      <c r="X70" s="120"/>
      <c r="Y70" s="120"/>
    </row>
    <row r="71" spans="1:25" s="146" customFormat="1" ht="20.149999999999999" customHeight="1">
      <c r="L71" s="120"/>
      <c r="M71" s="120"/>
      <c r="N71" s="120"/>
      <c r="O71" s="120"/>
      <c r="P71" s="120"/>
      <c r="Q71" s="120"/>
      <c r="R71" s="120"/>
      <c r="S71" s="120"/>
      <c r="T71" s="120"/>
      <c r="U71" s="120"/>
      <c r="V71" s="120"/>
      <c r="W71" s="120"/>
      <c r="X71" s="120"/>
      <c r="Y71" s="120"/>
    </row>
    <row r="72" spans="1:25" s="146" customFormat="1" ht="20.149999999999999" customHeight="1">
      <c r="L72" s="120"/>
      <c r="M72" s="120"/>
      <c r="N72" s="120"/>
      <c r="O72" s="120"/>
      <c r="P72" s="120"/>
      <c r="Q72" s="120"/>
      <c r="R72" s="120"/>
      <c r="S72" s="120"/>
      <c r="T72" s="120"/>
      <c r="U72" s="120"/>
      <c r="V72" s="120"/>
      <c r="W72" s="120"/>
      <c r="X72" s="120"/>
      <c r="Y72" s="120"/>
    </row>
    <row r="73" spans="1:25" s="146" customFormat="1" ht="20.149999999999999" customHeight="1">
      <c r="L73" s="120"/>
      <c r="M73" s="120"/>
      <c r="N73" s="120"/>
      <c r="O73" s="120"/>
      <c r="P73" s="120"/>
      <c r="Q73" s="120"/>
      <c r="R73" s="120"/>
      <c r="S73" s="120"/>
      <c r="T73" s="120"/>
      <c r="U73" s="120"/>
      <c r="V73" s="120"/>
      <c r="W73" s="120"/>
      <c r="X73" s="120"/>
      <c r="Y73" s="120"/>
    </row>
    <row r="74" spans="1:25" s="146" customFormat="1" ht="20.149999999999999" customHeight="1">
      <c r="L74" s="120"/>
      <c r="M74" s="120"/>
      <c r="N74" s="120"/>
      <c r="O74" s="120"/>
      <c r="P74" s="120"/>
      <c r="Q74" s="120"/>
      <c r="R74" s="120"/>
      <c r="S74" s="120"/>
      <c r="T74" s="120"/>
      <c r="U74" s="120"/>
      <c r="V74" s="120"/>
      <c r="W74" s="120"/>
      <c r="X74" s="120"/>
      <c r="Y74" s="120"/>
    </row>
    <row r="75" spans="1:25" s="146" customFormat="1" ht="20.149999999999999" customHeight="1">
      <c r="L75" s="120"/>
      <c r="M75" s="120"/>
      <c r="N75" s="120"/>
      <c r="O75" s="120"/>
      <c r="P75" s="120"/>
      <c r="Q75" s="120"/>
      <c r="R75" s="120"/>
      <c r="S75" s="120"/>
      <c r="T75" s="120"/>
      <c r="U75" s="120"/>
      <c r="V75" s="120"/>
      <c r="W75" s="120"/>
      <c r="X75" s="120"/>
      <c r="Y75" s="120"/>
    </row>
    <row r="76" spans="1:25" s="146" customFormat="1" ht="20.149999999999999" customHeight="1">
      <c r="L76" s="120"/>
      <c r="M76" s="120"/>
      <c r="N76" s="120"/>
      <c r="O76" s="120"/>
      <c r="P76" s="120"/>
      <c r="Q76" s="120"/>
      <c r="R76" s="120"/>
      <c r="S76" s="120"/>
      <c r="T76" s="120"/>
      <c r="U76" s="120"/>
      <c r="V76" s="120"/>
      <c r="W76" s="120"/>
      <c r="X76" s="120"/>
      <c r="Y76" s="120"/>
    </row>
    <row r="77" spans="1:25" s="146" customFormat="1" ht="20.149999999999999" customHeight="1">
      <c r="L77" s="120"/>
      <c r="M77" s="120"/>
      <c r="N77" s="120"/>
      <c r="O77" s="120"/>
      <c r="P77" s="120"/>
      <c r="Q77" s="120"/>
      <c r="R77" s="120"/>
      <c r="S77" s="120"/>
      <c r="T77" s="120"/>
      <c r="U77" s="120"/>
      <c r="V77" s="120"/>
      <c r="W77" s="120"/>
      <c r="X77" s="120"/>
      <c r="Y77" s="120"/>
    </row>
    <row r="78" spans="1:25" s="146" customFormat="1" ht="20.149999999999999" customHeight="1">
      <c r="L78" s="120"/>
      <c r="M78" s="120"/>
      <c r="N78" s="120"/>
      <c r="O78" s="120"/>
      <c r="P78" s="120"/>
      <c r="Q78" s="120"/>
      <c r="R78" s="120"/>
      <c r="S78" s="120"/>
      <c r="T78" s="120"/>
      <c r="U78" s="120"/>
      <c r="V78" s="120"/>
      <c r="W78" s="120"/>
      <c r="X78" s="120"/>
      <c r="Y78" s="120"/>
    </row>
    <row r="79" spans="1:25" s="146" customFormat="1" ht="20.149999999999999" customHeight="1">
      <c r="L79" s="120"/>
      <c r="M79" s="120"/>
      <c r="N79" s="120"/>
      <c r="O79" s="120"/>
      <c r="P79" s="120"/>
      <c r="Q79" s="120"/>
      <c r="R79" s="120"/>
      <c r="S79" s="120"/>
      <c r="T79" s="120"/>
      <c r="U79" s="120"/>
      <c r="V79" s="120"/>
      <c r="W79" s="120"/>
      <c r="X79" s="120"/>
      <c r="Y79" s="120"/>
    </row>
    <row r="80" spans="1:25" s="146" customFormat="1" ht="20.149999999999999" customHeight="1">
      <c r="L80" s="120"/>
      <c r="M80" s="120"/>
      <c r="N80" s="120"/>
      <c r="O80" s="120"/>
      <c r="P80" s="120"/>
      <c r="Q80" s="120"/>
      <c r="R80" s="120"/>
      <c r="S80" s="120"/>
      <c r="T80" s="120"/>
      <c r="U80" s="120"/>
      <c r="V80" s="120"/>
      <c r="W80" s="120"/>
      <c r="X80" s="120"/>
      <c r="Y80" s="120"/>
    </row>
    <row r="81" spans="12:25" s="146" customFormat="1" ht="20.149999999999999" customHeight="1">
      <c r="L81" s="120"/>
      <c r="M81" s="120"/>
      <c r="N81" s="120"/>
      <c r="O81" s="120"/>
      <c r="P81" s="120"/>
      <c r="Q81" s="120"/>
      <c r="R81" s="120"/>
      <c r="S81" s="120"/>
      <c r="T81" s="120"/>
      <c r="U81" s="120"/>
      <c r="V81" s="120"/>
      <c r="W81" s="120"/>
      <c r="X81" s="120"/>
      <c r="Y81" s="120"/>
    </row>
    <row r="82" spans="12:25" s="146" customFormat="1" ht="20.149999999999999" customHeight="1">
      <c r="L82" s="120"/>
      <c r="M82" s="120"/>
      <c r="N82" s="120"/>
      <c r="O82" s="120"/>
      <c r="P82" s="120"/>
      <c r="Q82" s="120"/>
      <c r="R82" s="120"/>
      <c r="S82" s="120"/>
      <c r="T82" s="120"/>
      <c r="U82" s="120"/>
      <c r="V82" s="120"/>
      <c r="W82" s="120"/>
      <c r="X82" s="120"/>
      <c r="Y82" s="120"/>
    </row>
    <row r="83" spans="12:25" s="146" customFormat="1" ht="20.149999999999999" customHeight="1">
      <c r="L83" s="120"/>
      <c r="M83" s="120"/>
      <c r="N83" s="120"/>
      <c r="O83" s="120"/>
      <c r="P83" s="120"/>
      <c r="Q83" s="120"/>
      <c r="R83" s="120"/>
      <c r="S83" s="120"/>
      <c r="T83" s="120"/>
      <c r="U83" s="120"/>
      <c r="V83" s="120"/>
      <c r="W83" s="120"/>
      <c r="X83" s="120"/>
      <c r="Y83" s="120"/>
    </row>
    <row r="84" spans="12:25" s="146" customFormat="1" ht="20.149999999999999" customHeight="1">
      <c r="L84" s="120"/>
      <c r="M84" s="120"/>
      <c r="N84" s="120"/>
      <c r="O84" s="120"/>
      <c r="P84" s="120"/>
      <c r="Q84" s="120"/>
      <c r="R84" s="120"/>
      <c r="S84" s="120"/>
      <c r="T84" s="120"/>
      <c r="U84" s="120"/>
      <c r="V84" s="120"/>
      <c r="W84" s="120"/>
      <c r="X84" s="120"/>
      <c r="Y84" s="120"/>
    </row>
    <row r="85" spans="12:25" s="146" customFormat="1" ht="20.149999999999999" customHeight="1">
      <c r="L85" s="120"/>
      <c r="M85" s="120"/>
      <c r="N85" s="120"/>
      <c r="O85" s="120"/>
      <c r="P85" s="120"/>
      <c r="Q85" s="120"/>
      <c r="R85" s="120"/>
      <c r="S85" s="120"/>
      <c r="T85" s="120"/>
      <c r="U85" s="120"/>
      <c r="V85" s="120"/>
      <c r="W85" s="120"/>
      <c r="X85" s="120"/>
      <c r="Y85" s="120"/>
    </row>
    <row r="86" spans="12:25" s="146" customFormat="1" ht="20.149999999999999" customHeight="1">
      <c r="L86" s="120"/>
      <c r="M86" s="120"/>
      <c r="N86" s="120"/>
      <c r="O86" s="120"/>
      <c r="P86" s="120"/>
      <c r="Q86" s="120"/>
      <c r="R86" s="120"/>
      <c r="S86" s="120"/>
      <c r="T86" s="120"/>
      <c r="U86" s="120"/>
      <c r="V86" s="120"/>
      <c r="W86" s="120"/>
      <c r="X86" s="120"/>
      <c r="Y86" s="120"/>
    </row>
    <row r="87" spans="12:25" s="146" customFormat="1" ht="20.149999999999999" customHeight="1">
      <c r="L87" s="120"/>
      <c r="M87" s="120"/>
      <c r="N87" s="120"/>
      <c r="O87" s="120"/>
      <c r="P87" s="120"/>
      <c r="Q87" s="120"/>
      <c r="R87" s="120"/>
      <c r="S87" s="120"/>
      <c r="T87" s="120"/>
      <c r="U87" s="120"/>
      <c r="V87" s="120"/>
      <c r="W87" s="120"/>
      <c r="X87" s="120"/>
      <c r="Y87" s="120"/>
    </row>
    <row r="88" spans="12:25" s="146" customFormat="1" ht="20.149999999999999" customHeight="1">
      <c r="L88" s="120"/>
      <c r="M88" s="120"/>
      <c r="N88" s="120"/>
      <c r="O88" s="120"/>
      <c r="P88" s="120"/>
      <c r="Q88" s="120"/>
      <c r="R88" s="120"/>
      <c r="S88" s="120"/>
      <c r="T88" s="120"/>
      <c r="U88" s="120"/>
      <c r="V88" s="120"/>
      <c r="W88" s="120"/>
      <c r="X88" s="120"/>
      <c r="Y88" s="120"/>
    </row>
    <row r="89" spans="12:25" s="146" customFormat="1" ht="20.149999999999999" customHeight="1">
      <c r="L89" s="120"/>
      <c r="M89" s="120"/>
      <c r="N89" s="120"/>
      <c r="O89" s="120"/>
      <c r="P89" s="120"/>
      <c r="Q89" s="120"/>
      <c r="R89" s="120"/>
      <c r="S89" s="120"/>
      <c r="T89" s="120"/>
      <c r="U89" s="120"/>
      <c r="V89" s="120"/>
      <c r="W89" s="120"/>
      <c r="X89" s="120"/>
      <c r="Y89" s="120"/>
    </row>
    <row r="90" spans="12:25" s="146" customFormat="1" ht="20.149999999999999" customHeight="1">
      <c r="L90" s="120"/>
      <c r="M90" s="120"/>
      <c r="N90" s="120"/>
      <c r="O90" s="120"/>
      <c r="P90" s="120"/>
      <c r="Q90" s="120"/>
      <c r="R90" s="120"/>
      <c r="S90" s="120"/>
      <c r="T90" s="120"/>
      <c r="U90" s="120"/>
      <c r="V90" s="120"/>
      <c r="W90" s="120"/>
      <c r="X90" s="120"/>
      <c r="Y90" s="120"/>
    </row>
    <row r="91" spans="12:25" s="146" customFormat="1" ht="20.149999999999999" customHeight="1">
      <c r="L91" s="120"/>
      <c r="M91" s="120"/>
      <c r="N91" s="120"/>
      <c r="O91" s="120"/>
      <c r="P91" s="120"/>
      <c r="Q91" s="120"/>
      <c r="R91" s="120"/>
      <c r="S91" s="120"/>
      <c r="T91" s="120"/>
      <c r="U91" s="120"/>
      <c r="V91" s="120"/>
      <c r="W91" s="120"/>
      <c r="X91" s="120"/>
      <c r="Y91" s="120"/>
    </row>
    <row r="92" spans="12:25" s="146" customFormat="1" ht="20.149999999999999" customHeight="1">
      <c r="L92" s="120"/>
      <c r="M92" s="120"/>
      <c r="N92" s="120"/>
      <c r="O92" s="120"/>
      <c r="P92" s="120"/>
      <c r="Q92" s="120"/>
      <c r="R92" s="120"/>
      <c r="S92" s="120"/>
      <c r="T92" s="120"/>
      <c r="U92" s="120"/>
      <c r="V92" s="120"/>
      <c r="W92" s="120"/>
      <c r="X92" s="120"/>
      <c r="Y92" s="120"/>
    </row>
    <row r="93" spans="12:25" s="146" customFormat="1" ht="20.149999999999999" customHeight="1">
      <c r="L93" s="120"/>
      <c r="M93" s="120"/>
      <c r="N93" s="120"/>
      <c r="O93" s="120"/>
      <c r="P93" s="120"/>
      <c r="Q93" s="120"/>
      <c r="R93" s="120"/>
      <c r="S93" s="120"/>
      <c r="T93" s="120"/>
      <c r="U93" s="120"/>
      <c r="V93" s="120"/>
      <c r="W93" s="120"/>
      <c r="X93" s="120"/>
      <c r="Y93" s="120"/>
    </row>
    <row r="94" spans="12:25" s="146" customFormat="1" ht="20.149999999999999" customHeight="1">
      <c r="L94" s="120"/>
      <c r="M94" s="120"/>
      <c r="N94" s="120"/>
      <c r="O94" s="120"/>
      <c r="P94" s="120"/>
      <c r="Q94" s="120"/>
      <c r="R94" s="120"/>
      <c r="S94" s="120"/>
      <c r="T94" s="120"/>
      <c r="U94" s="120"/>
      <c r="V94" s="120"/>
      <c r="W94" s="120"/>
      <c r="X94" s="120"/>
      <c r="Y94" s="120"/>
    </row>
    <row r="95" spans="12:25" s="146" customFormat="1" ht="20.149999999999999" customHeight="1">
      <c r="L95" s="120"/>
      <c r="M95" s="120"/>
      <c r="N95" s="120"/>
      <c r="O95" s="120"/>
      <c r="P95" s="120"/>
      <c r="Q95" s="120"/>
      <c r="R95" s="120"/>
      <c r="S95" s="120"/>
      <c r="T95" s="120"/>
      <c r="U95" s="120"/>
      <c r="V95" s="120"/>
      <c r="W95" s="120"/>
      <c r="X95" s="120"/>
      <c r="Y95" s="120"/>
    </row>
    <row r="96" spans="12:25" s="146" customFormat="1" ht="20.149999999999999" customHeight="1">
      <c r="L96" s="120"/>
      <c r="M96" s="120"/>
      <c r="N96" s="120"/>
      <c r="O96" s="120"/>
      <c r="P96" s="120"/>
      <c r="Q96" s="120"/>
      <c r="R96" s="120"/>
      <c r="S96" s="120"/>
      <c r="T96" s="120"/>
      <c r="U96" s="120"/>
      <c r="V96" s="120"/>
      <c r="W96" s="120"/>
      <c r="X96" s="120"/>
      <c r="Y96" s="120"/>
    </row>
    <row r="97" spans="12:25" s="146" customFormat="1" ht="20.149999999999999" customHeight="1">
      <c r="L97" s="120"/>
      <c r="M97" s="120"/>
      <c r="N97" s="120"/>
      <c r="O97" s="120"/>
      <c r="P97" s="120"/>
      <c r="Q97" s="120"/>
      <c r="R97" s="120"/>
      <c r="S97" s="120"/>
      <c r="T97" s="120"/>
      <c r="U97" s="120"/>
      <c r="V97" s="120"/>
      <c r="W97" s="120"/>
      <c r="X97" s="120"/>
      <c r="Y97" s="120"/>
    </row>
    <row r="98" spans="12:25" s="146" customFormat="1" ht="20.149999999999999" customHeight="1">
      <c r="L98" s="120"/>
      <c r="M98" s="120"/>
      <c r="N98" s="120"/>
      <c r="O98" s="120"/>
      <c r="P98" s="120"/>
      <c r="Q98" s="120"/>
      <c r="R98" s="120"/>
      <c r="S98" s="120"/>
      <c r="T98" s="120"/>
      <c r="U98" s="120"/>
      <c r="V98" s="120"/>
      <c r="W98" s="120"/>
      <c r="X98" s="120"/>
      <c r="Y98" s="120"/>
    </row>
    <row r="99" spans="12:25" s="146" customFormat="1" ht="20.149999999999999" customHeight="1">
      <c r="L99" s="120"/>
      <c r="M99" s="120"/>
      <c r="N99" s="120"/>
      <c r="O99" s="120"/>
      <c r="P99" s="120"/>
      <c r="Q99" s="120"/>
      <c r="R99" s="120"/>
      <c r="S99" s="120"/>
      <c r="T99" s="120"/>
      <c r="U99" s="120"/>
      <c r="V99" s="120"/>
      <c r="W99" s="120"/>
      <c r="X99" s="120"/>
      <c r="Y99" s="120"/>
    </row>
    <row r="100" spans="12:25" s="146" customFormat="1" ht="20.149999999999999" customHeight="1">
      <c r="L100" s="120"/>
      <c r="M100" s="120"/>
      <c r="N100" s="120"/>
      <c r="O100" s="120"/>
      <c r="P100" s="120"/>
      <c r="Q100" s="120"/>
      <c r="R100" s="120"/>
      <c r="S100" s="120"/>
      <c r="T100" s="120"/>
      <c r="U100" s="120"/>
      <c r="V100" s="120"/>
      <c r="W100" s="120"/>
      <c r="X100" s="120"/>
      <c r="Y100" s="120"/>
    </row>
    <row r="101" spans="12:25" s="146" customFormat="1" ht="20.149999999999999" customHeight="1">
      <c r="L101" s="120"/>
      <c r="M101" s="120"/>
      <c r="N101" s="120"/>
      <c r="O101" s="120"/>
      <c r="P101" s="120"/>
      <c r="Q101" s="120"/>
      <c r="R101" s="120"/>
      <c r="S101" s="120"/>
      <c r="T101" s="120"/>
      <c r="U101" s="120"/>
      <c r="V101" s="120"/>
      <c r="W101" s="120"/>
      <c r="X101" s="120"/>
      <c r="Y101" s="120"/>
    </row>
    <row r="102" spans="12:25" s="146" customFormat="1" ht="20.149999999999999" customHeight="1">
      <c r="L102" s="120"/>
      <c r="M102" s="120"/>
      <c r="N102" s="120"/>
      <c r="O102" s="120"/>
      <c r="P102" s="120"/>
      <c r="Q102" s="120"/>
      <c r="R102" s="120"/>
      <c r="S102" s="120"/>
      <c r="T102" s="120"/>
      <c r="U102" s="120"/>
      <c r="V102" s="120"/>
      <c r="W102" s="120"/>
      <c r="X102" s="120"/>
      <c r="Y102" s="120"/>
    </row>
    <row r="103" spans="12:25" s="146" customFormat="1" ht="20.149999999999999" customHeight="1">
      <c r="L103" s="120"/>
      <c r="M103" s="120"/>
      <c r="N103" s="120"/>
      <c r="O103" s="120"/>
      <c r="P103" s="120"/>
      <c r="Q103" s="120"/>
      <c r="R103" s="120"/>
      <c r="S103" s="120"/>
      <c r="T103" s="120"/>
      <c r="U103" s="120"/>
      <c r="V103" s="120"/>
      <c r="W103" s="120"/>
      <c r="X103" s="120"/>
      <c r="Y103" s="120"/>
    </row>
    <row r="104" spans="12:25" s="146" customFormat="1" ht="20.149999999999999" customHeight="1">
      <c r="L104" s="120"/>
      <c r="M104" s="120"/>
      <c r="N104" s="120"/>
      <c r="O104" s="120"/>
      <c r="P104" s="120"/>
      <c r="Q104" s="120"/>
      <c r="R104" s="120"/>
      <c r="S104" s="120"/>
      <c r="T104" s="120"/>
      <c r="U104" s="120"/>
      <c r="V104" s="120"/>
      <c r="W104" s="120"/>
      <c r="X104" s="120"/>
      <c r="Y104" s="120"/>
    </row>
    <row r="105" spans="12:25" s="146" customFormat="1" ht="20.149999999999999" customHeight="1">
      <c r="L105" s="120"/>
      <c r="M105" s="120"/>
      <c r="N105" s="120"/>
      <c r="O105" s="120"/>
      <c r="P105" s="120"/>
      <c r="Q105" s="120"/>
      <c r="R105" s="120"/>
      <c r="S105" s="120"/>
      <c r="T105" s="120"/>
      <c r="U105" s="120"/>
      <c r="V105" s="120"/>
      <c r="W105" s="120"/>
      <c r="X105" s="120"/>
      <c r="Y105" s="120"/>
    </row>
    <row r="106" spans="12:25" s="146" customFormat="1" ht="20.149999999999999" customHeight="1">
      <c r="L106" s="120"/>
      <c r="M106" s="120"/>
      <c r="N106" s="120"/>
      <c r="O106" s="120"/>
      <c r="P106" s="120"/>
      <c r="Q106" s="120"/>
      <c r="R106" s="120"/>
      <c r="S106" s="120"/>
      <c r="T106" s="120"/>
      <c r="U106" s="120"/>
      <c r="V106" s="120"/>
      <c r="W106" s="120"/>
      <c r="X106" s="120"/>
      <c r="Y106" s="120"/>
    </row>
    <row r="107" spans="12:25" s="146" customFormat="1" ht="20.149999999999999" customHeight="1">
      <c r="L107" s="120"/>
      <c r="M107" s="120"/>
      <c r="N107" s="120"/>
      <c r="O107" s="120"/>
      <c r="P107" s="120"/>
      <c r="Q107" s="120"/>
      <c r="R107" s="120"/>
      <c r="S107" s="120"/>
      <c r="T107" s="120"/>
      <c r="U107" s="120"/>
      <c r="V107" s="120"/>
      <c r="W107" s="120"/>
      <c r="X107" s="120"/>
      <c r="Y107" s="120"/>
    </row>
    <row r="108" spans="12:25" s="146" customFormat="1" ht="20.149999999999999" customHeight="1">
      <c r="L108" s="120"/>
      <c r="M108" s="120"/>
      <c r="N108" s="120"/>
      <c r="O108" s="120"/>
      <c r="P108" s="120"/>
      <c r="Q108" s="120"/>
      <c r="R108" s="120"/>
      <c r="S108" s="120"/>
      <c r="T108" s="120"/>
      <c r="U108" s="120"/>
      <c r="V108" s="120"/>
      <c r="W108" s="120"/>
      <c r="X108" s="120"/>
      <c r="Y108" s="120"/>
    </row>
    <row r="109" spans="12:25" s="146" customFormat="1" ht="20.149999999999999" customHeight="1">
      <c r="L109" s="120"/>
      <c r="M109" s="120"/>
      <c r="N109" s="120"/>
      <c r="O109" s="120"/>
      <c r="P109" s="120"/>
      <c r="Q109" s="120"/>
      <c r="R109" s="120"/>
      <c r="S109" s="120"/>
      <c r="T109" s="120"/>
      <c r="U109" s="120"/>
      <c r="V109" s="120"/>
      <c r="W109" s="120"/>
      <c r="X109" s="120"/>
      <c r="Y109" s="120"/>
    </row>
    <row r="110" spans="12:25" s="146" customFormat="1" ht="20.149999999999999" customHeight="1">
      <c r="L110" s="120"/>
      <c r="M110" s="120"/>
      <c r="N110" s="120"/>
      <c r="O110" s="120"/>
      <c r="P110" s="120"/>
      <c r="Q110" s="120"/>
      <c r="R110" s="120"/>
      <c r="S110" s="120"/>
      <c r="T110" s="120"/>
      <c r="U110" s="120"/>
      <c r="V110" s="120"/>
      <c r="W110" s="120"/>
      <c r="X110" s="120"/>
      <c r="Y110" s="120"/>
    </row>
    <row r="111" spans="12:25" s="146" customFormat="1" ht="20.149999999999999" customHeight="1">
      <c r="L111" s="120"/>
      <c r="M111" s="120"/>
      <c r="N111" s="120"/>
      <c r="O111" s="120"/>
      <c r="P111" s="120"/>
      <c r="Q111" s="120"/>
      <c r="R111" s="120"/>
      <c r="S111" s="120"/>
      <c r="T111" s="120"/>
      <c r="U111" s="120"/>
      <c r="V111" s="120"/>
      <c r="W111" s="120"/>
      <c r="X111" s="120"/>
      <c r="Y111" s="120"/>
    </row>
    <row r="112" spans="12:25" s="146" customFormat="1" ht="20.149999999999999" customHeight="1">
      <c r="L112" s="120"/>
      <c r="M112" s="120"/>
      <c r="N112" s="120"/>
      <c r="O112" s="120"/>
      <c r="P112" s="120"/>
      <c r="Q112" s="120"/>
      <c r="R112" s="120"/>
      <c r="S112" s="120"/>
      <c r="T112" s="120"/>
      <c r="U112" s="120"/>
      <c r="V112" s="120"/>
      <c r="W112" s="120"/>
      <c r="X112" s="120"/>
      <c r="Y112" s="120"/>
    </row>
    <row r="113" spans="12:25" s="146" customFormat="1" ht="20.149999999999999" customHeight="1">
      <c r="L113" s="120"/>
      <c r="M113" s="120"/>
      <c r="N113" s="120"/>
      <c r="O113" s="120"/>
      <c r="P113" s="120"/>
      <c r="Q113" s="120"/>
      <c r="R113" s="120"/>
      <c r="S113" s="120"/>
      <c r="T113" s="120"/>
      <c r="U113" s="120"/>
      <c r="V113" s="120"/>
      <c r="W113" s="120"/>
      <c r="X113" s="120"/>
      <c r="Y113" s="120"/>
    </row>
    <row r="114" spans="12:25" s="146" customFormat="1" ht="20.149999999999999" customHeight="1">
      <c r="L114" s="120"/>
      <c r="M114" s="120"/>
      <c r="N114" s="120"/>
      <c r="O114" s="120"/>
      <c r="P114" s="120"/>
      <c r="Q114" s="120"/>
      <c r="R114" s="120"/>
      <c r="S114" s="120"/>
      <c r="T114" s="120"/>
      <c r="U114" s="120"/>
      <c r="V114" s="120"/>
      <c r="W114" s="120"/>
      <c r="X114" s="120"/>
      <c r="Y114" s="120"/>
    </row>
    <row r="115" spans="12:25" s="146" customFormat="1" ht="20.149999999999999" customHeight="1">
      <c r="L115" s="120"/>
      <c r="M115" s="120"/>
      <c r="N115" s="120"/>
      <c r="O115" s="120"/>
      <c r="P115" s="120"/>
      <c r="Q115" s="120"/>
      <c r="R115" s="120"/>
      <c r="S115" s="120"/>
      <c r="T115" s="120"/>
      <c r="U115" s="120"/>
      <c r="V115" s="120"/>
      <c r="W115" s="120"/>
      <c r="X115" s="120"/>
      <c r="Y115" s="120"/>
    </row>
    <row r="116" spans="12:25" s="146" customFormat="1" ht="20.149999999999999" customHeight="1">
      <c r="L116" s="120"/>
      <c r="M116" s="120"/>
      <c r="N116" s="120"/>
      <c r="O116" s="120"/>
      <c r="P116" s="120"/>
      <c r="Q116" s="120"/>
      <c r="R116" s="120"/>
      <c r="S116" s="120"/>
      <c r="T116" s="120"/>
      <c r="U116" s="120"/>
      <c r="V116" s="120"/>
      <c r="W116" s="120"/>
      <c r="X116" s="120"/>
      <c r="Y116" s="120"/>
    </row>
    <row r="117" spans="12:25" s="146" customFormat="1" ht="20.149999999999999" customHeight="1">
      <c r="L117" s="120"/>
      <c r="M117" s="120"/>
      <c r="N117" s="120"/>
      <c r="O117" s="120"/>
      <c r="P117" s="120"/>
      <c r="Q117" s="120"/>
      <c r="R117" s="120"/>
      <c r="S117" s="120"/>
      <c r="T117" s="120"/>
      <c r="U117" s="120"/>
      <c r="V117" s="120"/>
      <c r="W117" s="120"/>
      <c r="X117" s="120"/>
      <c r="Y117" s="120"/>
    </row>
    <row r="118" spans="12:25" s="146" customFormat="1" ht="20.149999999999999" customHeight="1">
      <c r="L118" s="120"/>
      <c r="M118" s="120"/>
      <c r="N118" s="120"/>
      <c r="O118" s="120"/>
      <c r="P118" s="120"/>
      <c r="Q118" s="120"/>
      <c r="R118" s="120"/>
      <c r="S118" s="120"/>
      <c r="T118" s="120"/>
      <c r="U118" s="120"/>
      <c r="V118" s="120"/>
      <c r="W118" s="120"/>
      <c r="X118" s="120"/>
      <c r="Y118" s="120"/>
    </row>
    <row r="119" spans="12:25" s="146" customFormat="1" ht="20.149999999999999" customHeight="1">
      <c r="L119" s="120"/>
      <c r="M119" s="120"/>
      <c r="N119" s="120"/>
      <c r="O119" s="120"/>
      <c r="P119" s="120"/>
      <c r="Q119" s="120"/>
      <c r="R119" s="120"/>
      <c r="S119" s="120"/>
      <c r="T119" s="120"/>
      <c r="U119" s="120"/>
      <c r="V119" s="120"/>
      <c r="W119" s="120"/>
      <c r="X119" s="120"/>
      <c r="Y119" s="120"/>
    </row>
    <row r="120" spans="12:25" s="146" customFormat="1" ht="20.149999999999999" customHeight="1">
      <c r="L120" s="120"/>
      <c r="M120" s="120"/>
      <c r="N120" s="120"/>
      <c r="O120" s="120"/>
      <c r="P120" s="120"/>
      <c r="Q120" s="120"/>
      <c r="R120" s="120"/>
      <c r="S120" s="120"/>
      <c r="T120" s="120"/>
      <c r="U120" s="120"/>
      <c r="V120" s="120"/>
      <c r="W120" s="120"/>
      <c r="X120" s="120"/>
      <c r="Y120" s="120"/>
    </row>
    <row r="121" spans="12:25" s="146" customFormat="1" ht="20.149999999999999" customHeight="1">
      <c r="L121" s="120"/>
      <c r="M121" s="120"/>
      <c r="N121" s="120"/>
      <c r="O121" s="120"/>
      <c r="P121" s="120"/>
      <c r="Q121" s="120"/>
      <c r="R121" s="120"/>
      <c r="S121" s="120"/>
      <c r="T121" s="120"/>
      <c r="U121" s="120"/>
      <c r="V121" s="120"/>
      <c r="W121" s="120"/>
      <c r="X121" s="120"/>
      <c r="Y121" s="120"/>
    </row>
    <row r="122" spans="12:25" s="146" customFormat="1" ht="20.149999999999999" customHeight="1">
      <c r="L122" s="120"/>
      <c r="M122" s="120"/>
      <c r="N122" s="120"/>
      <c r="O122" s="120"/>
      <c r="P122" s="120"/>
      <c r="Q122" s="120"/>
      <c r="R122" s="120"/>
      <c r="S122" s="120"/>
      <c r="T122" s="120"/>
      <c r="U122" s="120"/>
      <c r="V122" s="120"/>
      <c r="W122" s="120"/>
      <c r="X122" s="120"/>
      <c r="Y122" s="120"/>
    </row>
    <row r="123" spans="12:25" s="146" customFormat="1" ht="20.149999999999999" customHeight="1">
      <c r="L123" s="120"/>
      <c r="M123" s="120"/>
      <c r="N123" s="120"/>
      <c r="O123" s="120"/>
      <c r="P123" s="120"/>
      <c r="Q123" s="120"/>
      <c r="R123" s="120"/>
      <c r="S123" s="120"/>
      <c r="T123" s="120"/>
      <c r="U123" s="120"/>
      <c r="V123" s="120"/>
      <c r="W123" s="120"/>
      <c r="X123" s="120"/>
      <c r="Y123" s="120"/>
    </row>
    <row r="124" spans="12:25" s="146" customFormat="1" ht="20.149999999999999" customHeight="1">
      <c r="L124" s="120"/>
      <c r="M124" s="120"/>
      <c r="N124" s="120"/>
      <c r="O124" s="120"/>
      <c r="P124" s="120"/>
      <c r="Q124" s="120"/>
      <c r="R124" s="120"/>
      <c r="S124" s="120"/>
      <c r="T124" s="120"/>
      <c r="U124" s="120"/>
      <c r="V124" s="120"/>
      <c r="W124" s="120"/>
      <c r="X124" s="120"/>
      <c r="Y124" s="120"/>
    </row>
    <row r="125" spans="12:25" s="146" customFormat="1" ht="20.149999999999999" customHeight="1">
      <c r="L125" s="120"/>
      <c r="M125" s="120"/>
      <c r="N125" s="120"/>
      <c r="O125" s="120"/>
      <c r="P125" s="120"/>
      <c r="Q125" s="120"/>
      <c r="R125" s="120"/>
      <c r="S125" s="120"/>
      <c r="T125" s="120"/>
      <c r="U125" s="120"/>
      <c r="V125" s="120"/>
      <c r="W125" s="120"/>
      <c r="X125" s="120"/>
      <c r="Y125" s="120"/>
    </row>
    <row r="126" spans="12:25" s="146" customFormat="1" ht="20.149999999999999" customHeight="1">
      <c r="L126" s="120"/>
      <c r="M126" s="120"/>
      <c r="N126" s="120"/>
      <c r="O126" s="120"/>
      <c r="P126" s="120"/>
      <c r="Q126" s="120"/>
      <c r="R126" s="120"/>
      <c r="S126" s="120"/>
      <c r="T126" s="120"/>
      <c r="U126" s="120"/>
      <c r="V126" s="120"/>
      <c r="W126" s="120"/>
      <c r="X126" s="120"/>
      <c r="Y126" s="120"/>
    </row>
    <row r="127" spans="12:25" s="146" customFormat="1" ht="20.149999999999999" customHeight="1">
      <c r="L127" s="120"/>
      <c r="M127" s="120"/>
      <c r="N127" s="120"/>
      <c r="O127" s="120"/>
      <c r="P127" s="120"/>
      <c r="Q127" s="120"/>
      <c r="R127" s="120"/>
      <c r="S127" s="120"/>
      <c r="T127" s="120"/>
      <c r="U127" s="120"/>
      <c r="V127" s="120"/>
      <c r="W127" s="120"/>
      <c r="X127" s="120"/>
      <c r="Y127" s="120"/>
    </row>
    <row r="128" spans="12:25" s="146" customFormat="1" ht="20.149999999999999" customHeight="1">
      <c r="L128" s="120"/>
      <c r="M128" s="120"/>
      <c r="N128" s="120"/>
      <c r="O128" s="120"/>
      <c r="P128" s="120"/>
      <c r="Q128" s="120"/>
      <c r="R128" s="120"/>
      <c r="S128" s="120"/>
      <c r="T128" s="120"/>
      <c r="U128" s="120"/>
      <c r="V128" s="120"/>
      <c r="W128" s="120"/>
      <c r="X128" s="120"/>
      <c r="Y128" s="120"/>
    </row>
    <row r="129" spans="12:25" s="146" customFormat="1" ht="20.149999999999999" customHeight="1">
      <c r="L129" s="120"/>
      <c r="M129" s="120"/>
      <c r="N129" s="120"/>
      <c r="O129" s="120"/>
      <c r="P129" s="120"/>
      <c r="Q129" s="120"/>
      <c r="R129" s="120"/>
      <c r="S129" s="120"/>
      <c r="T129" s="120"/>
      <c r="U129" s="120"/>
      <c r="V129" s="120"/>
      <c r="W129" s="120"/>
      <c r="X129" s="120"/>
      <c r="Y129" s="120"/>
    </row>
    <row r="130" spans="12:25" s="146" customFormat="1" ht="20.149999999999999" customHeight="1">
      <c r="L130" s="120"/>
      <c r="M130" s="120"/>
      <c r="N130" s="120"/>
      <c r="O130" s="120"/>
      <c r="P130" s="120"/>
      <c r="Q130" s="120"/>
      <c r="R130" s="120"/>
      <c r="S130" s="120"/>
      <c r="T130" s="120"/>
      <c r="U130" s="120"/>
      <c r="V130" s="120"/>
      <c r="W130" s="120"/>
      <c r="X130" s="120"/>
      <c r="Y130" s="120"/>
    </row>
    <row r="131" spans="12:25" s="146" customFormat="1" ht="20.149999999999999" customHeight="1">
      <c r="L131" s="120"/>
      <c r="M131" s="120"/>
      <c r="N131" s="120"/>
      <c r="O131" s="120"/>
      <c r="P131" s="120"/>
      <c r="Q131" s="120"/>
      <c r="R131" s="120"/>
      <c r="S131" s="120"/>
      <c r="T131" s="120"/>
      <c r="U131" s="120"/>
      <c r="V131" s="120"/>
      <c r="W131" s="120"/>
      <c r="X131" s="120"/>
      <c r="Y131" s="120"/>
    </row>
    <row r="132" spans="12:25" s="146" customFormat="1" ht="20.149999999999999" customHeight="1">
      <c r="L132" s="120"/>
      <c r="M132" s="120"/>
      <c r="N132" s="120"/>
      <c r="O132" s="120"/>
      <c r="P132" s="120"/>
      <c r="Q132" s="120"/>
      <c r="R132" s="120"/>
      <c r="S132" s="120"/>
      <c r="T132" s="120"/>
      <c r="U132" s="120"/>
      <c r="V132" s="120"/>
      <c r="W132" s="120"/>
      <c r="X132" s="120"/>
      <c r="Y132" s="120"/>
    </row>
    <row r="133" spans="12:25" s="146" customFormat="1" ht="20.149999999999999" customHeight="1">
      <c r="L133" s="120"/>
      <c r="M133" s="120"/>
      <c r="N133" s="120"/>
      <c r="O133" s="120"/>
      <c r="P133" s="120"/>
      <c r="Q133" s="120"/>
      <c r="R133" s="120"/>
      <c r="S133" s="120"/>
      <c r="T133" s="120"/>
      <c r="U133" s="120"/>
      <c r="V133" s="120"/>
      <c r="W133" s="120"/>
      <c r="X133" s="120"/>
      <c r="Y133" s="120"/>
    </row>
    <row r="134" spans="12:25" s="146" customFormat="1" ht="20.149999999999999" customHeight="1">
      <c r="L134" s="120"/>
      <c r="M134" s="120"/>
      <c r="N134" s="120"/>
      <c r="O134" s="120"/>
      <c r="P134" s="120"/>
      <c r="Q134" s="120"/>
      <c r="R134" s="120"/>
      <c r="S134" s="120"/>
      <c r="T134" s="120"/>
      <c r="U134" s="120"/>
      <c r="V134" s="120"/>
      <c r="W134" s="120"/>
      <c r="X134" s="120"/>
      <c r="Y134" s="120"/>
    </row>
    <row r="135" spans="12:25" s="146" customFormat="1" ht="20.149999999999999" customHeight="1">
      <c r="L135" s="120"/>
      <c r="M135" s="120"/>
      <c r="N135" s="120"/>
      <c r="O135" s="120"/>
      <c r="P135" s="120"/>
      <c r="Q135" s="120"/>
      <c r="R135" s="120"/>
      <c r="S135" s="120"/>
      <c r="T135" s="120"/>
      <c r="U135" s="120"/>
      <c r="V135" s="120"/>
      <c r="W135" s="120"/>
      <c r="X135" s="120"/>
      <c r="Y135" s="120"/>
    </row>
    <row r="136" spans="12:25" s="146" customFormat="1" ht="20.149999999999999" customHeight="1">
      <c r="L136" s="120"/>
      <c r="M136" s="120"/>
      <c r="N136" s="120"/>
      <c r="O136" s="120"/>
      <c r="P136" s="120"/>
      <c r="Q136" s="120"/>
      <c r="R136" s="120"/>
      <c r="S136" s="120"/>
      <c r="T136" s="120"/>
      <c r="U136" s="120"/>
      <c r="V136" s="120"/>
      <c r="W136" s="120"/>
      <c r="X136" s="120"/>
      <c r="Y136" s="120"/>
    </row>
    <row r="137" spans="12:25" s="146" customFormat="1" ht="20.149999999999999" customHeight="1">
      <c r="L137" s="120"/>
      <c r="M137" s="120"/>
      <c r="N137" s="120"/>
      <c r="O137" s="120"/>
      <c r="P137" s="120"/>
      <c r="Q137" s="120"/>
      <c r="R137" s="120"/>
      <c r="S137" s="120"/>
      <c r="T137" s="120"/>
      <c r="U137" s="120"/>
      <c r="V137" s="120"/>
      <c r="W137" s="120"/>
      <c r="X137" s="120"/>
      <c r="Y137" s="120"/>
    </row>
    <row r="138" spans="12:25" s="146" customFormat="1" ht="20.149999999999999" customHeight="1">
      <c r="L138" s="120"/>
      <c r="M138" s="120"/>
      <c r="N138" s="120"/>
      <c r="O138" s="120"/>
      <c r="P138" s="120"/>
      <c r="Q138" s="120"/>
      <c r="R138" s="120"/>
      <c r="S138" s="120"/>
      <c r="T138" s="120"/>
      <c r="U138" s="120"/>
      <c r="V138" s="120"/>
      <c r="W138" s="120"/>
      <c r="X138" s="120"/>
      <c r="Y138" s="120"/>
    </row>
    <row r="139" spans="12:25" s="146" customFormat="1" ht="20.149999999999999" customHeight="1">
      <c r="L139" s="120"/>
      <c r="M139" s="120"/>
      <c r="N139" s="120"/>
      <c r="O139" s="120"/>
      <c r="P139" s="120"/>
      <c r="Q139" s="120"/>
      <c r="R139" s="120"/>
      <c r="S139" s="120"/>
      <c r="T139" s="120"/>
      <c r="U139" s="120"/>
      <c r="V139" s="120"/>
      <c r="W139" s="120"/>
      <c r="X139" s="120"/>
      <c r="Y139" s="120"/>
    </row>
    <row r="140" spans="12:25" s="146" customFormat="1" ht="20.149999999999999" customHeight="1">
      <c r="L140" s="120"/>
      <c r="M140" s="120"/>
      <c r="N140" s="120"/>
      <c r="O140" s="120"/>
      <c r="P140" s="120"/>
      <c r="Q140" s="120"/>
      <c r="R140" s="120"/>
      <c r="S140" s="120"/>
      <c r="T140" s="120"/>
      <c r="U140" s="120"/>
      <c r="V140" s="120"/>
      <c r="W140" s="120"/>
      <c r="X140" s="120"/>
      <c r="Y140" s="120"/>
    </row>
    <row r="141" spans="12:25" s="146" customFormat="1" ht="20.149999999999999" customHeight="1">
      <c r="L141" s="120"/>
      <c r="M141" s="120"/>
      <c r="N141" s="120"/>
      <c r="O141" s="120"/>
      <c r="P141" s="120"/>
      <c r="Q141" s="120"/>
      <c r="R141" s="120"/>
      <c r="S141" s="120"/>
      <c r="T141" s="120"/>
      <c r="U141" s="120"/>
      <c r="V141" s="120"/>
      <c r="W141" s="120"/>
      <c r="X141" s="120"/>
      <c r="Y141" s="120"/>
    </row>
    <row r="142" spans="12:25" s="146" customFormat="1" ht="20.149999999999999" customHeight="1">
      <c r="L142" s="120"/>
      <c r="M142" s="120"/>
      <c r="N142" s="120"/>
      <c r="O142" s="120"/>
      <c r="P142" s="120"/>
      <c r="Q142" s="120"/>
      <c r="R142" s="120"/>
      <c r="S142" s="120"/>
      <c r="T142" s="120"/>
      <c r="U142" s="120"/>
      <c r="V142" s="120"/>
      <c r="W142" s="120"/>
      <c r="X142" s="120"/>
      <c r="Y142" s="120"/>
    </row>
    <row r="143" spans="12:25" s="146" customFormat="1" ht="20.149999999999999" customHeight="1">
      <c r="L143" s="120"/>
      <c r="M143" s="120"/>
      <c r="N143" s="120"/>
      <c r="O143" s="120"/>
      <c r="P143" s="120"/>
      <c r="Q143" s="120"/>
      <c r="R143" s="120"/>
      <c r="S143" s="120"/>
      <c r="T143" s="120"/>
      <c r="U143" s="120"/>
      <c r="V143" s="120"/>
      <c r="W143" s="120"/>
      <c r="X143" s="120"/>
      <c r="Y143" s="120"/>
    </row>
    <row r="144" spans="12:25" s="146" customFormat="1" ht="20.149999999999999" customHeight="1">
      <c r="L144" s="120"/>
      <c r="M144" s="120"/>
      <c r="N144" s="120"/>
      <c r="O144" s="120"/>
      <c r="P144" s="120"/>
      <c r="Q144" s="120"/>
      <c r="R144" s="120"/>
      <c r="S144" s="120"/>
      <c r="T144" s="120"/>
      <c r="U144" s="120"/>
      <c r="V144" s="120"/>
      <c r="W144" s="120"/>
      <c r="X144" s="120"/>
      <c r="Y144" s="120"/>
    </row>
    <row r="145" spans="12:25" s="146" customFormat="1" ht="20.149999999999999" customHeight="1">
      <c r="L145" s="120"/>
      <c r="M145" s="120"/>
      <c r="N145" s="120"/>
      <c r="O145" s="120"/>
      <c r="P145" s="120"/>
      <c r="Q145" s="120"/>
      <c r="R145" s="120"/>
      <c r="S145" s="120"/>
      <c r="T145" s="120"/>
      <c r="U145" s="120"/>
      <c r="V145" s="120"/>
      <c r="W145" s="120"/>
      <c r="X145" s="120"/>
      <c r="Y145" s="120"/>
    </row>
    <row r="146" spans="12:25" s="146" customFormat="1" ht="20.149999999999999" customHeight="1">
      <c r="L146" s="120"/>
      <c r="M146" s="120"/>
      <c r="N146" s="120"/>
      <c r="O146" s="120"/>
      <c r="P146" s="120"/>
      <c r="Q146" s="120"/>
      <c r="R146" s="120"/>
      <c r="S146" s="120"/>
      <c r="T146" s="120"/>
      <c r="U146" s="120"/>
      <c r="V146" s="120"/>
      <c r="W146" s="120"/>
      <c r="X146" s="120"/>
      <c r="Y146" s="120"/>
    </row>
    <row r="147" spans="12:25" s="146" customFormat="1" ht="20.149999999999999" customHeight="1">
      <c r="L147" s="120"/>
      <c r="M147" s="120"/>
      <c r="N147" s="120"/>
      <c r="O147" s="120"/>
      <c r="P147" s="120"/>
      <c r="Q147" s="120"/>
      <c r="R147" s="120"/>
      <c r="S147" s="120"/>
      <c r="T147" s="120"/>
      <c r="U147" s="120"/>
      <c r="V147" s="120"/>
      <c r="W147" s="120"/>
      <c r="X147" s="120"/>
      <c r="Y147" s="120"/>
    </row>
    <row r="148" spans="12:25" s="146" customFormat="1" ht="20.149999999999999" customHeight="1">
      <c r="L148" s="120"/>
      <c r="M148" s="120"/>
      <c r="N148" s="120"/>
      <c r="O148" s="120"/>
      <c r="P148" s="120"/>
      <c r="Q148" s="120"/>
      <c r="R148" s="120"/>
      <c r="S148" s="120"/>
      <c r="T148" s="120"/>
      <c r="U148" s="120"/>
      <c r="V148" s="120"/>
      <c r="W148" s="120"/>
      <c r="X148" s="120"/>
      <c r="Y148" s="120"/>
    </row>
    <row r="149" spans="12:25" s="146" customFormat="1" ht="20.149999999999999" customHeight="1">
      <c r="L149" s="120"/>
      <c r="M149" s="120"/>
      <c r="N149" s="120"/>
      <c r="O149" s="120"/>
      <c r="P149" s="120"/>
      <c r="Q149" s="120"/>
      <c r="R149" s="120"/>
      <c r="S149" s="120"/>
      <c r="T149" s="120"/>
      <c r="U149" s="120"/>
      <c r="V149" s="120"/>
      <c r="W149" s="120"/>
      <c r="X149" s="120"/>
      <c r="Y149" s="120"/>
    </row>
    <row r="150" spans="12:25" s="146" customFormat="1" ht="20.149999999999999" customHeight="1">
      <c r="L150" s="120"/>
      <c r="M150" s="120"/>
      <c r="N150" s="120"/>
      <c r="O150" s="120"/>
      <c r="P150" s="120"/>
      <c r="Q150" s="120"/>
      <c r="R150" s="120"/>
      <c r="S150" s="120"/>
      <c r="T150" s="120"/>
      <c r="U150" s="120"/>
      <c r="V150" s="120"/>
      <c r="W150" s="120"/>
      <c r="X150" s="120"/>
      <c r="Y150" s="120"/>
    </row>
    <row r="151" spans="12:25" s="146" customFormat="1" ht="20.149999999999999" customHeight="1">
      <c r="L151" s="120"/>
      <c r="M151" s="120"/>
      <c r="N151" s="120"/>
      <c r="O151" s="120"/>
      <c r="P151" s="120"/>
      <c r="Q151" s="120"/>
      <c r="R151" s="120"/>
      <c r="S151" s="120"/>
      <c r="T151" s="120"/>
      <c r="U151" s="120"/>
      <c r="V151" s="120"/>
      <c r="W151" s="120"/>
      <c r="X151" s="120"/>
      <c r="Y151" s="120"/>
    </row>
    <row r="152" spans="12:25" s="146" customFormat="1" ht="20.149999999999999" customHeight="1">
      <c r="L152" s="120"/>
      <c r="M152" s="120"/>
      <c r="N152" s="120"/>
      <c r="O152" s="120"/>
      <c r="P152" s="120"/>
      <c r="Q152" s="120"/>
      <c r="R152" s="120"/>
      <c r="S152" s="120"/>
      <c r="T152" s="120"/>
      <c r="U152" s="120"/>
      <c r="V152" s="120"/>
      <c r="W152" s="120"/>
      <c r="X152" s="120"/>
      <c r="Y152" s="120"/>
    </row>
    <row r="153" spans="12:25" s="146" customFormat="1" ht="20.149999999999999" customHeight="1">
      <c r="L153" s="120"/>
      <c r="M153" s="120"/>
      <c r="N153" s="120"/>
      <c r="O153" s="120"/>
      <c r="P153" s="120"/>
      <c r="Q153" s="120"/>
      <c r="R153" s="120"/>
      <c r="S153" s="120"/>
      <c r="T153" s="120"/>
      <c r="U153" s="120"/>
      <c r="V153" s="120"/>
      <c r="W153" s="120"/>
      <c r="X153" s="120"/>
      <c r="Y153" s="120"/>
    </row>
    <row r="154" spans="12:25" s="146" customFormat="1" ht="20.149999999999999" customHeight="1">
      <c r="L154" s="120"/>
      <c r="M154" s="120"/>
      <c r="N154" s="120"/>
      <c r="O154" s="120"/>
      <c r="P154" s="120"/>
      <c r="Q154" s="120"/>
      <c r="R154" s="120"/>
      <c r="S154" s="120"/>
      <c r="T154" s="120"/>
      <c r="U154" s="120"/>
      <c r="V154" s="120"/>
      <c r="W154" s="120"/>
      <c r="X154" s="120"/>
      <c r="Y154" s="120"/>
    </row>
    <row r="155" spans="12:25" s="146" customFormat="1" ht="20.149999999999999" customHeight="1">
      <c r="L155" s="120"/>
      <c r="M155" s="120"/>
      <c r="N155" s="120"/>
      <c r="O155" s="120"/>
      <c r="P155" s="120"/>
      <c r="Q155" s="120"/>
      <c r="R155" s="120"/>
      <c r="S155" s="120"/>
      <c r="T155" s="120"/>
      <c r="U155" s="120"/>
      <c r="V155" s="120"/>
      <c r="W155" s="120"/>
      <c r="X155" s="120"/>
      <c r="Y155" s="120"/>
    </row>
    <row r="156" spans="12:25" s="146" customFormat="1" ht="20.149999999999999" customHeight="1">
      <c r="L156" s="120"/>
      <c r="M156" s="120"/>
      <c r="N156" s="120"/>
      <c r="O156" s="120"/>
      <c r="P156" s="120"/>
      <c r="Q156" s="120"/>
      <c r="R156" s="120"/>
      <c r="S156" s="120"/>
      <c r="T156" s="120"/>
      <c r="U156" s="120"/>
      <c r="V156" s="120"/>
      <c r="W156" s="120"/>
      <c r="X156" s="120"/>
      <c r="Y156" s="120"/>
    </row>
    <row r="157" spans="12:25" s="146" customFormat="1" ht="20.149999999999999" customHeight="1">
      <c r="L157" s="120"/>
      <c r="M157" s="120"/>
      <c r="N157" s="120"/>
      <c r="O157" s="120"/>
      <c r="P157" s="120"/>
      <c r="Q157" s="120"/>
      <c r="R157" s="120"/>
      <c r="S157" s="120"/>
      <c r="T157" s="120"/>
      <c r="U157" s="120"/>
      <c r="V157" s="120"/>
      <c r="W157" s="120"/>
      <c r="X157" s="120"/>
      <c r="Y157" s="120"/>
    </row>
    <row r="158" spans="12:25" s="146" customFormat="1" ht="20.149999999999999" customHeight="1">
      <c r="L158" s="120"/>
      <c r="M158" s="120"/>
      <c r="N158" s="120"/>
      <c r="O158" s="120"/>
      <c r="P158" s="120"/>
      <c r="Q158" s="120"/>
      <c r="R158" s="120"/>
      <c r="S158" s="120"/>
      <c r="T158" s="120"/>
      <c r="U158" s="120"/>
      <c r="V158" s="120"/>
      <c r="W158" s="120"/>
      <c r="X158" s="120"/>
      <c r="Y158" s="120"/>
    </row>
    <row r="159" spans="12:25" s="146" customFormat="1" ht="20.149999999999999" customHeight="1">
      <c r="L159" s="120"/>
      <c r="M159" s="120"/>
      <c r="N159" s="120"/>
      <c r="O159" s="120"/>
      <c r="P159" s="120"/>
      <c r="Q159" s="120"/>
      <c r="R159" s="120"/>
      <c r="S159" s="120"/>
      <c r="T159" s="120"/>
      <c r="U159" s="120"/>
      <c r="V159" s="120"/>
      <c r="W159" s="120"/>
      <c r="X159" s="120"/>
      <c r="Y159" s="120"/>
    </row>
    <row r="160" spans="12:25" s="146" customFormat="1" ht="20.149999999999999" customHeight="1">
      <c r="L160" s="120"/>
      <c r="M160" s="120"/>
      <c r="N160" s="120"/>
      <c r="O160" s="120"/>
      <c r="P160" s="120"/>
      <c r="Q160" s="120"/>
      <c r="R160" s="120"/>
      <c r="S160" s="120"/>
      <c r="T160" s="120"/>
      <c r="U160" s="120"/>
      <c r="V160" s="120"/>
      <c r="W160" s="120"/>
      <c r="X160" s="120"/>
      <c r="Y160" s="120"/>
    </row>
    <row r="161" spans="12:25" s="146" customFormat="1" ht="20.149999999999999" customHeight="1">
      <c r="L161" s="120"/>
      <c r="M161" s="120"/>
      <c r="N161" s="120"/>
      <c r="O161" s="120"/>
      <c r="P161" s="120"/>
      <c r="Q161" s="120"/>
      <c r="R161" s="120"/>
      <c r="S161" s="120"/>
      <c r="T161" s="120"/>
      <c r="U161" s="120"/>
      <c r="V161" s="120"/>
      <c r="W161" s="120"/>
      <c r="X161" s="120"/>
      <c r="Y161" s="120"/>
    </row>
    <row r="162" spans="12:25" s="146" customFormat="1" ht="20.149999999999999" customHeight="1">
      <c r="L162" s="120"/>
      <c r="M162" s="120"/>
      <c r="N162" s="120"/>
      <c r="O162" s="120"/>
      <c r="P162" s="120"/>
      <c r="Q162" s="120"/>
      <c r="R162" s="120"/>
      <c r="S162" s="120"/>
      <c r="T162" s="120"/>
      <c r="U162" s="120"/>
      <c r="V162" s="120"/>
      <c r="W162" s="120"/>
      <c r="X162" s="120"/>
      <c r="Y162" s="120"/>
    </row>
    <row r="163" spans="12:25" s="146" customFormat="1" ht="20.149999999999999" customHeight="1">
      <c r="L163" s="120"/>
      <c r="M163" s="120"/>
      <c r="N163" s="120"/>
      <c r="O163" s="120"/>
      <c r="P163" s="120"/>
      <c r="Q163" s="120"/>
      <c r="R163" s="120"/>
      <c r="S163" s="120"/>
      <c r="T163" s="120"/>
      <c r="U163" s="120"/>
      <c r="V163" s="120"/>
      <c r="W163" s="120"/>
      <c r="X163" s="120"/>
      <c r="Y163" s="120"/>
    </row>
    <row r="164" spans="12:25" s="146" customFormat="1" ht="20.149999999999999" customHeight="1">
      <c r="L164" s="120"/>
      <c r="M164" s="120"/>
      <c r="N164" s="120"/>
      <c r="O164" s="120"/>
      <c r="P164" s="120"/>
      <c r="Q164" s="120"/>
      <c r="R164" s="120"/>
      <c r="S164" s="120"/>
      <c r="T164" s="120"/>
      <c r="U164" s="120"/>
      <c r="V164" s="120"/>
      <c r="W164" s="120"/>
      <c r="X164" s="120"/>
      <c r="Y164" s="120"/>
    </row>
    <row r="165" spans="12:25" s="146" customFormat="1" ht="20.149999999999999" customHeight="1">
      <c r="L165" s="120"/>
      <c r="M165" s="120"/>
      <c r="N165" s="120"/>
      <c r="O165" s="120"/>
      <c r="P165" s="120"/>
      <c r="Q165" s="120"/>
      <c r="R165" s="120"/>
      <c r="S165" s="120"/>
      <c r="T165" s="120"/>
      <c r="U165" s="120"/>
      <c r="V165" s="120"/>
      <c r="W165" s="120"/>
      <c r="X165" s="120"/>
      <c r="Y165" s="120"/>
    </row>
    <row r="166" spans="12:25" s="146" customFormat="1" ht="20.149999999999999" customHeight="1">
      <c r="L166" s="120"/>
      <c r="M166" s="120"/>
      <c r="N166" s="120"/>
      <c r="O166" s="120"/>
      <c r="P166" s="120"/>
      <c r="Q166" s="120"/>
      <c r="R166" s="120"/>
      <c r="S166" s="120"/>
      <c r="T166" s="120"/>
      <c r="U166" s="120"/>
      <c r="V166" s="120"/>
      <c r="W166" s="120"/>
      <c r="X166" s="120"/>
      <c r="Y166" s="120"/>
    </row>
    <row r="167" spans="12:25" s="146" customFormat="1" ht="20.149999999999999" customHeight="1">
      <c r="L167" s="120"/>
      <c r="M167" s="120"/>
      <c r="N167" s="120"/>
      <c r="O167" s="120"/>
      <c r="P167" s="120"/>
      <c r="Q167" s="120"/>
      <c r="R167" s="120"/>
      <c r="S167" s="120"/>
      <c r="T167" s="120"/>
      <c r="U167" s="120"/>
      <c r="V167" s="120"/>
      <c r="W167" s="120"/>
      <c r="X167" s="120"/>
      <c r="Y167" s="120"/>
    </row>
    <row r="168" spans="12:25" s="146" customFormat="1" ht="20.149999999999999" customHeight="1">
      <c r="L168" s="120"/>
      <c r="M168" s="120"/>
      <c r="N168" s="120"/>
      <c r="O168" s="120"/>
      <c r="P168" s="120"/>
      <c r="Q168" s="120"/>
      <c r="R168" s="120"/>
      <c r="S168" s="120"/>
      <c r="T168" s="120"/>
      <c r="U168" s="120"/>
      <c r="V168" s="120"/>
      <c r="W168" s="120"/>
      <c r="X168" s="120"/>
      <c r="Y168" s="120"/>
    </row>
    <row r="169" spans="12:25" s="146" customFormat="1" ht="20.149999999999999" customHeight="1">
      <c r="L169" s="120"/>
      <c r="M169" s="120"/>
      <c r="N169" s="120"/>
      <c r="O169" s="120"/>
      <c r="P169" s="120"/>
      <c r="Q169" s="120"/>
      <c r="R169" s="120"/>
      <c r="S169" s="120"/>
      <c r="T169" s="120"/>
      <c r="U169" s="120"/>
      <c r="V169" s="120"/>
      <c r="W169" s="120"/>
      <c r="X169" s="120"/>
      <c r="Y169" s="120"/>
    </row>
    <row r="170" spans="12:25" s="146" customFormat="1" ht="20.149999999999999" customHeight="1">
      <c r="L170" s="120"/>
      <c r="M170" s="120"/>
      <c r="N170" s="120"/>
      <c r="O170" s="120"/>
      <c r="P170" s="120"/>
      <c r="Q170" s="120"/>
      <c r="R170" s="120"/>
      <c r="S170" s="120"/>
      <c r="T170" s="120"/>
      <c r="U170" s="120"/>
      <c r="V170" s="120"/>
      <c r="W170" s="120"/>
      <c r="X170" s="120"/>
      <c r="Y170" s="120"/>
    </row>
    <row r="171" spans="12:25" s="146" customFormat="1" ht="20.149999999999999" customHeight="1">
      <c r="L171" s="120"/>
      <c r="M171" s="120"/>
      <c r="N171" s="120"/>
      <c r="O171" s="120"/>
      <c r="P171" s="120"/>
      <c r="Q171" s="120"/>
      <c r="R171" s="120"/>
      <c r="S171" s="120"/>
      <c r="T171" s="120"/>
      <c r="U171" s="120"/>
      <c r="V171" s="120"/>
      <c r="W171" s="120"/>
      <c r="X171" s="120"/>
      <c r="Y171" s="120"/>
    </row>
    <row r="172" spans="12:25" s="146" customFormat="1" ht="20.149999999999999" customHeight="1">
      <c r="L172" s="120"/>
      <c r="M172" s="120"/>
      <c r="N172" s="120"/>
      <c r="O172" s="120"/>
      <c r="P172" s="120"/>
      <c r="Q172" s="120"/>
      <c r="R172" s="120"/>
      <c r="S172" s="120"/>
      <c r="T172" s="120"/>
      <c r="U172" s="120"/>
      <c r="V172" s="120"/>
      <c r="W172" s="120"/>
      <c r="X172" s="120"/>
      <c r="Y172" s="120"/>
    </row>
    <row r="173" spans="12:25" s="146" customFormat="1" ht="20.149999999999999" customHeight="1">
      <c r="L173" s="120"/>
      <c r="M173" s="120"/>
      <c r="N173" s="120"/>
      <c r="O173" s="120"/>
      <c r="P173" s="120"/>
      <c r="Q173" s="120"/>
      <c r="R173" s="120"/>
      <c r="S173" s="120"/>
      <c r="T173" s="120"/>
      <c r="U173" s="120"/>
      <c r="V173" s="120"/>
      <c r="W173" s="120"/>
      <c r="X173" s="120"/>
      <c r="Y173" s="120"/>
    </row>
    <row r="174" spans="12:25" s="146" customFormat="1" ht="20.149999999999999" customHeight="1">
      <c r="L174" s="120"/>
      <c r="M174" s="120"/>
      <c r="N174" s="120"/>
      <c r="O174" s="120"/>
      <c r="P174" s="120"/>
      <c r="Q174" s="120"/>
      <c r="R174" s="120"/>
      <c r="S174" s="120"/>
      <c r="T174" s="120"/>
      <c r="U174" s="120"/>
      <c r="V174" s="120"/>
      <c r="W174" s="120"/>
      <c r="X174" s="120"/>
      <c r="Y174" s="120"/>
    </row>
    <row r="175" spans="12:25" s="146" customFormat="1" ht="20.149999999999999" customHeight="1">
      <c r="L175" s="120"/>
      <c r="M175" s="120"/>
      <c r="N175" s="120"/>
      <c r="O175" s="120"/>
      <c r="P175" s="120"/>
      <c r="Q175" s="120"/>
      <c r="R175" s="120"/>
      <c r="S175" s="120"/>
      <c r="T175" s="120"/>
      <c r="U175" s="120"/>
      <c r="V175" s="120"/>
      <c r="W175" s="120"/>
      <c r="X175" s="120"/>
      <c r="Y175" s="120"/>
    </row>
    <row r="176" spans="12:25" s="146" customFormat="1" ht="20.149999999999999" customHeight="1">
      <c r="L176" s="120"/>
      <c r="M176" s="120"/>
      <c r="N176" s="120"/>
      <c r="O176" s="120"/>
      <c r="P176" s="120"/>
      <c r="Q176" s="120"/>
      <c r="R176" s="120"/>
      <c r="S176" s="120"/>
      <c r="T176" s="120"/>
      <c r="U176" s="120"/>
      <c r="V176" s="120"/>
      <c r="W176" s="120"/>
      <c r="X176" s="120"/>
      <c r="Y176" s="120"/>
    </row>
    <row r="177" spans="12:25" s="146" customFormat="1" ht="20.149999999999999" customHeight="1">
      <c r="L177" s="120"/>
      <c r="M177" s="120"/>
      <c r="N177" s="120"/>
      <c r="O177" s="120"/>
      <c r="P177" s="120"/>
      <c r="Q177" s="120"/>
      <c r="R177" s="120"/>
      <c r="S177" s="120"/>
      <c r="T177" s="120"/>
      <c r="U177" s="120"/>
      <c r="V177" s="120"/>
      <c r="W177" s="120"/>
      <c r="X177" s="120"/>
      <c r="Y177" s="120"/>
    </row>
    <row r="178" spans="12:25" s="146" customFormat="1" ht="20.149999999999999" customHeight="1">
      <c r="L178" s="120"/>
      <c r="M178" s="120"/>
      <c r="N178" s="120"/>
      <c r="O178" s="120"/>
      <c r="P178" s="120"/>
      <c r="Q178" s="120"/>
      <c r="R178" s="120"/>
      <c r="S178" s="120"/>
      <c r="T178" s="120"/>
      <c r="U178" s="120"/>
      <c r="V178" s="120"/>
      <c r="W178" s="120"/>
      <c r="X178" s="120"/>
      <c r="Y178" s="120"/>
    </row>
    <row r="179" spans="12:25" s="146" customFormat="1" ht="20.149999999999999" customHeight="1">
      <c r="L179" s="120"/>
      <c r="M179" s="120"/>
      <c r="N179" s="120"/>
      <c r="O179" s="120"/>
      <c r="P179" s="120"/>
      <c r="Q179" s="120"/>
      <c r="R179" s="120"/>
      <c r="S179" s="120"/>
      <c r="T179" s="120"/>
      <c r="U179" s="120"/>
      <c r="V179" s="120"/>
      <c r="W179" s="120"/>
      <c r="X179" s="120"/>
      <c r="Y179" s="120"/>
    </row>
    <row r="180" spans="12:25" s="146" customFormat="1" ht="20.149999999999999" customHeight="1">
      <c r="L180" s="120"/>
      <c r="M180" s="120"/>
      <c r="N180" s="120"/>
      <c r="O180" s="120"/>
      <c r="P180" s="120"/>
      <c r="Q180" s="120"/>
      <c r="R180" s="120"/>
      <c r="S180" s="120"/>
      <c r="T180" s="120"/>
      <c r="U180" s="120"/>
      <c r="V180" s="120"/>
      <c r="W180" s="120"/>
      <c r="X180" s="120"/>
      <c r="Y180" s="120"/>
    </row>
    <row r="181" spans="12:25" s="146" customFormat="1" ht="20.149999999999999" customHeight="1">
      <c r="L181" s="120"/>
      <c r="M181" s="120"/>
      <c r="N181" s="120"/>
      <c r="O181" s="120"/>
      <c r="P181" s="120"/>
      <c r="Q181" s="120"/>
      <c r="R181" s="120"/>
      <c r="S181" s="120"/>
      <c r="T181" s="120"/>
      <c r="U181" s="120"/>
      <c r="V181" s="120"/>
      <c r="W181" s="120"/>
      <c r="X181" s="120"/>
      <c r="Y181" s="120"/>
    </row>
    <row r="182" spans="12:25" s="146" customFormat="1" ht="20.149999999999999" customHeight="1">
      <c r="L182" s="120"/>
      <c r="M182" s="120"/>
      <c r="N182" s="120"/>
      <c r="O182" s="120"/>
      <c r="P182" s="120"/>
      <c r="Q182" s="120"/>
      <c r="R182" s="120"/>
      <c r="S182" s="120"/>
      <c r="T182" s="120"/>
      <c r="U182" s="120"/>
      <c r="V182" s="120"/>
      <c r="W182" s="120"/>
      <c r="X182" s="120"/>
      <c r="Y182" s="120"/>
    </row>
    <row r="183" spans="12:25" s="146" customFormat="1" ht="20.149999999999999" customHeight="1">
      <c r="L183" s="120"/>
      <c r="M183" s="120"/>
      <c r="N183" s="120"/>
      <c r="O183" s="120"/>
      <c r="P183" s="120"/>
      <c r="Q183" s="120"/>
      <c r="R183" s="120"/>
      <c r="S183" s="120"/>
      <c r="T183" s="120"/>
      <c r="U183" s="120"/>
      <c r="V183" s="120"/>
      <c r="W183" s="120"/>
      <c r="X183" s="120"/>
      <c r="Y183" s="120"/>
    </row>
    <row r="184" spans="12:25" s="146" customFormat="1" ht="20.149999999999999" customHeight="1">
      <c r="L184" s="120"/>
      <c r="M184" s="120"/>
      <c r="N184" s="120"/>
      <c r="O184" s="120"/>
      <c r="P184" s="120"/>
      <c r="Q184" s="120"/>
      <c r="R184" s="120"/>
      <c r="S184" s="120"/>
      <c r="T184" s="120"/>
      <c r="U184" s="120"/>
      <c r="V184" s="120"/>
      <c r="W184" s="120"/>
      <c r="X184" s="120"/>
      <c r="Y184" s="120"/>
    </row>
    <row r="185" spans="12:25" s="146" customFormat="1" ht="20.149999999999999" customHeight="1">
      <c r="L185" s="120"/>
      <c r="M185" s="120"/>
      <c r="N185" s="120"/>
      <c r="O185" s="120"/>
      <c r="P185" s="120"/>
      <c r="Q185" s="120"/>
      <c r="R185" s="120"/>
      <c r="S185" s="120"/>
      <c r="T185" s="120"/>
      <c r="U185" s="120"/>
      <c r="V185" s="120"/>
      <c r="W185" s="120"/>
      <c r="X185" s="120"/>
      <c r="Y185" s="120"/>
    </row>
    <row r="186" spans="12:25" s="146" customFormat="1" ht="20.149999999999999" customHeight="1">
      <c r="L186" s="120"/>
      <c r="M186" s="120"/>
      <c r="N186" s="120"/>
      <c r="O186" s="120"/>
      <c r="P186" s="120"/>
      <c r="Q186" s="120"/>
      <c r="R186" s="120"/>
      <c r="S186" s="120"/>
      <c r="T186" s="120"/>
      <c r="U186" s="120"/>
      <c r="V186" s="120"/>
      <c r="W186" s="120"/>
      <c r="X186" s="120"/>
      <c r="Y186" s="120"/>
    </row>
    <row r="187" spans="12:25" s="146" customFormat="1" ht="20.149999999999999" customHeight="1">
      <c r="L187" s="120"/>
      <c r="M187" s="120"/>
      <c r="N187" s="120"/>
      <c r="O187" s="120"/>
      <c r="P187" s="120"/>
      <c r="Q187" s="120"/>
      <c r="R187" s="120"/>
      <c r="S187" s="120"/>
      <c r="T187" s="120"/>
      <c r="U187" s="120"/>
      <c r="V187" s="120"/>
      <c r="W187" s="120"/>
      <c r="X187" s="120"/>
      <c r="Y187" s="120"/>
    </row>
    <row r="188" spans="12:25" s="146" customFormat="1" ht="20.149999999999999" customHeight="1">
      <c r="L188" s="120"/>
      <c r="M188" s="120"/>
      <c r="N188" s="120"/>
      <c r="O188" s="120"/>
      <c r="P188" s="120"/>
      <c r="Q188" s="120"/>
      <c r="R188" s="120"/>
      <c r="S188" s="120"/>
      <c r="T188" s="120"/>
      <c r="U188" s="120"/>
      <c r="V188" s="120"/>
      <c r="W188" s="120"/>
      <c r="X188" s="120"/>
      <c r="Y188" s="120"/>
    </row>
    <row r="189" spans="12:25" s="146" customFormat="1" ht="20.149999999999999" customHeight="1">
      <c r="L189" s="120"/>
      <c r="M189" s="120"/>
      <c r="N189" s="120"/>
      <c r="O189" s="120"/>
      <c r="P189" s="120"/>
      <c r="Q189" s="120"/>
      <c r="R189" s="120"/>
      <c r="S189" s="120"/>
      <c r="T189" s="120"/>
      <c r="U189" s="120"/>
      <c r="V189" s="120"/>
      <c r="W189" s="120"/>
      <c r="X189" s="120"/>
      <c r="Y189" s="120"/>
    </row>
    <row r="190" spans="12:25" s="146" customFormat="1" ht="20.149999999999999" customHeight="1">
      <c r="L190" s="120"/>
      <c r="M190" s="120"/>
      <c r="N190" s="120"/>
      <c r="O190" s="120"/>
      <c r="P190" s="120"/>
      <c r="Q190" s="120"/>
      <c r="R190" s="120"/>
      <c r="S190" s="120"/>
      <c r="T190" s="120"/>
      <c r="U190" s="120"/>
      <c r="V190" s="120"/>
      <c r="W190" s="120"/>
      <c r="X190" s="120"/>
      <c r="Y190" s="120"/>
    </row>
    <row r="191" spans="12:25" s="146" customFormat="1" ht="20.149999999999999" customHeight="1">
      <c r="L191" s="120"/>
      <c r="M191" s="120"/>
      <c r="N191" s="120"/>
      <c r="O191" s="120"/>
      <c r="P191" s="120"/>
      <c r="Q191" s="120"/>
      <c r="R191" s="120"/>
      <c r="S191" s="120"/>
      <c r="T191" s="120"/>
      <c r="U191" s="120"/>
      <c r="V191" s="120"/>
      <c r="W191" s="120"/>
      <c r="X191" s="120"/>
      <c r="Y191" s="120"/>
    </row>
    <row r="192" spans="12:25" s="146" customFormat="1" ht="20.149999999999999" customHeight="1">
      <c r="L192" s="120"/>
      <c r="M192" s="120"/>
      <c r="N192" s="120"/>
      <c r="O192" s="120"/>
      <c r="P192" s="120"/>
      <c r="Q192" s="120"/>
      <c r="R192" s="120"/>
      <c r="S192" s="120"/>
      <c r="T192" s="120"/>
      <c r="U192" s="120"/>
      <c r="V192" s="120"/>
      <c r="W192" s="120"/>
      <c r="X192" s="120"/>
      <c r="Y192" s="120"/>
    </row>
    <row r="193" spans="12:25" s="146" customFormat="1" ht="20.149999999999999" customHeight="1">
      <c r="L193" s="120"/>
      <c r="M193" s="120"/>
      <c r="N193" s="120"/>
      <c r="O193" s="120"/>
      <c r="P193" s="120"/>
      <c r="Q193" s="120"/>
      <c r="R193" s="120"/>
      <c r="S193" s="120"/>
      <c r="T193" s="120"/>
      <c r="U193" s="120"/>
      <c r="V193" s="120"/>
      <c r="W193" s="120"/>
      <c r="X193" s="120"/>
      <c r="Y193" s="120"/>
    </row>
    <row r="194" spans="12:25" s="146" customFormat="1" ht="20.149999999999999" customHeight="1">
      <c r="L194" s="120"/>
      <c r="M194" s="120"/>
      <c r="N194" s="120"/>
      <c r="O194" s="120"/>
      <c r="P194" s="120"/>
      <c r="Q194" s="120"/>
      <c r="R194" s="120"/>
      <c r="S194" s="120"/>
      <c r="T194" s="120"/>
      <c r="U194" s="120"/>
      <c r="V194" s="120"/>
      <c r="W194" s="120"/>
      <c r="X194" s="120"/>
      <c r="Y194" s="120"/>
    </row>
    <row r="195" spans="12:25" s="146" customFormat="1" ht="20.149999999999999" customHeight="1">
      <c r="L195" s="120"/>
      <c r="M195" s="120"/>
      <c r="N195" s="120"/>
      <c r="O195" s="120"/>
      <c r="P195" s="120"/>
      <c r="Q195" s="120"/>
      <c r="R195" s="120"/>
      <c r="S195" s="120"/>
      <c r="T195" s="120"/>
      <c r="U195" s="120"/>
      <c r="V195" s="120"/>
      <c r="W195" s="120"/>
      <c r="X195" s="120"/>
      <c r="Y195" s="120"/>
    </row>
    <row r="196" spans="12:25" s="146" customFormat="1" ht="20.149999999999999" customHeight="1">
      <c r="L196" s="120"/>
      <c r="M196" s="120"/>
      <c r="N196" s="120"/>
      <c r="O196" s="120"/>
      <c r="P196" s="120"/>
      <c r="Q196" s="120"/>
      <c r="R196" s="120"/>
      <c r="S196" s="120"/>
      <c r="T196" s="120"/>
      <c r="U196" s="120"/>
      <c r="V196" s="120"/>
      <c r="W196" s="120"/>
      <c r="X196" s="120"/>
      <c r="Y196" s="120"/>
    </row>
    <row r="197" spans="12:25" s="146" customFormat="1" ht="20.149999999999999" customHeight="1">
      <c r="L197" s="120"/>
      <c r="M197" s="120"/>
      <c r="N197" s="120"/>
      <c r="O197" s="120"/>
      <c r="P197" s="120"/>
      <c r="Q197" s="120"/>
      <c r="R197" s="120"/>
      <c r="S197" s="120"/>
      <c r="T197" s="120"/>
      <c r="U197" s="120"/>
      <c r="V197" s="120"/>
      <c r="W197" s="120"/>
      <c r="X197" s="120"/>
      <c r="Y197" s="120"/>
    </row>
    <row r="198" spans="12:25" s="146" customFormat="1" ht="20.149999999999999" customHeight="1">
      <c r="L198" s="120"/>
      <c r="M198" s="120"/>
      <c r="N198" s="120"/>
      <c r="O198" s="120"/>
      <c r="P198" s="120"/>
      <c r="Q198" s="120"/>
      <c r="R198" s="120"/>
      <c r="S198" s="120"/>
      <c r="T198" s="120"/>
      <c r="U198" s="120"/>
      <c r="V198" s="120"/>
      <c r="W198" s="120"/>
      <c r="X198" s="120"/>
      <c r="Y198" s="120"/>
    </row>
    <row r="199" spans="12:25" s="146" customFormat="1" ht="20.149999999999999" customHeight="1">
      <c r="L199" s="120"/>
      <c r="M199" s="120"/>
      <c r="N199" s="120"/>
      <c r="O199" s="120"/>
      <c r="P199" s="120"/>
      <c r="Q199" s="120"/>
      <c r="R199" s="120"/>
      <c r="S199" s="120"/>
      <c r="T199" s="120"/>
      <c r="U199" s="120"/>
      <c r="V199" s="120"/>
      <c r="W199" s="120"/>
      <c r="X199" s="120"/>
      <c r="Y199" s="120"/>
    </row>
    <row r="200" spans="12:25" s="146" customFormat="1" ht="20.149999999999999" customHeight="1">
      <c r="L200" s="120"/>
      <c r="M200" s="120"/>
      <c r="N200" s="120"/>
      <c r="O200" s="120"/>
      <c r="P200" s="120"/>
      <c r="Q200" s="120"/>
      <c r="R200" s="120"/>
      <c r="S200" s="120"/>
      <c r="T200" s="120"/>
      <c r="U200" s="120"/>
      <c r="V200" s="120"/>
      <c r="W200" s="120"/>
      <c r="X200" s="120"/>
      <c r="Y200" s="120"/>
    </row>
    <row r="201" spans="12:25" s="146" customFormat="1" ht="20.149999999999999" customHeight="1">
      <c r="L201" s="120"/>
      <c r="M201" s="120"/>
      <c r="N201" s="120"/>
      <c r="O201" s="120"/>
      <c r="P201" s="120"/>
      <c r="Q201" s="120"/>
      <c r="R201" s="120"/>
      <c r="S201" s="120"/>
      <c r="T201" s="120"/>
      <c r="U201" s="120"/>
      <c r="V201" s="120"/>
      <c r="W201" s="120"/>
      <c r="X201" s="120"/>
      <c r="Y201" s="120"/>
    </row>
    <row r="202" spans="12:25" s="146" customFormat="1" ht="20.149999999999999" customHeight="1">
      <c r="L202" s="120"/>
      <c r="M202" s="120"/>
      <c r="N202" s="120"/>
      <c r="O202" s="120"/>
      <c r="P202" s="120"/>
      <c r="Q202" s="120"/>
      <c r="R202" s="120"/>
      <c r="S202" s="120"/>
      <c r="T202" s="120"/>
      <c r="U202" s="120"/>
      <c r="V202" s="120"/>
      <c r="W202" s="120"/>
      <c r="X202" s="120"/>
      <c r="Y202" s="120"/>
    </row>
    <row r="203" spans="12:25" s="146" customFormat="1" ht="20.149999999999999" customHeight="1">
      <c r="L203" s="120"/>
      <c r="M203" s="120"/>
      <c r="N203" s="120"/>
      <c r="O203" s="120"/>
      <c r="P203" s="120"/>
      <c r="Q203" s="120"/>
      <c r="R203" s="120"/>
      <c r="S203" s="120"/>
      <c r="T203" s="120"/>
      <c r="U203" s="120"/>
      <c r="V203" s="120"/>
      <c r="W203" s="120"/>
      <c r="X203" s="120"/>
      <c r="Y203" s="120"/>
    </row>
    <row r="204" spans="12:25" s="146" customFormat="1" ht="20.149999999999999" customHeight="1">
      <c r="L204" s="120"/>
      <c r="M204" s="120"/>
      <c r="N204" s="120"/>
      <c r="O204" s="120"/>
      <c r="P204" s="120"/>
      <c r="Q204" s="120"/>
      <c r="R204" s="120"/>
      <c r="S204" s="120"/>
      <c r="T204" s="120"/>
      <c r="U204" s="120"/>
      <c r="V204" s="120"/>
      <c r="W204" s="120"/>
      <c r="X204" s="120"/>
      <c r="Y204" s="120"/>
    </row>
    <row r="205" spans="12:25" s="146" customFormat="1" ht="20.149999999999999" customHeight="1">
      <c r="L205" s="120"/>
      <c r="M205" s="120"/>
      <c r="N205" s="120"/>
      <c r="O205" s="120"/>
      <c r="P205" s="120"/>
      <c r="Q205" s="120"/>
      <c r="R205" s="120"/>
      <c r="S205" s="120"/>
      <c r="T205" s="120"/>
      <c r="U205" s="120"/>
      <c r="V205" s="120"/>
      <c r="W205" s="120"/>
      <c r="X205" s="120"/>
      <c r="Y205" s="120"/>
    </row>
    <row r="206" spans="12:25" s="146" customFormat="1" ht="20.149999999999999" customHeight="1">
      <c r="L206" s="120"/>
      <c r="M206" s="120"/>
      <c r="N206" s="120"/>
      <c r="O206" s="120"/>
      <c r="P206" s="120"/>
      <c r="Q206" s="120"/>
      <c r="R206" s="120"/>
      <c r="S206" s="120"/>
      <c r="T206" s="120"/>
      <c r="U206" s="120"/>
      <c r="V206" s="120"/>
      <c r="W206" s="120"/>
      <c r="X206" s="120"/>
      <c r="Y206" s="120"/>
    </row>
    <row r="207" spans="12:25" s="146" customFormat="1" ht="20.149999999999999" customHeight="1">
      <c r="L207" s="120"/>
      <c r="M207" s="120"/>
      <c r="N207" s="120"/>
      <c r="O207" s="120"/>
      <c r="P207" s="120"/>
      <c r="Q207" s="120"/>
      <c r="R207" s="120"/>
      <c r="S207" s="120"/>
      <c r="T207" s="120"/>
      <c r="U207" s="120"/>
      <c r="V207" s="120"/>
      <c r="W207" s="120"/>
      <c r="X207" s="120"/>
      <c r="Y207" s="120"/>
    </row>
    <row r="208" spans="12:25" s="146" customFormat="1" ht="20.149999999999999" customHeight="1">
      <c r="L208" s="120"/>
      <c r="M208" s="120"/>
      <c r="N208" s="120"/>
      <c r="O208" s="120"/>
      <c r="P208" s="120"/>
      <c r="Q208" s="120"/>
      <c r="R208" s="120"/>
      <c r="S208" s="120"/>
      <c r="T208" s="120"/>
      <c r="U208" s="120"/>
      <c r="V208" s="120"/>
      <c r="W208" s="120"/>
      <c r="X208" s="120"/>
      <c r="Y208" s="120"/>
    </row>
    <row r="209" spans="12:25" s="146" customFormat="1" ht="20.149999999999999" customHeight="1">
      <c r="L209" s="120"/>
      <c r="M209" s="120"/>
      <c r="N209" s="120"/>
      <c r="O209" s="120"/>
      <c r="P209" s="120"/>
      <c r="Q209" s="120"/>
      <c r="R209" s="120"/>
      <c r="S209" s="120"/>
      <c r="T209" s="120"/>
      <c r="U209" s="120"/>
      <c r="V209" s="120"/>
      <c r="W209" s="120"/>
      <c r="X209" s="120"/>
      <c r="Y209" s="120"/>
    </row>
    <row r="210" spans="12:25" s="146" customFormat="1" ht="20.149999999999999" customHeight="1">
      <c r="L210" s="120"/>
      <c r="M210" s="120"/>
      <c r="N210" s="120"/>
      <c r="O210" s="120"/>
      <c r="P210" s="120"/>
      <c r="Q210" s="120"/>
      <c r="R210" s="120"/>
      <c r="S210" s="120"/>
      <c r="T210" s="120"/>
      <c r="U210" s="120"/>
      <c r="V210" s="120"/>
      <c r="W210" s="120"/>
      <c r="X210" s="120"/>
      <c r="Y210" s="120"/>
    </row>
    <row r="211" spans="12:25" s="146" customFormat="1" ht="20.149999999999999" customHeight="1">
      <c r="L211" s="120"/>
      <c r="M211" s="120"/>
      <c r="N211" s="120"/>
      <c r="O211" s="120"/>
      <c r="P211" s="120"/>
      <c r="Q211" s="120"/>
      <c r="R211" s="120"/>
      <c r="S211" s="120"/>
      <c r="T211" s="120"/>
      <c r="U211" s="120"/>
      <c r="V211" s="120"/>
      <c r="W211" s="120"/>
      <c r="X211" s="120"/>
      <c r="Y211" s="120"/>
    </row>
    <row r="212" spans="12:25" s="146" customFormat="1" ht="20.149999999999999" customHeight="1">
      <c r="L212" s="120"/>
      <c r="M212" s="120"/>
      <c r="N212" s="120"/>
      <c r="O212" s="120"/>
      <c r="P212" s="120"/>
      <c r="Q212" s="120"/>
      <c r="R212" s="120"/>
      <c r="S212" s="120"/>
      <c r="T212" s="120"/>
      <c r="U212" s="120"/>
      <c r="V212" s="120"/>
      <c r="W212" s="120"/>
      <c r="X212" s="120"/>
      <c r="Y212" s="120"/>
    </row>
    <row r="213" spans="12:25" s="146" customFormat="1" ht="20.149999999999999" customHeight="1">
      <c r="L213" s="120"/>
      <c r="M213" s="120"/>
      <c r="N213" s="120"/>
      <c r="O213" s="120"/>
      <c r="P213" s="120"/>
      <c r="Q213" s="120"/>
      <c r="R213" s="120"/>
      <c r="S213" s="120"/>
      <c r="T213" s="120"/>
      <c r="U213" s="120"/>
      <c r="V213" s="120"/>
      <c r="W213" s="120"/>
      <c r="X213" s="120"/>
      <c r="Y213" s="120"/>
    </row>
    <row r="214" spans="12:25" s="146" customFormat="1" ht="20.149999999999999" customHeight="1">
      <c r="L214" s="120"/>
      <c r="M214" s="120"/>
      <c r="N214" s="120"/>
      <c r="O214" s="120"/>
      <c r="P214" s="120"/>
      <c r="Q214" s="120"/>
      <c r="R214" s="120"/>
      <c r="S214" s="120"/>
      <c r="T214" s="120"/>
      <c r="U214" s="120"/>
      <c r="V214" s="120"/>
      <c r="W214" s="120"/>
      <c r="X214" s="120"/>
      <c r="Y214" s="120"/>
    </row>
    <row r="215" spans="12:25" s="146" customFormat="1" ht="20.149999999999999" customHeight="1">
      <c r="L215" s="120"/>
      <c r="M215" s="120"/>
      <c r="N215" s="120"/>
      <c r="O215" s="120"/>
      <c r="P215" s="120"/>
      <c r="Q215" s="120"/>
      <c r="R215" s="120"/>
      <c r="S215" s="120"/>
      <c r="T215" s="120"/>
      <c r="U215" s="120"/>
      <c r="V215" s="120"/>
      <c r="W215" s="120"/>
      <c r="X215" s="120"/>
      <c r="Y215" s="120"/>
    </row>
    <row r="216" spans="12:25" s="146" customFormat="1" ht="20.149999999999999" customHeight="1">
      <c r="L216" s="120"/>
      <c r="M216" s="120"/>
      <c r="N216" s="120"/>
      <c r="O216" s="120"/>
      <c r="P216" s="120"/>
      <c r="Q216" s="120"/>
      <c r="R216" s="120"/>
      <c r="S216" s="120"/>
      <c r="T216" s="120"/>
      <c r="U216" s="120"/>
      <c r="V216" s="120"/>
      <c r="W216" s="120"/>
      <c r="X216" s="120"/>
      <c r="Y216" s="120"/>
    </row>
    <row r="217" spans="12:25" s="146" customFormat="1" ht="20.149999999999999" customHeight="1">
      <c r="L217" s="120"/>
      <c r="M217" s="120"/>
      <c r="N217" s="120"/>
      <c r="O217" s="120"/>
      <c r="P217" s="120"/>
      <c r="Q217" s="120"/>
      <c r="R217" s="120"/>
      <c r="S217" s="120"/>
      <c r="T217" s="120"/>
      <c r="U217" s="120"/>
      <c r="V217" s="120"/>
      <c r="W217" s="120"/>
      <c r="X217" s="120"/>
      <c r="Y217" s="120"/>
    </row>
    <row r="218" spans="12:25" s="146" customFormat="1" ht="20.149999999999999" customHeight="1">
      <c r="L218" s="120"/>
      <c r="M218" s="120"/>
      <c r="N218" s="120"/>
      <c r="O218" s="120"/>
      <c r="P218" s="120"/>
      <c r="Q218" s="120"/>
      <c r="R218" s="120"/>
      <c r="S218" s="120"/>
      <c r="T218" s="120"/>
      <c r="U218" s="120"/>
      <c r="V218" s="120"/>
      <c r="W218" s="120"/>
      <c r="X218" s="120"/>
      <c r="Y218" s="120"/>
    </row>
    <row r="219" spans="12:25" s="146" customFormat="1" ht="20.149999999999999" customHeight="1">
      <c r="L219" s="120"/>
      <c r="M219" s="120"/>
      <c r="N219" s="120"/>
      <c r="O219" s="120"/>
      <c r="P219" s="120"/>
      <c r="Q219" s="120"/>
      <c r="R219" s="120"/>
      <c r="S219" s="120"/>
      <c r="T219" s="120"/>
      <c r="U219" s="120"/>
      <c r="V219" s="120"/>
      <c r="W219" s="120"/>
      <c r="X219" s="120"/>
      <c r="Y219" s="120"/>
    </row>
    <row r="220" spans="12:25" s="146" customFormat="1" ht="20.149999999999999" customHeight="1">
      <c r="L220" s="120"/>
      <c r="M220" s="120"/>
      <c r="N220" s="120"/>
      <c r="O220" s="120"/>
      <c r="P220" s="120"/>
      <c r="Q220" s="120"/>
      <c r="R220" s="120"/>
      <c r="S220" s="120"/>
      <c r="T220" s="120"/>
      <c r="U220" s="120"/>
      <c r="V220" s="120"/>
      <c r="W220" s="120"/>
      <c r="X220" s="120"/>
      <c r="Y220" s="120"/>
    </row>
    <row r="221" spans="12:25" s="146" customFormat="1" ht="20.149999999999999" customHeight="1">
      <c r="L221" s="120"/>
      <c r="M221" s="120"/>
      <c r="N221" s="120"/>
      <c r="O221" s="120"/>
      <c r="P221" s="120"/>
      <c r="Q221" s="120"/>
      <c r="R221" s="120"/>
      <c r="S221" s="120"/>
      <c r="T221" s="120"/>
      <c r="U221" s="120"/>
      <c r="V221" s="120"/>
      <c r="W221" s="120"/>
      <c r="X221" s="120"/>
      <c r="Y221" s="120"/>
    </row>
    <row r="222" spans="12:25" s="146" customFormat="1" ht="20.149999999999999" customHeight="1">
      <c r="L222" s="120"/>
      <c r="M222" s="120"/>
      <c r="N222" s="120"/>
      <c r="O222" s="120"/>
      <c r="P222" s="120"/>
      <c r="Q222" s="120"/>
      <c r="R222" s="120"/>
      <c r="S222" s="120"/>
      <c r="T222" s="120"/>
      <c r="U222" s="120"/>
      <c r="V222" s="120"/>
      <c r="W222" s="120"/>
      <c r="X222" s="120"/>
      <c r="Y222" s="120"/>
    </row>
    <row r="223" spans="12:25" s="146" customFormat="1" ht="20.149999999999999" customHeight="1">
      <c r="L223" s="120"/>
      <c r="M223" s="120"/>
      <c r="N223" s="120"/>
      <c r="O223" s="120"/>
      <c r="P223" s="120"/>
      <c r="Q223" s="120"/>
      <c r="R223" s="120"/>
      <c r="S223" s="120"/>
      <c r="T223" s="120"/>
      <c r="U223" s="120"/>
      <c r="V223" s="120"/>
      <c r="W223" s="120"/>
      <c r="X223" s="120"/>
      <c r="Y223" s="120"/>
    </row>
    <row r="224" spans="12:25" s="146" customFormat="1" ht="20.149999999999999" customHeight="1">
      <c r="L224" s="120"/>
      <c r="M224" s="120"/>
      <c r="N224" s="120"/>
      <c r="O224" s="120"/>
      <c r="P224" s="120"/>
      <c r="Q224" s="120"/>
      <c r="R224" s="120"/>
      <c r="S224" s="120"/>
      <c r="T224" s="120"/>
      <c r="U224" s="120"/>
      <c r="V224" s="120"/>
      <c r="W224" s="120"/>
      <c r="X224" s="120"/>
      <c r="Y224" s="120"/>
    </row>
    <row r="225" spans="12:25" s="146" customFormat="1" ht="20.149999999999999" customHeight="1">
      <c r="L225" s="120"/>
      <c r="M225" s="120"/>
      <c r="N225" s="120"/>
      <c r="O225" s="120"/>
      <c r="P225" s="120"/>
      <c r="Q225" s="120"/>
      <c r="R225" s="120"/>
      <c r="S225" s="120"/>
      <c r="T225" s="120"/>
      <c r="U225" s="120"/>
      <c r="V225" s="120"/>
      <c r="W225" s="120"/>
      <c r="X225" s="120"/>
      <c r="Y225" s="120"/>
    </row>
    <row r="226" spans="12:25" s="146" customFormat="1" ht="20.149999999999999" customHeight="1">
      <c r="L226" s="120"/>
      <c r="M226" s="120"/>
      <c r="N226" s="120"/>
      <c r="O226" s="120"/>
      <c r="P226" s="120"/>
      <c r="Q226" s="120"/>
      <c r="R226" s="120"/>
      <c r="S226" s="120"/>
      <c r="T226" s="120"/>
      <c r="U226" s="120"/>
      <c r="V226" s="120"/>
      <c r="W226" s="120"/>
      <c r="X226" s="120"/>
      <c r="Y226" s="120"/>
    </row>
    <row r="227" spans="12:25" s="146" customFormat="1" ht="20.149999999999999" customHeight="1">
      <c r="L227" s="120"/>
      <c r="M227" s="120"/>
      <c r="N227" s="120"/>
      <c r="O227" s="120"/>
      <c r="P227" s="120"/>
      <c r="Q227" s="120"/>
      <c r="R227" s="120"/>
      <c r="S227" s="120"/>
      <c r="T227" s="120"/>
      <c r="U227" s="120"/>
      <c r="V227" s="120"/>
      <c r="W227" s="120"/>
      <c r="X227" s="120"/>
      <c r="Y227" s="120"/>
    </row>
    <row r="228" spans="12:25" s="146" customFormat="1" ht="20.149999999999999" customHeight="1">
      <c r="L228" s="120"/>
      <c r="M228" s="120"/>
      <c r="N228" s="120"/>
      <c r="O228" s="120"/>
      <c r="P228" s="120"/>
      <c r="Q228" s="120"/>
      <c r="R228" s="120"/>
      <c r="S228" s="120"/>
      <c r="T228" s="120"/>
      <c r="U228" s="120"/>
      <c r="V228" s="120"/>
      <c r="W228" s="120"/>
      <c r="X228" s="120"/>
      <c r="Y228" s="120"/>
    </row>
    <row r="229" spans="12:25" s="146" customFormat="1" ht="20.149999999999999" customHeight="1">
      <c r="L229" s="120"/>
      <c r="M229" s="120"/>
      <c r="N229" s="120"/>
      <c r="O229" s="120"/>
      <c r="P229" s="120"/>
      <c r="Q229" s="120"/>
      <c r="R229" s="120"/>
      <c r="S229" s="120"/>
      <c r="T229" s="120"/>
      <c r="U229" s="120"/>
      <c r="V229" s="120"/>
      <c r="W229" s="120"/>
      <c r="X229" s="120"/>
      <c r="Y229" s="120"/>
    </row>
    <row r="230" spans="12:25" s="146" customFormat="1" ht="20.149999999999999" customHeight="1">
      <c r="L230" s="120"/>
      <c r="M230" s="120"/>
      <c r="N230" s="120"/>
      <c r="O230" s="120"/>
      <c r="P230" s="120"/>
      <c r="Q230" s="120"/>
      <c r="R230" s="120"/>
      <c r="S230" s="120"/>
      <c r="T230" s="120"/>
      <c r="U230" s="120"/>
      <c r="V230" s="120"/>
      <c r="W230" s="120"/>
      <c r="X230" s="120"/>
      <c r="Y230" s="120"/>
    </row>
    <row r="231" spans="12:25" s="146" customFormat="1" ht="20.149999999999999" customHeight="1">
      <c r="L231" s="120"/>
      <c r="M231" s="120"/>
      <c r="N231" s="120"/>
      <c r="O231" s="120"/>
      <c r="P231" s="120"/>
      <c r="Q231" s="120"/>
      <c r="R231" s="120"/>
      <c r="S231" s="120"/>
      <c r="T231" s="120"/>
      <c r="U231" s="120"/>
      <c r="V231" s="120"/>
      <c r="W231" s="120"/>
      <c r="X231" s="120"/>
      <c r="Y231" s="120"/>
    </row>
    <row r="232" spans="12:25" s="146" customFormat="1" ht="20.149999999999999" customHeight="1">
      <c r="L232" s="120"/>
      <c r="M232" s="120"/>
      <c r="N232" s="120"/>
      <c r="O232" s="120"/>
      <c r="P232" s="120"/>
      <c r="Q232" s="120"/>
      <c r="R232" s="120"/>
      <c r="S232" s="120"/>
      <c r="T232" s="120"/>
      <c r="U232" s="120"/>
      <c r="V232" s="120"/>
      <c r="W232" s="120"/>
      <c r="X232" s="120"/>
      <c r="Y232" s="120"/>
    </row>
    <row r="233" spans="12:25" s="146" customFormat="1" ht="20.149999999999999" customHeight="1">
      <c r="L233" s="120"/>
      <c r="M233" s="120"/>
      <c r="N233" s="120"/>
      <c r="O233" s="120"/>
      <c r="P233" s="120"/>
      <c r="Q233" s="120"/>
      <c r="R233" s="120"/>
      <c r="S233" s="120"/>
      <c r="T233" s="120"/>
      <c r="U233" s="120"/>
      <c r="V233" s="120"/>
      <c r="W233" s="120"/>
      <c r="X233" s="120"/>
      <c r="Y233" s="120"/>
    </row>
    <row r="234" spans="12:25" s="146" customFormat="1" ht="20.149999999999999" customHeight="1">
      <c r="L234" s="120"/>
      <c r="M234" s="120"/>
      <c r="N234" s="120"/>
      <c r="O234" s="120"/>
      <c r="P234" s="120"/>
      <c r="Q234" s="120"/>
      <c r="R234" s="120"/>
      <c r="S234" s="120"/>
      <c r="T234" s="120"/>
      <c r="U234" s="120"/>
      <c r="V234" s="120"/>
      <c r="W234" s="120"/>
      <c r="X234" s="120"/>
      <c r="Y234" s="120"/>
    </row>
    <row r="235" spans="12:25" s="146" customFormat="1" ht="20.149999999999999" customHeight="1">
      <c r="L235" s="120"/>
      <c r="M235" s="120"/>
      <c r="N235" s="120"/>
      <c r="O235" s="120"/>
      <c r="P235" s="120"/>
      <c r="Q235" s="120"/>
      <c r="R235" s="120"/>
      <c r="S235" s="120"/>
      <c r="T235" s="120"/>
      <c r="U235" s="120"/>
      <c r="V235" s="120"/>
      <c r="W235" s="120"/>
      <c r="X235" s="120"/>
      <c r="Y235" s="120"/>
    </row>
    <row r="236" spans="12:25" s="146" customFormat="1" ht="20.149999999999999" customHeight="1">
      <c r="L236" s="120"/>
      <c r="M236" s="120"/>
      <c r="N236" s="120"/>
      <c r="O236" s="120"/>
      <c r="P236" s="120"/>
      <c r="Q236" s="120"/>
      <c r="R236" s="120"/>
      <c r="S236" s="120"/>
      <c r="T236" s="120"/>
      <c r="U236" s="120"/>
      <c r="V236" s="120"/>
      <c r="W236" s="120"/>
      <c r="X236" s="120"/>
      <c r="Y236" s="120"/>
    </row>
    <row r="237" spans="12:25" s="146" customFormat="1" ht="20.149999999999999" customHeight="1">
      <c r="L237" s="120"/>
      <c r="M237" s="120"/>
      <c r="N237" s="120"/>
      <c r="O237" s="120"/>
      <c r="P237" s="120"/>
      <c r="Q237" s="120"/>
      <c r="R237" s="120"/>
      <c r="S237" s="120"/>
      <c r="T237" s="120"/>
      <c r="U237" s="120"/>
      <c r="V237" s="120"/>
      <c r="W237" s="120"/>
      <c r="X237" s="120"/>
      <c r="Y237" s="120"/>
    </row>
    <row r="238" spans="12:25" s="146" customFormat="1" ht="20.149999999999999" customHeight="1">
      <c r="L238" s="120"/>
      <c r="M238" s="120"/>
      <c r="N238" s="120"/>
      <c r="O238" s="120"/>
      <c r="P238" s="120"/>
      <c r="Q238" s="120"/>
      <c r="R238" s="120"/>
      <c r="S238" s="120"/>
      <c r="T238" s="120"/>
      <c r="U238" s="120"/>
      <c r="V238" s="120"/>
      <c r="W238" s="120"/>
      <c r="X238" s="120"/>
      <c r="Y238" s="120"/>
    </row>
    <row r="239" spans="12:25" s="146" customFormat="1" ht="20.149999999999999" customHeight="1">
      <c r="L239" s="120"/>
      <c r="M239" s="120"/>
      <c r="N239" s="120"/>
      <c r="O239" s="120"/>
      <c r="P239" s="120"/>
      <c r="Q239" s="120"/>
      <c r="R239" s="120"/>
      <c r="S239" s="120"/>
      <c r="T239" s="120"/>
      <c r="U239" s="120"/>
      <c r="V239" s="120"/>
      <c r="W239" s="120"/>
      <c r="X239" s="120"/>
      <c r="Y239" s="120"/>
    </row>
    <row r="240" spans="12:25" s="146" customFormat="1" ht="20.149999999999999" customHeight="1">
      <c r="L240" s="120"/>
      <c r="M240" s="120"/>
      <c r="N240" s="120"/>
      <c r="O240" s="120"/>
      <c r="P240" s="120"/>
      <c r="Q240" s="120"/>
      <c r="R240" s="120"/>
      <c r="S240" s="120"/>
      <c r="T240" s="120"/>
      <c r="U240" s="120"/>
      <c r="V240" s="120"/>
      <c r="W240" s="120"/>
      <c r="X240" s="120"/>
      <c r="Y240" s="120"/>
    </row>
    <row r="241" spans="12:25" s="146" customFormat="1" ht="20.149999999999999" customHeight="1">
      <c r="L241" s="120"/>
      <c r="M241" s="120"/>
      <c r="N241" s="120"/>
      <c r="O241" s="120"/>
      <c r="P241" s="120"/>
      <c r="Q241" s="120"/>
      <c r="R241" s="120"/>
      <c r="S241" s="120"/>
      <c r="T241" s="120"/>
      <c r="U241" s="120"/>
      <c r="V241" s="120"/>
      <c r="W241" s="120"/>
      <c r="X241" s="120"/>
      <c r="Y241" s="120"/>
    </row>
    <row r="242" spans="12:25" s="146" customFormat="1" ht="20.149999999999999" customHeight="1">
      <c r="L242" s="120"/>
      <c r="M242" s="120"/>
      <c r="N242" s="120"/>
      <c r="O242" s="120"/>
      <c r="P242" s="120"/>
      <c r="Q242" s="120"/>
      <c r="R242" s="120"/>
      <c r="S242" s="120"/>
      <c r="T242" s="120"/>
      <c r="U242" s="120"/>
      <c r="V242" s="120"/>
      <c r="W242" s="120"/>
      <c r="X242" s="120"/>
      <c r="Y242" s="120"/>
    </row>
    <row r="243" spans="12:25" s="146" customFormat="1" ht="20.149999999999999" customHeight="1">
      <c r="L243" s="120"/>
      <c r="M243" s="120"/>
      <c r="N243" s="120"/>
      <c r="O243" s="120"/>
      <c r="P243" s="120"/>
      <c r="Q243" s="120"/>
      <c r="R243" s="120"/>
      <c r="S243" s="120"/>
      <c r="T243" s="120"/>
      <c r="U243" s="120"/>
      <c r="V243" s="120"/>
      <c r="W243" s="120"/>
      <c r="X243" s="120"/>
      <c r="Y243" s="120"/>
    </row>
    <row r="244" spans="12:25" s="146" customFormat="1" ht="20.149999999999999" customHeight="1">
      <c r="L244" s="120"/>
      <c r="M244" s="120"/>
      <c r="N244" s="120"/>
      <c r="O244" s="120"/>
      <c r="P244" s="120"/>
      <c r="Q244" s="120"/>
      <c r="R244" s="120"/>
      <c r="S244" s="120"/>
      <c r="T244" s="120"/>
      <c r="U244" s="120"/>
      <c r="V244" s="120"/>
      <c r="W244" s="120"/>
      <c r="X244" s="120"/>
      <c r="Y244" s="120"/>
    </row>
    <row r="245" spans="12:25" s="146" customFormat="1" ht="20.149999999999999" customHeight="1">
      <c r="L245" s="120"/>
      <c r="M245" s="120"/>
      <c r="N245" s="120"/>
      <c r="O245" s="120"/>
      <c r="P245" s="120"/>
      <c r="Q245" s="120"/>
      <c r="R245" s="120"/>
      <c r="S245" s="120"/>
      <c r="T245" s="120"/>
      <c r="U245" s="120"/>
      <c r="V245" s="120"/>
      <c r="W245" s="120"/>
      <c r="X245" s="120"/>
      <c r="Y245" s="120"/>
    </row>
    <row r="246" spans="12:25" s="146" customFormat="1" ht="20.149999999999999" customHeight="1">
      <c r="L246" s="120"/>
      <c r="M246" s="120"/>
      <c r="N246" s="120"/>
      <c r="O246" s="120"/>
      <c r="P246" s="120"/>
      <c r="Q246" s="120"/>
      <c r="R246" s="120"/>
      <c r="S246" s="120"/>
      <c r="T246" s="120"/>
      <c r="U246" s="120"/>
      <c r="V246" s="120"/>
      <c r="W246" s="120"/>
      <c r="X246" s="120"/>
      <c r="Y246" s="120"/>
    </row>
    <row r="247" spans="12:25" s="146" customFormat="1" ht="20.149999999999999" customHeight="1">
      <c r="L247" s="120"/>
      <c r="M247" s="120"/>
      <c r="N247" s="120"/>
      <c r="O247" s="120"/>
      <c r="P247" s="120"/>
      <c r="Q247" s="120"/>
      <c r="R247" s="120"/>
      <c r="S247" s="120"/>
      <c r="T247" s="120"/>
      <c r="U247" s="120"/>
      <c r="V247" s="120"/>
      <c r="W247" s="120"/>
      <c r="X247" s="120"/>
      <c r="Y247" s="120"/>
    </row>
    <row r="248" spans="12:25" s="146" customFormat="1" ht="20.149999999999999" customHeight="1">
      <c r="L248" s="120"/>
      <c r="M248" s="120"/>
      <c r="N248" s="120"/>
      <c r="O248" s="120"/>
      <c r="P248" s="120"/>
      <c r="Q248" s="120"/>
      <c r="R248" s="120"/>
      <c r="S248" s="120"/>
      <c r="T248" s="120"/>
      <c r="U248" s="120"/>
      <c r="V248" s="120"/>
      <c r="W248" s="120"/>
      <c r="X248" s="120"/>
      <c r="Y248" s="120"/>
    </row>
    <row r="249" spans="12:25" s="146" customFormat="1" ht="20.149999999999999" customHeight="1">
      <c r="L249" s="120"/>
      <c r="M249" s="120"/>
      <c r="N249" s="120"/>
      <c r="O249" s="120"/>
      <c r="P249" s="120"/>
      <c r="Q249" s="120"/>
      <c r="R249" s="120"/>
      <c r="S249" s="120"/>
      <c r="T249" s="120"/>
      <c r="U249" s="120"/>
      <c r="V249" s="120"/>
      <c r="W249" s="120"/>
      <c r="X249" s="120"/>
      <c r="Y249" s="120"/>
    </row>
    <row r="250" spans="12:25" s="146" customFormat="1" ht="20.149999999999999" customHeight="1">
      <c r="L250" s="120"/>
      <c r="M250" s="120"/>
      <c r="N250" s="120"/>
      <c r="O250" s="120"/>
      <c r="P250" s="120"/>
      <c r="Q250" s="120"/>
      <c r="R250" s="120"/>
      <c r="S250" s="120"/>
      <c r="T250" s="120"/>
      <c r="U250" s="120"/>
      <c r="V250" s="120"/>
      <c r="W250" s="120"/>
      <c r="X250" s="120"/>
      <c r="Y250" s="120"/>
    </row>
    <row r="251" spans="12:25" s="146" customFormat="1" ht="20.149999999999999" customHeight="1">
      <c r="L251" s="120"/>
      <c r="M251" s="120"/>
      <c r="N251" s="120"/>
      <c r="O251" s="120"/>
      <c r="P251" s="120"/>
      <c r="Q251" s="120"/>
      <c r="R251" s="120"/>
      <c r="S251" s="120"/>
      <c r="T251" s="120"/>
      <c r="U251" s="120"/>
      <c r="V251" s="120"/>
      <c r="W251" s="120"/>
      <c r="X251" s="120"/>
      <c r="Y251" s="120"/>
    </row>
    <row r="252" spans="12:25" s="146" customFormat="1" ht="20.149999999999999" customHeight="1">
      <c r="L252" s="120"/>
      <c r="M252" s="120"/>
      <c r="N252" s="120"/>
      <c r="O252" s="120"/>
      <c r="P252" s="120"/>
      <c r="Q252" s="120"/>
      <c r="R252" s="120"/>
      <c r="S252" s="120"/>
      <c r="T252" s="120"/>
      <c r="U252" s="120"/>
      <c r="V252" s="120"/>
      <c r="W252" s="120"/>
      <c r="X252" s="120"/>
      <c r="Y252" s="120"/>
    </row>
    <row r="253" spans="12:25" s="146" customFormat="1" ht="20.149999999999999" customHeight="1">
      <c r="L253" s="120"/>
      <c r="M253" s="120"/>
      <c r="N253" s="120"/>
      <c r="O253" s="120"/>
      <c r="P253" s="120"/>
      <c r="Q253" s="120"/>
      <c r="R253" s="120"/>
      <c r="S253" s="120"/>
      <c r="T253" s="120"/>
      <c r="U253" s="120"/>
      <c r="V253" s="120"/>
      <c r="W253" s="120"/>
      <c r="X253" s="120"/>
      <c r="Y253" s="120"/>
    </row>
    <row r="254" spans="12:25" s="146" customFormat="1" ht="20.149999999999999" customHeight="1">
      <c r="L254" s="120"/>
      <c r="M254" s="120"/>
      <c r="N254" s="120"/>
      <c r="O254" s="120"/>
      <c r="P254" s="120"/>
      <c r="Q254" s="120"/>
      <c r="R254" s="120"/>
      <c r="S254" s="120"/>
      <c r="T254" s="120"/>
      <c r="U254" s="120"/>
      <c r="V254" s="120"/>
      <c r="W254" s="120"/>
      <c r="X254" s="120"/>
      <c r="Y254" s="120"/>
    </row>
    <row r="255" spans="12:25" s="146" customFormat="1" ht="20.149999999999999" customHeight="1">
      <c r="L255" s="120"/>
      <c r="M255" s="120"/>
      <c r="N255" s="120"/>
      <c r="O255" s="120"/>
      <c r="P255" s="120"/>
      <c r="Q255" s="120"/>
      <c r="R255" s="120"/>
      <c r="S255" s="120"/>
      <c r="T255" s="120"/>
      <c r="U255" s="120"/>
      <c r="V255" s="120"/>
      <c r="W255" s="120"/>
      <c r="X255" s="120"/>
      <c r="Y255" s="120"/>
    </row>
    <row r="256" spans="12:25" s="146" customFormat="1" ht="20.149999999999999" customHeight="1">
      <c r="L256" s="120"/>
      <c r="M256" s="120"/>
      <c r="N256" s="120"/>
      <c r="O256" s="120"/>
      <c r="P256" s="120"/>
      <c r="Q256" s="120"/>
      <c r="R256" s="120"/>
      <c r="S256" s="120"/>
      <c r="T256" s="120"/>
      <c r="U256" s="120"/>
      <c r="V256" s="120"/>
      <c r="W256" s="120"/>
      <c r="X256" s="120"/>
      <c r="Y256" s="120"/>
    </row>
    <row r="257" spans="12:25" s="146" customFormat="1" ht="20.149999999999999" customHeight="1">
      <c r="L257" s="120"/>
      <c r="M257" s="120"/>
      <c r="N257" s="120"/>
      <c r="O257" s="120"/>
      <c r="P257" s="120"/>
      <c r="Q257" s="120"/>
      <c r="R257" s="120"/>
      <c r="S257" s="120"/>
      <c r="T257" s="120"/>
      <c r="U257" s="120"/>
      <c r="V257" s="120"/>
      <c r="W257" s="120"/>
      <c r="X257" s="120"/>
      <c r="Y257" s="120"/>
    </row>
    <row r="258" spans="12:25" s="146" customFormat="1" ht="20.149999999999999" customHeight="1">
      <c r="L258" s="120"/>
      <c r="M258" s="120"/>
      <c r="N258" s="120"/>
      <c r="O258" s="120"/>
      <c r="P258" s="120"/>
      <c r="Q258" s="120"/>
      <c r="R258" s="120"/>
      <c r="S258" s="120"/>
      <c r="T258" s="120"/>
      <c r="U258" s="120"/>
      <c r="V258" s="120"/>
      <c r="W258" s="120"/>
      <c r="X258" s="120"/>
      <c r="Y258" s="120"/>
    </row>
    <row r="259" spans="12:25" s="146" customFormat="1" ht="20.149999999999999" customHeight="1">
      <c r="L259" s="120"/>
      <c r="M259" s="120"/>
      <c r="N259" s="120"/>
      <c r="O259" s="120"/>
      <c r="P259" s="120"/>
      <c r="Q259" s="120"/>
      <c r="R259" s="120"/>
      <c r="S259" s="120"/>
      <c r="T259" s="120"/>
      <c r="U259" s="120"/>
      <c r="V259" s="120"/>
      <c r="W259" s="120"/>
      <c r="X259" s="120"/>
      <c r="Y259" s="120"/>
    </row>
    <row r="260" spans="12:25" s="146" customFormat="1" ht="20.149999999999999" customHeight="1">
      <c r="L260" s="120"/>
      <c r="M260" s="120"/>
      <c r="N260" s="120"/>
      <c r="O260" s="120"/>
      <c r="P260" s="120"/>
      <c r="Q260" s="120"/>
      <c r="R260" s="120"/>
      <c r="S260" s="120"/>
      <c r="T260" s="120"/>
      <c r="U260" s="120"/>
      <c r="V260" s="120"/>
      <c r="W260" s="120"/>
      <c r="X260" s="120"/>
      <c r="Y260" s="120"/>
    </row>
    <row r="261" spans="12:25" s="146" customFormat="1" ht="20.149999999999999" customHeight="1">
      <c r="L261" s="120"/>
      <c r="M261" s="120"/>
      <c r="N261" s="120"/>
      <c r="O261" s="120"/>
      <c r="P261" s="120"/>
      <c r="Q261" s="120"/>
      <c r="R261" s="120"/>
      <c r="S261" s="120"/>
      <c r="T261" s="120"/>
      <c r="U261" s="120"/>
      <c r="V261" s="120"/>
      <c r="W261" s="120"/>
      <c r="X261" s="120"/>
      <c r="Y261" s="120"/>
    </row>
    <row r="262" spans="12:25" s="146" customFormat="1" ht="20.149999999999999" customHeight="1">
      <c r="L262" s="120"/>
      <c r="M262" s="120"/>
      <c r="N262" s="120"/>
      <c r="O262" s="120"/>
      <c r="P262" s="120"/>
      <c r="Q262" s="120"/>
      <c r="R262" s="120"/>
      <c r="S262" s="120"/>
      <c r="T262" s="120"/>
      <c r="U262" s="120"/>
      <c r="V262" s="120"/>
      <c r="W262" s="120"/>
      <c r="X262" s="120"/>
      <c r="Y262" s="120"/>
    </row>
    <row r="263" spans="12:25" s="146" customFormat="1" ht="20.149999999999999" customHeight="1">
      <c r="L263" s="120"/>
      <c r="M263" s="120"/>
      <c r="N263" s="120"/>
      <c r="O263" s="120"/>
      <c r="P263" s="120"/>
      <c r="Q263" s="120"/>
      <c r="R263" s="120"/>
      <c r="S263" s="120"/>
      <c r="T263" s="120"/>
      <c r="U263" s="120"/>
      <c r="V263" s="120"/>
      <c r="W263" s="120"/>
      <c r="X263" s="120"/>
      <c r="Y263" s="120"/>
    </row>
    <row r="264" spans="12:25" s="146" customFormat="1" ht="20.149999999999999" customHeight="1">
      <c r="L264" s="120"/>
      <c r="M264" s="120"/>
      <c r="N264" s="120"/>
      <c r="O264" s="120"/>
      <c r="P264" s="120"/>
      <c r="Q264" s="120"/>
      <c r="R264" s="120"/>
      <c r="S264" s="120"/>
      <c r="T264" s="120"/>
      <c r="U264" s="120"/>
      <c r="V264" s="120"/>
      <c r="W264" s="120"/>
      <c r="X264" s="120"/>
      <c r="Y264" s="120"/>
    </row>
    <row r="265" spans="12:25" s="146" customFormat="1" ht="20.149999999999999" customHeight="1">
      <c r="L265" s="120"/>
      <c r="M265" s="120"/>
      <c r="N265" s="120"/>
      <c r="O265" s="120"/>
      <c r="P265" s="120"/>
      <c r="Q265" s="120"/>
      <c r="R265" s="120"/>
      <c r="S265" s="120"/>
      <c r="T265" s="120"/>
      <c r="U265" s="120"/>
      <c r="V265" s="120"/>
      <c r="W265" s="120"/>
      <c r="X265" s="120"/>
      <c r="Y265" s="120"/>
    </row>
    <row r="266" spans="12:25" s="146" customFormat="1" ht="20.149999999999999" customHeight="1">
      <c r="L266" s="120"/>
      <c r="M266" s="120"/>
      <c r="N266" s="120"/>
      <c r="O266" s="120"/>
      <c r="P266" s="120"/>
      <c r="Q266" s="120"/>
      <c r="R266" s="120"/>
      <c r="S266" s="120"/>
      <c r="T266" s="120"/>
      <c r="U266" s="120"/>
      <c r="V266" s="120"/>
      <c r="W266" s="120"/>
      <c r="X266" s="120"/>
      <c r="Y266" s="120"/>
    </row>
    <row r="267" spans="12:25" s="146" customFormat="1" ht="20.149999999999999" customHeight="1">
      <c r="L267" s="120"/>
      <c r="M267" s="120"/>
      <c r="N267" s="120"/>
      <c r="O267" s="120"/>
      <c r="P267" s="120"/>
      <c r="Q267" s="120"/>
      <c r="R267" s="120"/>
      <c r="S267" s="120"/>
      <c r="T267" s="120"/>
      <c r="U267" s="120"/>
      <c r="V267" s="120"/>
      <c r="W267" s="120"/>
      <c r="X267" s="120"/>
      <c r="Y267" s="120"/>
    </row>
    <row r="268" spans="12:25" s="146" customFormat="1" ht="20.149999999999999" customHeight="1">
      <c r="L268" s="120"/>
      <c r="M268" s="120"/>
      <c r="N268" s="120"/>
      <c r="O268" s="120"/>
      <c r="P268" s="120"/>
      <c r="Q268" s="120"/>
      <c r="R268" s="120"/>
      <c r="S268" s="120"/>
      <c r="T268" s="120"/>
      <c r="U268" s="120"/>
      <c r="V268" s="120"/>
      <c r="W268" s="120"/>
      <c r="X268" s="120"/>
      <c r="Y268" s="120"/>
    </row>
    <row r="269" spans="12:25" s="146" customFormat="1" ht="20.149999999999999" customHeight="1">
      <c r="L269" s="120"/>
      <c r="M269" s="120"/>
      <c r="N269" s="120"/>
      <c r="O269" s="120"/>
      <c r="P269" s="120"/>
      <c r="Q269" s="120"/>
      <c r="R269" s="120"/>
      <c r="S269" s="120"/>
      <c r="T269" s="120"/>
      <c r="U269" s="120"/>
      <c r="V269" s="120"/>
      <c r="W269" s="120"/>
      <c r="X269" s="120"/>
      <c r="Y269" s="120"/>
    </row>
    <row r="270" spans="12:25" s="146" customFormat="1" ht="20.149999999999999" customHeight="1">
      <c r="L270" s="120"/>
      <c r="M270" s="120"/>
      <c r="N270" s="120"/>
      <c r="O270" s="120"/>
      <c r="P270" s="120"/>
      <c r="Q270" s="120"/>
      <c r="R270" s="120"/>
      <c r="S270" s="120"/>
      <c r="T270" s="120"/>
      <c r="U270" s="120"/>
      <c r="V270" s="120"/>
      <c r="W270" s="120"/>
      <c r="X270" s="120"/>
      <c r="Y270" s="120"/>
    </row>
    <row r="271" spans="12:25" s="146" customFormat="1" ht="20.149999999999999" customHeight="1">
      <c r="L271" s="120"/>
      <c r="M271" s="120"/>
      <c r="N271" s="120"/>
      <c r="O271" s="120"/>
      <c r="P271" s="120"/>
      <c r="Q271" s="120"/>
      <c r="R271" s="120"/>
      <c r="S271" s="120"/>
      <c r="T271" s="120"/>
      <c r="U271" s="120"/>
      <c r="V271" s="120"/>
      <c r="W271" s="120"/>
      <c r="X271" s="120"/>
      <c r="Y271" s="120"/>
    </row>
    <row r="272" spans="12:25" s="146" customFormat="1" ht="20.149999999999999" customHeight="1">
      <c r="L272" s="120"/>
      <c r="M272" s="120"/>
      <c r="N272" s="120"/>
      <c r="O272" s="120"/>
      <c r="P272" s="120"/>
      <c r="Q272" s="120"/>
      <c r="R272" s="120"/>
      <c r="S272" s="120"/>
      <c r="T272" s="120"/>
      <c r="U272" s="120"/>
      <c r="V272" s="120"/>
      <c r="W272" s="120"/>
      <c r="X272" s="120"/>
      <c r="Y272" s="120"/>
    </row>
    <row r="273" spans="12:25" s="146" customFormat="1" ht="20.149999999999999" customHeight="1">
      <c r="L273" s="120"/>
      <c r="M273" s="120"/>
      <c r="N273" s="120"/>
      <c r="O273" s="120"/>
      <c r="P273" s="120"/>
      <c r="Q273" s="120"/>
      <c r="R273" s="120"/>
      <c r="S273" s="120"/>
      <c r="T273" s="120"/>
      <c r="U273" s="120"/>
      <c r="V273" s="120"/>
      <c r="W273" s="120"/>
      <c r="X273" s="120"/>
      <c r="Y273" s="120"/>
    </row>
    <row r="274" spans="12:25" s="146" customFormat="1" ht="20.149999999999999" customHeight="1">
      <c r="L274" s="120"/>
      <c r="M274" s="120"/>
      <c r="N274" s="120"/>
      <c r="O274" s="120"/>
      <c r="P274" s="120"/>
      <c r="Q274" s="120"/>
      <c r="R274" s="120"/>
      <c r="S274" s="120"/>
      <c r="T274" s="120"/>
      <c r="U274" s="120"/>
      <c r="V274" s="120"/>
      <c r="W274" s="120"/>
      <c r="X274" s="120"/>
      <c r="Y274" s="120"/>
    </row>
    <row r="275" spans="12:25" s="146" customFormat="1" ht="20.149999999999999" customHeight="1">
      <c r="L275" s="120"/>
      <c r="M275" s="120"/>
      <c r="N275" s="120"/>
      <c r="O275" s="120"/>
      <c r="P275" s="120"/>
      <c r="Q275" s="120"/>
      <c r="R275" s="120"/>
      <c r="S275" s="120"/>
      <c r="T275" s="120"/>
      <c r="U275" s="120"/>
      <c r="V275" s="120"/>
      <c r="W275" s="120"/>
      <c r="X275" s="120"/>
      <c r="Y275" s="120"/>
    </row>
    <row r="276" spans="12:25" s="146" customFormat="1" ht="20.149999999999999" customHeight="1">
      <c r="L276" s="120"/>
      <c r="M276" s="120"/>
      <c r="N276" s="120"/>
      <c r="O276" s="120"/>
      <c r="P276" s="120"/>
      <c r="Q276" s="120"/>
      <c r="R276" s="120"/>
      <c r="S276" s="120"/>
      <c r="T276" s="120"/>
      <c r="U276" s="120"/>
      <c r="V276" s="120"/>
      <c r="W276" s="120"/>
      <c r="X276" s="120"/>
      <c r="Y276" s="120"/>
    </row>
    <row r="277" spans="12:25" s="146" customFormat="1" ht="20.149999999999999" customHeight="1">
      <c r="L277" s="120"/>
      <c r="M277" s="120"/>
      <c r="N277" s="120"/>
      <c r="O277" s="120"/>
      <c r="P277" s="120"/>
      <c r="Q277" s="120"/>
      <c r="R277" s="120"/>
      <c r="S277" s="120"/>
      <c r="T277" s="120"/>
      <c r="U277" s="120"/>
      <c r="V277" s="120"/>
      <c r="W277" s="120"/>
      <c r="X277" s="120"/>
      <c r="Y277" s="120"/>
    </row>
    <row r="278" spans="12:25" s="146" customFormat="1" ht="20.149999999999999" customHeight="1">
      <c r="L278" s="120"/>
      <c r="M278" s="120"/>
      <c r="N278" s="120"/>
      <c r="O278" s="120"/>
      <c r="P278" s="120"/>
      <c r="Q278" s="120"/>
      <c r="R278" s="120"/>
      <c r="S278" s="120"/>
      <c r="T278" s="120"/>
      <c r="U278" s="120"/>
      <c r="V278" s="120"/>
      <c r="W278" s="120"/>
      <c r="X278" s="120"/>
      <c r="Y278" s="120"/>
    </row>
    <row r="279" spans="12:25" s="146" customFormat="1" ht="20.149999999999999" customHeight="1">
      <c r="L279" s="120"/>
      <c r="M279" s="120"/>
      <c r="N279" s="120"/>
      <c r="O279" s="120"/>
      <c r="P279" s="120"/>
      <c r="Q279" s="120"/>
      <c r="R279" s="120"/>
      <c r="S279" s="120"/>
      <c r="T279" s="120"/>
      <c r="U279" s="120"/>
      <c r="V279" s="120"/>
      <c r="W279" s="120"/>
      <c r="X279" s="120"/>
      <c r="Y279" s="120"/>
    </row>
    <row r="280" spans="12:25" s="146" customFormat="1" ht="20.149999999999999" customHeight="1">
      <c r="L280" s="120"/>
      <c r="M280" s="120"/>
      <c r="N280" s="120"/>
      <c r="O280" s="120"/>
      <c r="P280" s="120"/>
      <c r="Q280" s="120"/>
      <c r="R280" s="120"/>
      <c r="S280" s="120"/>
      <c r="T280" s="120"/>
      <c r="U280" s="120"/>
      <c r="V280" s="120"/>
      <c r="W280" s="120"/>
      <c r="X280" s="120"/>
      <c r="Y280" s="120"/>
    </row>
    <row r="281" spans="12:25" s="146" customFormat="1" ht="20.149999999999999" customHeight="1">
      <c r="L281" s="120"/>
      <c r="M281" s="120"/>
      <c r="N281" s="120"/>
      <c r="O281" s="120"/>
      <c r="P281" s="120"/>
      <c r="Q281" s="120"/>
      <c r="R281" s="120"/>
      <c r="S281" s="120"/>
      <c r="T281" s="120"/>
      <c r="U281" s="120"/>
      <c r="V281" s="120"/>
      <c r="W281" s="120"/>
      <c r="X281" s="120"/>
      <c r="Y281" s="120"/>
    </row>
    <row r="282" spans="12:25" s="146" customFormat="1" ht="20.149999999999999" customHeight="1">
      <c r="L282" s="120"/>
      <c r="M282" s="120"/>
      <c r="N282" s="120"/>
      <c r="O282" s="120"/>
      <c r="P282" s="120"/>
      <c r="Q282" s="120"/>
      <c r="R282" s="120"/>
      <c r="S282" s="120"/>
      <c r="T282" s="120"/>
      <c r="U282" s="120"/>
      <c r="V282" s="120"/>
      <c r="W282" s="120"/>
      <c r="X282" s="120"/>
      <c r="Y282" s="120"/>
    </row>
    <row r="283" spans="12:25" s="146" customFormat="1" ht="20.149999999999999" customHeight="1">
      <c r="L283" s="120"/>
      <c r="M283" s="120"/>
      <c r="N283" s="120"/>
      <c r="O283" s="120"/>
      <c r="P283" s="120"/>
      <c r="Q283" s="120"/>
      <c r="R283" s="120"/>
      <c r="S283" s="120"/>
      <c r="T283" s="120"/>
      <c r="U283" s="120"/>
      <c r="V283" s="120"/>
      <c r="W283" s="120"/>
      <c r="X283" s="120"/>
      <c r="Y283" s="120"/>
    </row>
    <row r="284" spans="12:25" s="146" customFormat="1" ht="20.149999999999999" customHeight="1">
      <c r="L284" s="120"/>
      <c r="M284" s="120"/>
      <c r="N284" s="120"/>
      <c r="O284" s="120"/>
      <c r="P284" s="120"/>
      <c r="Q284" s="120"/>
      <c r="R284" s="120"/>
      <c r="S284" s="120"/>
      <c r="T284" s="120"/>
      <c r="U284" s="120"/>
      <c r="V284" s="120"/>
      <c r="W284" s="120"/>
      <c r="X284" s="120"/>
      <c r="Y284" s="120"/>
    </row>
    <row r="285" spans="12:25" s="146" customFormat="1" ht="20.149999999999999" customHeight="1">
      <c r="L285" s="120"/>
      <c r="M285" s="120"/>
      <c r="N285" s="120"/>
      <c r="O285" s="120"/>
      <c r="P285" s="120"/>
      <c r="Q285" s="120"/>
      <c r="R285" s="120"/>
      <c r="S285" s="120"/>
      <c r="T285" s="120"/>
      <c r="U285" s="120"/>
      <c r="V285" s="120"/>
      <c r="W285" s="120"/>
      <c r="X285" s="120"/>
      <c r="Y285" s="120"/>
    </row>
    <row r="286" spans="12:25" s="146" customFormat="1" ht="20.149999999999999" customHeight="1">
      <c r="L286" s="120"/>
      <c r="M286" s="120"/>
      <c r="N286" s="120"/>
      <c r="O286" s="120"/>
      <c r="P286" s="120"/>
      <c r="Q286" s="120"/>
      <c r="R286" s="120"/>
      <c r="S286" s="120"/>
      <c r="T286" s="120"/>
      <c r="U286" s="120"/>
      <c r="V286" s="120"/>
      <c r="W286" s="120"/>
      <c r="X286" s="120"/>
      <c r="Y286" s="120"/>
    </row>
    <row r="287" spans="12:25" s="146" customFormat="1" ht="20.149999999999999" customHeight="1">
      <c r="L287" s="120"/>
      <c r="M287" s="120"/>
      <c r="N287" s="120"/>
      <c r="O287" s="120"/>
      <c r="P287" s="120"/>
      <c r="Q287" s="120"/>
      <c r="R287" s="120"/>
      <c r="S287" s="120"/>
      <c r="T287" s="120"/>
      <c r="U287" s="120"/>
      <c r="V287" s="120"/>
      <c r="W287" s="120"/>
      <c r="X287" s="120"/>
      <c r="Y287" s="120"/>
    </row>
    <row r="288" spans="12:25" s="146" customFormat="1" ht="20.149999999999999" customHeight="1">
      <c r="L288" s="120"/>
      <c r="M288" s="120"/>
      <c r="N288" s="120"/>
      <c r="O288" s="120"/>
      <c r="P288" s="120"/>
      <c r="Q288" s="120"/>
      <c r="R288" s="120"/>
      <c r="S288" s="120"/>
      <c r="T288" s="120"/>
      <c r="U288" s="120"/>
      <c r="V288" s="120"/>
      <c r="W288" s="120"/>
      <c r="X288" s="120"/>
      <c r="Y288" s="120"/>
    </row>
    <row r="289" spans="12:25" s="146" customFormat="1" ht="20.149999999999999" customHeight="1">
      <c r="L289" s="120"/>
      <c r="M289" s="120"/>
      <c r="N289" s="120"/>
      <c r="O289" s="120"/>
      <c r="P289" s="120"/>
      <c r="Q289" s="120"/>
      <c r="R289" s="120"/>
      <c r="S289" s="120"/>
      <c r="T289" s="120"/>
      <c r="U289" s="120"/>
      <c r="V289" s="120"/>
      <c r="W289" s="120"/>
      <c r="X289" s="120"/>
      <c r="Y289" s="120"/>
    </row>
    <row r="290" spans="12:25" s="146" customFormat="1" ht="20.149999999999999" customHeight="1">
      <c r="L290" s="120"/>
      <c r="M290" s="120"/>
      <c r="N290" s="120"/>
      <c r="O290" s="120"/>
      <c r="P290" s="120"/>
      <c r="Q290" s="120"/>
      <c r="R290" s="120"/>
      <c r="S290" s="120"/>
      <c r="T290" s="120"/>
      <c r="U290" s="120"/>
      <c r="V290" s="120"/>
      <c r="W290" s="120"/>
      <c r="X290" s="120"/>
      <c r="Y290" s="120"/>
    </row>
    <row r="291" spans="12:25" s="146" customFormat="1" ht="20.149999999999999" customHeight="1">
      <c r="L291" s="120"/>
      <c r="M291" s="120"/>
      <c r="N291" s="120"/>
      <c r="O291" s="120"/>
      <c r="P291" s="120"/>
      <c r="Q291" s="120"/>
      <c r="R291" s="120"/>
      <c r="S291" s="120"/>
      <c r="T291" s="120"/>
      <c r="U291" s="120"/>
      <c r="V291" s="120"/>
      <c r="W291" s="120"/>
      <c r="X291" s="120"/>
      <c r="Y291" s="120"/>
    </row>
    <row r="292" spans="12:25" s="146" customFormat="1" ht="20.149999999999999" customHeight="1">
      <c r="L292" s="120"/>
      <c r="M292" s="120"/>
      <c r="N292" s="120"/>
      <c r="O292" s="120"/>
      <c r="P292" s="120"/>
      <c r="Q292" s="120"/>
      <c r="R292" s="120"/>
      <c r="S292" s="120"/>
      <c r="T292" s="120"/>
      <c r="U292" s="120"/>
      <c r="V292" s="120"/>
      <c r="W292" s="120"/>
      <c r="X292" s="120"/>
      <c r="Y292" s="120"/>
    </row>
    <row r="293" spans="12:25" s="146" customFormat="1" ht="20.149999999999999" customHeight="1">
      <c r="L293" s="120"/>
      <c r="M293" s="120"/>
      <c r="N293" s="120"/>
      <c r="O293" s="120"/>
      <c r="P293" s="120"/>
      <c r="Q293" s="120"/>
      <c r="R293" s="120"/>
      <c r="S293" s="120"/>
      <c r="T293" s="120"/>
      <c r="U293" s="120"/>
      <c r="V293" s="120"/>
      <c r="W293" s="120"/>
      <c r="X293" s="120"/>
      <c r="Y293" s="120"/>
    </row>
    <row r="294" spans="12:25" s="146" customFormat="1" ht="20.149999999999999" customHeight="1">
      <c r="L294" s="120"/>
      <c r="M294" s="120"/>
      <c r="N294" s="120"/>
      <c r="O294" s="120"/>
      <c r="P294" s="120"/>
      <c r="Q294" s="120"/>
      <c r="R294" s="120"/>
      <c r="S294" s="120"/>
      <c r="T294" s="120"/>
      <c r="U294" s="120"/>
      <c r="V294" s="120"/>
      <c r="W294" s="120"/>
      <c r="X294" s="120"/>
      <c r="Y294" s="120"/>
    </row>
    <row r="295" spans="12:25" s="146" customFormat="1" ht="20.149999999999999" customHeight="1">
      <c r="L295" s="120"/>
      <c r="M295" s="120"/>
      <c r="N295" s="120"/>
      <c r="O295" s="120"/>
      <c r="P295" s="120"/>
      <c r="Q295" s="120"/>
      <c r="R295" s="120"/>
      <c r="S295" s="120"/>
      <c r="T295" s="120"/>
      <c r="U295" s="120"/>
      <c r="V295" s="120"/>
      <c r="W295" s="120"/>
      <c r="X295" s="120"/>
      <c r="Y295" s="120"/>
    </row>
    <row r="296" spans="12:25" s="146" customFormat="1" ht="20.149999999999999" customHeight="1">
      <c r="L296" s="120"/>
      <c r="M296" s="120"/>
      <c r="N296" s="120"/>
      <c r="O296" s="120"/>
      <c r="P296" s="120"/>
      <c r="Q296" s="120"/>
      <c r="R296" s="120"/>
      <c r="S296" s="120"/>
      <c r="T296" s="120"/>
      <c r="U296" s="120"/>
      <c r="V296" s="120"/>
      <c r="W296" s="120"/>
      <c r="X296" s="120"/>
      <c r="Y296" s="120"/>
    </row>
    <row r="297" spans="12:25" s="146" customFormat="1" ht="20.149999999999999" customHeight="1">
      <c r="L297" s="120"/>
      <c r="M297" s="120"/>
      <c r="N297" s="120"/>
      <c r="O297" s="120"/>
      <c r="P297" s="120"/>
      <c r="Q297" s="120"/>
      <c r="R297" s="120"/>
      <c r="S297" s="120"/>
      <c r="T297" s="120"/>
      <c r="U297" s="120"/>
      <c r="V297" s="120"/>
      <c r="W297" s="120"/>
      <c r="X297" s="120"/>
      <c r="Y297" s="120"/>
    </row>
    <row r="298" spans="12:25" s="146" customFormat="1" ht="20.149999999999999" customHeight="1">
      <c r="L298" s="120"/>
      <c r="M298" s="120"/>
      <c r="N298" s="120"/>
      <c r="O298" s="120"/>
      <c r="P298" s="120"/>
      <c r="Q298" s="120"/>
      <c r="R298" s="120"/>
      <c r="S298" s="120"/>
      <c r="T298" s="120"/>
      <c r="U298" s="120"/>
      <c r="V298" s="120"/>
      <c r="W298" s="120"/>
      <c r="X298" s="120"/>
      <c r="Y298" s="120"/>
    </row>
    <row r="299" spans="12:25" s="146" customFormat="1" ht="20.149999999999999" customHeight="1">
      <c r="L299" s="120"/>
      <c r="M299" s="120"/>
      <c r="N299" s="120"/>
      <c r="O299" s="120"/>
      <c r="P299" s="120"/>
      <c r="Q299" s="120"/>
      <c r="R299" s="120"/>
      <c r="S299" s="120"/>
      <c r="T299" s="120"/>
      <c r="U299" s="120"/>
      <c r="V299" s="120"/>
      <c r="W299" s="120"/>
      <c r="X299" s="120"/>
      <c r="Y299" s="120"/>
    </row>
    <row r="300" spans="12:25" s="146" customFormat="1" ht="20.149999999999999" customHeight="1">
      <c r="L300" s="120"/>
      <c r="M300" s="120"/>
      <c r="N300" s="120"/>
      <c r="O300" s="120"/>
      <c r="P300" s="120"/>
      <c r="Q300" s="120"/>
      <c r="R300" s="120"/>
      <c r="S300" s="120"/>
      <c r="T300" s="120"/>
      <c r="U300" s="120"/>
      <c r="V300" s="120"/>
      <c r="W300" s="120"/>
      <c r="X300" s="120"/>
      <c r="Y300" s="120"/>
    </row>
    <row r="301" spans="12:25" s="146" customFormat="1" ht="20.149999999999999" customHeight="1">
      <c r="L301" s="120"/>
      <c r="M301" s="120"/>
      <c r="N301" s="120"/>
      <c r="O301" s="120"/>
      <c r="P301" s="120"/>
      <c r="Q301" s="120"/>
      <c r="R301" s="120"/>
      <c r="S301" s="120"/>
      <c r="T301" s="120"/>
      <c r="U301" s="120"/>
      <c r="V301" s="120"/>
      <c r="W301" s="120"/>
      <c r="X301" s="120"/>
      <c r="Y301" s="120"/>
    </row>
    <row r="302" spans="12:25" s="146" customFormat="1" ht="20.149999999999999" customHeight="1">
      <c r="L302" s="120"/>
      <c r="M302" s="120"/>
      <c r="N302" s="120"/>
      <c r="O302" s="120"/>
      <c r="P302" s="120"/>
      <c r="Q302" s="120"/>
      <c r="R302" s="120"/>
      <c r="S302" s="120"/>
      <c r="T302" s="120"/>
      <c r="U302" s="120"/>
      <c r="V302" s="120"/>
      <c r="W302" s="120"/>
      <c r="X302" s="120"/>
      <c r="Y302" s="120"/>
    </row>
    <row r="303" spans="12:25" s="146" customFormat="1" ht="20.149999999999999" customHeight="1">
      <c r="L303" s="120"/>
      <c r="M303" s="120"/>
      <c r="N303" s="120"/>
      <c r="O303" s="120"/>
      <c r="P303" s="120"/>
      <c r="Q303" s="120"/>
      <c r="R303" s="120"/>
      <c r="S303" s="120"/>
      <c r="T303" s="120"/>
      <c r="U303" s="120"/>
      <c r="V303" s="120"/>
      <c r="W303" s="120"/>
      <c r="X303" s="120"/>
      <c r="Y303" s="120"/>
    </row>
    <row r="304" spans="12:25" s="146" customFormat="1" ht="20.149999999999999" customHeight="1">
      <c r="L304" s="120"/>
      <c r="M304" s="120"/>
      <c r="N304" s="120"/>
      <c r="O304" s="120"/>
      <c r="P304" s="120"/>
      <c r="Q304" s="120"/>
      <c r="R304" s="120"/>
      <c r="S304" s="120"/>
      <c r="T304" s="120"/>
      <c r="U304" s="120"/>
      <c r="V304" s="120"/>
      <c r="W304" s="120"/>
      <c r="X304" s="120"/>
      <c r="Y304" s="120"/>
    </row>
    <row r="305" spans="12:25" s="146" customFormat="1" ht="20.149999999999999" customHeight="1">
      <c r="L305" s="120"/>
      <c r="M305" s="120"/>
      <c r="N305" s="120"/>
      <c r="O305" s="120"/>
      <c r="P305" s="120"/>
      <c r="Q305" s="120"/>
      <c r="R305" s="120"/>
      <c r="S305" s="120"/>
      <c r="T305" s="120"/>
      <c r="U305" s="120"/>
      <c r="V305" s="120"/>
      <c r="W305" s="120"/>
      <c r="X305" s="120"/>
      <c r="Y305" s="120"/>
    </row>
    <row r="306" spans="12:25" s="146" customFormat="1" ht="20.149999999999999" customHeight="1">
      <c r="L306" s="120"/>
      <c r="M306" s="120"/>
      <c r="N306" s="120"/>
      <c r="O306" s="120"/>
      <c r="P306" s="120"/>
      <c r="Q306" s="120"/>
      <c r="R306" s="120"/>
      <c r="S306" s="120"/>
      <c r="T306" s="120"/>
      <c r="U306" s="120"/>
      <c r="V306" s="120"/>
      <c r="W306" s="120"/>
      <c r="X306" s="120"/>
      <c r="Y306" s="120"/>
    </row>
    <row r="307" spans="12:25" s="146" customFormat="1" ht="20.149999999999999" customHeight="1">
      <c r="L307" s="120"/>
      <c r="M307" s="120"/>
      <c r="N307" s="120"/>
      <c r="O307" s="120"/>
      <c r="P307" s="120"/>
      <c r="Q307" s="120"/>
      <c r="R307" s="120"/>
      <c r="S307" s="120"/>
      <c r="T307" s="120"/>
      <c r="U307" s="120"/>
      <c r="V307" s="120"/>
      <c r="W307" s="120"/>
      <c r="X307" s="120"/>
      <c r="Y307" s="120"/>
    </row>
    <row r="308" spans="12:25" s="146" customFormat="1" ht="20.149999999999999" customHeight="1">
      <c r="L308" s="120"/>
      <c r="M308" s="120"/>
      <c r="N308" s="120"/>
      <c r="O308" s="120"/>
      <c r="P308" s="120"/>
      <c r="Q308" s="120"/>
      <c r="R308" s="120"/>
      <c r="S308" s="120"/>
      <c r="T308" s="120"/>
      <c r="U308" s="120"/>
      <c r="V308" s="120"/>
      <c r="W308" s="120"/>
      <c r="X308" s="120"/>
      <c r="Y308" s="120"/>
    </row>
    <row r="309" spans="12:25" s="146" customFormat="1" ht="20.149999999999999" customHeight="1">
      <c r="L309" s="120"/>
      <c r="M309" s="120"/>
      <c r="N309" s="120"/>
      <c r="O309" s="120"/>
      <c r="P309" s="120"/>
      <c r="Q309" s="120"/>
      <c r="R309" s="120"/>
      <c r="S309" s="120"/>
      <c r="T309" s="120"/>
      <c r="U309" s="120"/>
      <c r="V309" s="120"/>
      <c r="W309" s="120"/>
      <c r="X309" s="120"/>
      <c r="Y309" s="120"/>
    </row>
    <row r="310" spans="12:25" s="146" customFormat="1" ht="20.149999999999999" customHeight="1">
      <c r="L310" s="120"/>
      <c r="M310" s="120"/>
      <c r="N310" s="120"/>
      <c r="O310" s="120"/>
      <c r="P310" s="120"/>
      <c r="Q310" s="120"/>
      <c r="R310" s="120"/>
      <c r="S310" s="120"/>
      <c r="T310" s="120"/>
      <c r="U310" s="120"/>
      <c r="V310" s="120"/>
      <c r="W310" s="120"/>
      <c r="X310" s="120"/>
      <c r="Y310" s="120"/>
    </row>
    <row r="311" spans="12:25" s="146" customFormat="1" ht="20.149999999999999" customHeight="1">
      <c r="L311" s="120"/>
      <c r="M311" s="120"/>
      <c r="N311" s="120"/>
      <c r="O311" s="120"/>
      <c r="P311" s="120"/>
      <c r="Q311" s="120"/>
      <c r="R311" s="120"/>
      <c r="S311" s="120"/>
      <c r="T311" s="120"/>
      <c r="U311" s="120"/>
      <c r="V311" s="120"/>
      <c r="W311" s="120"/>
      <c r="X311" s="120"/>
      <c r="Y311" s="120"/>
    </row>
    <row r="312" spans="12:25" s="146" customFormat="1" ht="20.149999999999999" customHeight="1">
      <c r="L312" s="120"/>
      <c r="M312" s="120"/>
      <c r="N312" s="120"/>
      <c r="O312" s="120"/>
      <c r="P312" s="120"/>
      <c r="Q312" s="120"/>
      <c r="R312" s="120"/>
      <c r="S312" s="120"/>
      <c r="T312" s="120"/>
      <c r="U312" s="120"/>
      <c r="V312" s="120"/>
      <c r="W312" s="120"/>
      <c r="X312" s="120"/>
      <c r="Y312" s="120"/>
    </row>
    <row r="313" spans="12:25" s="146" customFormat="1" ht="20.149999999999999" customHeight="1">
      <c r="L313" s="120"/>
      <c r="M313" s="120"/>
      <c r="N313" s="120"/>
      <c r="O313" s="120"/>
      <c r="P313" s="120"/>
      <c r="Q313" s="120"/>
      <c r="R313" s="120"/>
      <c r="S313" s="120"/>
      <c r="T313" s="120"/>
      <c r="U313" s="120"/>
      <c r="V313" s="120"/>
      <c r="W313" s="120"/>
      <c r="X313" s="120"/>
      <c r="Y313" s="120"/>
    </row>
    <row r="314" spans="12:25" s="146" customFormat="1" ht="20.149999999999999" customHeight="1">
      <c r="L314" s="120"/>
      <c r="M314" s="120"/>
      <c r="N314" s="120"/>
      <c r="O314" s="120"/>
      <c r="P314" s="120"/>
      <c r="Q314" s="120"/>
      <c r="R314" s="120"/>
      <c r="S314" s="120"/>
      <c r="T314" s="120"/>
      <c r="U314" s="120"/>
      <c r="V314" s="120"/>
      <c r="W314" s="120"/>
      <c r="X314" s="120"/>
      <c r="Y314" s="120"/>
    </row>
    <row r="315" spans="12:25" s="146" customFormat="1" ht="20.149999999999999" customHeight="1">
      <c r="L315" s="120"/>
      <c r="M315" s="120"/>
      <c r="N315" s="120"/>
      <c r="O315" s="120"/>
      <c r="P315" s="120"/>
      <c r="Q315" s="120"/>
      <c r="R315" s="120"/>
      <c r="S315" s="120"/>
      <c r="T315" s="120"/>
      <c r="U315" s="120"/>
      <c r="V315" s="120"/>
      <c r="W315" s="120"/>
      <c r="X315" s="120"/>
      <c r="Y315" s="120"/>
    </row>
    <row r="316" spans="12:25" s="146" customFormat="1" ht="20.149999999999999" customHeight="1">
      <c r="L316" s="120"/>
      <c r="M316" s="120"/>
      <c r="N316" s="120"/>
      <c r="O316" s="120"/>
      <c r="P316" s="120"/>
      <c r="Q316" s="120"/>
      <c r="R316" s="120"/>
      <c r="S316" s="120"/>
      <c r="T316" s="120"/>
      <c r="U316" s="120"/>
      <c r="V316" s="120"/>
      <c r="W316" s="120"/>
      <c r="X316" s="120"/>
      <c r="Y316" s="120"/>
    </row>
    <row r="317" spans="12:25" s="146" customFormat="1" ht="20.149999999999999" customHeight="1">
      <c r="L317" s="120"/>
      <c r="M317" s="120"/>
      <c r="N317" s="120"/>
      <c r="O317" s="120"/>
      <c r="P317" s="120"/>
      <c r="Q317" s="120"/>
      <c r="R317" s="120"/>
      <c r="S317" s="120"/>
      <c r="T317" s="120"/>
      <c r="U317" s="120"/>
      <c r="V317" s="120"/>
      <c r="W317" s="120"/>
      <c r="X317" s="120"/>
      <c r="Y317" s="120"/>
    </row>
    <row r="318" spans="12:25" s="146" customFormat="1" ht="20.149999999999999" customHeight="1">
      <c r="L318" s="120"/>
      <c r="M318" s="120"/>
      <c r="N318" s="120"/>
      <c r="O318" s="120"/>
      <c r="P318" s="120"/>
      <c r="Q318" s="120"/>
      <c r="R318" s="120"/>
      <c r="S318" s="120"/>
      <c r="T318" s="120"/>
      <c r="U318" s="120"/>
      <c r="V318" s="120"/>
      <c r="W318" s="120"/>
      <c r="X318" s="120"/>
      <c r="Y318" s="120"/>
    </row>
    <row r="319" spans="12:25" s="146" customFormat="1" ht="20.149999999999999" customHeight="1">
      <c r="L319" s="120"/>
      <c r="M319" s="120"/>
      <c r="N319" s="120"/>
      <c r="O319" s="120"/>
      <c r="P319" s="120"/>
      <c r="Q319" s="120"/>
      <c r="R319" s="120"/>
      <c r="S319" s="120"/>
      <c r="T319" s="120"/>
      <c r="U319" s="120"/>
      <c r="V319" s="120"/>
      <c r="W319" s="120"/>
      <c r="X319" s="120"/>
      <c r="Y319" s="120"/>
    </row>
    <row r="320" spans="12:25" s="146" customFormat="1" ht="20.149999999999999" customHeight="1">
      <c r="L320" s="120"/>
      <c r="M320" s="120"/>
      <c r="N320" s="120"/>
      <c r="O320" s="120"/>
      <c r="P320" s="120"/>
      <c r="Q320" s="120"/>
      <c r="R320" s="120"/>
      <c r="S320" s="120"/>
      <c r="T320" s="120"/>
      <c r="U320" s="120"/>
      <c r="V320" s="120"/>
      <c r="W320" s="120"/>
      <c r="X320" s="120"/>
      <c r="Y320" s="120"/>
    </row>
    <row r="321" spans="12:25" s="146" customFormat="1" ht="20.149999999999999" customHeight="1">
      <c r="L321" s="120"/>
      <c r="M321" s="120"/>
      <c r="N321" s="120"/>
      <c r="O321" s="120"/>
      <c r="P321" s="120"/>
      <c r="Q321" s="120"/>
      <c r="R321" s="120"/>
      <c r="S321" s="120"/>
      <c r="T321" s="120"/>
      <c r="U321" s="120"/>
      <c r="V321" s="120"/>
      <c r="W321" s="120"/>
      <c r="X321" s="120"/>
      <c r="Y321" s="120"/>
    </row>
    <row r="322" spans="12:25" s="146" customFormat="1" ht="20.149999999999999" customHeight="1">
      <c r="L322" s="120"/>
      <c r="M322" s="120"/>
      <c r="N322" s="120"/>
      <c r="O322" s="120"/>
      <c r="P322" s="120"/>
      <c r="Q322" s="120"/>
      <c r="R322" s="120"/>
      <c r="S322" s="120"/>
      <c r="T322" s="120"/>
      <c r="U322" s="120"/>
      <c r="V322" s="120"/>
      <c r="W322" s="120"/>
      <c r="X322" s="120"/>
      <c r="Y322" s="120"/>
    </row>
    <row r="323" spans="12:25" s="146" customFormat="1" ht="20.149999999999999" customHeight="1">
      <c r="L323" s="120"/>
      <c r="M323" s="120"/>
      <c r="N323" s="120"/>
      <c r="O323" s="120"/>
      <c r="P323" s="120"/>
      <c r="Q323" s="120"/>
      <c r="R323" s="120"/>
      <c r="S323" s="120"/>
      <c r="T323" s="120"/>
      <c r="U323" s="120"/>
      <c r="V323" s="120"/>
      <c r="W323" s="120"/>
      <c r="X323" s="120"/>
      <c r="Y323" s="120"/>
    </row>
    <row r="324" spans="12:25" s="146" customFormat="1" ht="20.149999999999999" customHeight="1">
      <c r="L324" s="120"/>
      <c r="M324" s="120"/>
      <c r="N324" s="120"/>
      <c r="O324" s="120"/>
      <c r="P324" s="120"/>
      <c r="Q324" s="120"/>
      <c r="R324" s="120"/>
      <c r="S324" s="120"/>
      <c r="T324" s="120"/>
      <c r="U324" s="120"/>
      <c r="V324" s="120"/>
      <c r="W324" s="120"/>
      <c r="X324" s="120"/>
      <c r="Y324" s="120"/>
    </row>
    <row r="325" spans="12:25" s="146" customFormat="1" ht="20.149999999999999" customHeight="1">
      <c r="L325" s="120"/>
      <c r="M325" s="120"/>
      <c r="N325" s="120"/>
      <c r="O325" s="120"/>
      <c r="P325" s="120"/>
      <c r="Q325" s="120"/>
      <c r="R325" s="120"/>
      <c r="S325" s="120"/>
      <c r="T325" s="120"/>
      <c r="U325" s="120"/>
      <c r="V325" s="120"/>
      <c r="W325" s="120"/>
      <c r="X325" s="120"/>
      <c r="Y325" s="120"/>
    </row>
    <row r="326" spans="12:25" s="146" customFormat="1" ht="20.149999999999999" customHeight="1">
      <c r="L326" s="120"/>
      <c r="M326" s="120"/>
      <c r="N326" s="120"/>
      <c r="O326" s="120"/>
      <c r="P326" s="120"/>
      <c r="Q326" s="120"/>
      <c r="R326" s="120"/>
      <c r="S326" s="120"/>
      <c r="T326" s="120"/>
      <c r="U326" s="120"/>
      <c r="V326" s="120"/>
      <c r="W326" s="120"/>
      <c r="X326" s="120"/>
      <c r="Y326" s="120"/>
    </row>
  </sheetData>
  <sheetProtection sort="0"/>
  <mergeCells count="1">
    <mergeCell ref="A47:K47"/>
  </mergeCell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Header xml:space="preserve">&amp;CHalf-Year Factbook 2022
&amp;R&amp;"-,Bold"&amp;K0000A0Key financial figures
</oddHeader>
    <oddFooter>&amp;R&amp;"-,Bold"&amp;K0000A0Nordea</oddFooter>
  </headerFooter>
  <ignoredErrors>
    <ignoredError sqref="E3 C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D3EEA-4369-4F23-9BD4-21EFB820847E}">
  <sheetPr codeName="Sheet3">
    <tabColor theme="8" tint="0.59999389629810485"/>
  </sheetPr>
  <dimension ref="A1:K325"/>
  <sheetViews>
    <sheetView view="pageLayout" topLeftCell="A64" zoomScale="85" zoomScaleNormal="100" zoomScaleSheetLayoutView="70" zoomScalePageLayoutView="85" workbookViewId="0">
      <selection activeCell="P25" sqref="P25"/>
    </sheetView>
  </sheetViews>
  <sheetFormatPr defaultColWidth="4.453125" defaultRowHeight="10"/>
  <cols>
    <col min="1" max="1" width="35.1796875" style="146" customWidth="1"/>
    <col min="2" max="2" width="9.453125" style="146" customWidth="1"/>
    <col min="3" max="3" width="8.81640625" style="146" customWidth="1"/>
    <col min="4" max="6" width="8.81640625" style="288" customWidth="1"/>
    <col min="7" max="11" width="8.81640625" style="146" customWidth="1"/>
    <col min="12" max="16384" width="4.453125" style="120"/>
  </cols>
  <sheetData>
    <row r="1" spans="1:11" ht="20.149999999999999" customHeight="1">
      <c r="A1" s="918" t="s">
        <v>158</v>
      </c>
      <c r="B1" s="918"/>
      <c r="C1" s="918"/>
      <c r="D1" s="918"/>
      <c r="E1" s="918"/>
      <c r="F1" s="918"/>
      <c r="G1" s="918"/>
      <c r="H1" s="918"/>
      <c r="I1" s="918"/>
      <c r="J1" s="918"/>
      <c r="K1" s="918"/>
    </row>
    <row r="2" spans="1:11" ht="17.5" customHeight="1">
      <c r="A2" s="711"/>
      <c r="B2" s="1115" t="s">
        <v>1465</v>
      </c>
      <c r="C2" s="1116">
        <v>2021</v>
      </c>
      <c r="D2" s="1116">
        <v>2020</v>
      </c>
      <c r="E2" s="1116">
        <v>2019</v>
      </c>
      <c r="F2" s="1116">
        <v>2018</v>
      </c>
      <c r="G2" s="1116">
        <v>2017</v>
      </c>
      <c r="H2" s="1116">
        <v>2016</v>
      </c>
      <c r="I2" s="1116">
        <v>2015</v>
      </c>
      <c r="J2" s="1116">
        <v>2014</v>
      </c>
      <c r="K2" s="1116">
        <v>2013</v>
      </c>
    </row>
    <row r="3" spans="1:11" ht="15" customHeight="1">
      <c r="A3" s="704" t="s">
        <v>83</v>
      </c>
      <c r="B3" s="532"/>
      <c r="C3" s="532"/>
      <c r="D3" s="532"/>
      <c r="E3" s="532"/>
      <c r="F3" s="532"/>
      <c r="G3" s="532"/>
      <c r="H3" s="532"/>
      <c r="I3" s="532"/>
      <c r="J3" s="532"/>
      <c r="K3" s="532"/>
    </row>
    <row r="4" spans="1:11" ht="15" customHeight="1">
      <c r="A4" s="1113" t="s">
        <v>159</v>
      </c>
      <c r="B4" s="1112"/>
      <c r="C4" s="1112"/>
      <c r="D4" s="1112"/>
      <c r="E4" s="1112"/>
      <c r="F4" s="1112"/>
      <c r="G4" s="1112"/>
      <c r="H4" s="1112"/>
      <c r="I4" s="1112"/>
      <c r="J4" s="1112"/>
      <c r="K4" s="1112"/>
    </row>
    <row r="5" spans="1:11" ht="15" customHeight="1">
      <c r="A5" s="516" t="s">
        <v>160</v>
      </c>
      <c r="B5" s="534">
        <v>71134</v>
      </c>
      <c r="C5" s="534">
        <v>47495</v>
      </c>
      <c r="D5" s="527">
        <v>32955</v>
      </c>
      <c r="E5" s="527">
        <v>35509</v>
      </c>
      <c r="F5" s="527">
        <v>41578</v>
      </c>
      <c r="G5" s="527">
        <v>43081</v>
      </c>
      <c r="H5" s="527">
        <v>32099</v>
      </c>
      <c r="I5" s="527">
        <v>35500</v>
      </c>
      <c r="J5" s="527">
        <v>31067</v>
      </c>
      <c r="K5" s="527">
        <v>33529</v>
      </c>
    </row>
    <row r="6" spans="1:11" ht="15" customHeight="1">
      <c r="A6" s="516" t="s">
        <v>161</v>
      </c>
      <c r="B6" s="534">
        <v>197</v>
      </c>
      <c r="C6" s="534">
        <v>409</v>
      </c>
      <c r="D6" s="527">
        <v>3123</v>
      </c>
      <c r="E6" s="527">
        <v>9207</v>
      </c>
      <c r="F6" s="527">
        <v>7642</v>
      </c>
      <c r="G6" s="527">
        <v>4796</v>
      </c>
      <c r="H6" s="527">
        <v>11235</v>
      </c>
      <c r="I6" s="527">
        <v>13224</v>
      </c>
      <c r="J6" s="527">
        <v>6958</v>
      </c>
      <c r="K6" s="527">
        <v>11769</v>
      </c>
    </row>
    <row r="7" spans="1:11" ht="15" customHeight="1">
      <c r="A7" s="516" t="s">
        <v>162</v>
      </c>
      <c r="B7" s="534">
        <v>6431</v>
      </c>
      <c r="C7" s="534">
        <v>1983</v>
      </c>
      <c r="D7" s="527">
        <v>3123</v>
      </c>
      <c r="E7" s="527">
        <v>8519</v>
      </c>
      <c r="F7" s="527">
        <v>11320</v>
      </c>
      <c r="G7" s="527">
        <v>8592</v>
      </c>
      <c r="H7" s="527">
        <v>9026</v>
      </c>
      <c r="I7" s="527">
        <v>10762</v>
      </c>
      <c r="J7" s="527">
        <v>12217</v>
      </c>
      <c r="K7" s="527">
        <v>10743</v>
      </c>
    </row>
    <row r="8" spans="1:11" ht="15" customHeight="1">
      <c r="A8" s="516" t="s">
        <v>163</v>
      </c>
      <c r="B8" s="534">
        <v>347596</v>
      </c>
      <c r="C8" s="534">
        <v>345050</v>
      </c>
      <c r="D8" s="527">
        <v>329765</v>
      </c>
      <c r="E8" s="527">
        <v>323091</v>
      </c>
      <c r="F8" s="527">
        <v>308304</v>
      </c>
      <c r="G8" s="527">
        <v>310158</v>
      </c>
      <c r="H8" s="527">
        <v>317689</v>
      </c>
      <c r="I8" s="527">
        <v>340920</v>
      </c>
      <c r="J8" s="527">
        <v>348085</v>
      </c>
      <c r="K8" s="527">
        <v>342451</v>
      </c>
    </row>
    <row r="9" spans="1:11" ht="15" customHeight="1">
      <c r="A9" s="516" t="s">
        <v>164</v>
      </c>
      <c r="B9" s="534">
        <v>65283</v>
      </c>
      <c r="C9" s="534">
        <v>63383</v>
      </c>
      <c r="D9" s="527">
        <v>62509</v>
      </c>
      <c r="E9" s="527">
        <v>64930</v>
      </c>
      <c r="F9" s="527">
        <v>76222</v>
      </c>
      <c r="G9" s="527">
        <v>75294</v>
      </c>
      <c r="H9" s="527">
        <v>87701</v>
      </c>
      <c r="I9" s="527">
        <v>86535</v>
      </c>
      <c r="J9" s="527">
        <v>87110</v>
      </c>
      <c r="K9" s="527">
        <v>87314</v>
      </c>
    </row>
    <row r="10" spans="1:11" ht="15" customHeight="1">
      <c r="A10" s="516" t="s">
        <v>165</v>
      </c>
      <c r="B10" s="534">
        <v>4740</v>
      </c>
      <c r="C10" s="534">
        <v>1668</v>
      </c>
      <c r="D10" s="527">
        <v>3795</v>
      </c>
      <c r="E10" s="527">
        <v>7151</v>
      </c>
      <c r="F10" s="527">
        <v>7568</v>
      </c>
      <c r="G10" s="527">
        <v>6489</v>
      </c>
      <c r="H10" s="527">
        <v>5108</v>
      </c>
      <c r="I10" s="527">
        <v>8341</v>
      </c>
      <c r="J10" s="527">
        <v>12151</v>
      </c>
      <c r="K10" s="527">
        <v>9575</v>
      </c>
    </row>
    <row r="11" spans="1:11" ht="15" customHeight="1">
      <c r="A11" s="516" t="s">
        <v>166</v>
      </c>
      <c r="B11" s="534">
        <v>18672</v>
      </c>
      <c r="C11" s="534">
        <v>15217</v>
      </c>
      <c r="D11" s="527">
        <v>12649</v>
      </c>
      <c r="E11" s="527">
        <v>14184</v>
      </c>
      <c r="F11" s="527">
        <v>12452</v>
      </c>
      <c r="G11" s="527">
        <v>17180</v>
      </c>
      <c r="H11" s="527">
        <v>21524</v>
      </c>
      <c r="I11" s="527">
        <v>22273</v>
      </c>
      <c r="J11" s="527">
        <v>39749</v>
      </c>
      <c r="K11" s="527">
        <v>33271</v>
      </c>
    </row>
    <row r="12" spans="1:11" ht="20">
      <c r="A12" s="520" t="s">
        <v>167</v>
      </c>
      <c r="B12" s="534">
        <v>40501</v>
      </c>
      <c r="C12" s="534">
        <v>46912</v>
      </c>
      <c r="D12" s="527">
        <v>36484</v>
      </c>
      <c r="E12" s="527">
        <v>30799</v>
      </c>
      <c r="F12" s="527">
        <v>24583</v>
      </c>
      <c r="G12" s="527">
        <v>25879</v>
      </c>
      <c r="H12" s="527">
        <v>23102</v>
      </c>
      <c r="I12" s="527">
        <v>20434</v>
      </c>
      <c r="J12" s="286"/>
      <c r="K12" s="286"/>
    </row>
    <row r="13" spans="1:11" ht="15" customHeight="1">
      <c r="A13" s="516" t="s">
        <v>168</v>
      </c>
      <c r="B13" s="534">
        <v>38383</v>
      </c>
      <c r="C13" s="534">
        <v>30200</v>
      </c>
      <c r="D13" s="527">
        <v>44770</v>
      </c>
      <c r="E13" s="527">
        <v>39111</v>
      </c>
      <c r="F13" s="527">
        <v>37025</v>
      </c>
      <c r="G13" s="527">
        <v>46111</v>
      </c>
      <c r="H13" s="527">
        <v>69959</v>
      </c>
      <c r="I13" s="527">
        <v>80741</v>
      </c>
      <c r="J13" s="527">
        <v>105119</v>
      </c>
      <c r="K13" s="527">
        <v>70992</v>
      </c>
    </row>
    <row r="14" spans="1:11" ht="24.65" customHeight="1">
      <c r="A14" s="520" t="s">
        <v>169</v>
      </c>
      <c r="B14" s="535">
        <v>-1547</v>
      </c>
      <c r="C14" s="535">
        <v>-65</v>
      </c>
      <c r="D14" s="522">
        <v>359</v>
      </c>
      <c r="E14" s="522">
        <v>217</v>
      </c>
      <c r="F14" s="522">
        <v>169</v>
      </c>
      <c r="G14" s="522">
        <v>163</v>
      </c>
      <c r="H14" s="522">
        <v>178</v>
      </c>
      <c r="I14" s="522">
        <v>151</v>
      </c>
      <c r="J14" s="522">
        <v>256</v>
      </c>
      <c r="K14" s="522">
        <v>203</v>
      </c>
    </row>
    <row r="15" spans="1:11" ht="20">
      <c r="A15" s="536" t="s">
        <v>170</v>
      </c>
      <c r="B15" s="535">
        <v>216</v>
      </c>
      <c r="C15" s="535">
        <v>207</v>
      </c>
      <c r="D15" s="527">
        <v>555</v>
      </c>
      <c r="E15" s="527">
        <v>572</v>
      </c>
      <c r="F15" s="527">
        <v>1601</v>
      </c>
      <c r="G15" s="527">
        <v>1235</v>
      </c>
      <c r="H15" s="527">
        <v>588</v>
      </c>
      <c r="I15" s="527">
        <v>515</v>
      </c>
      <c r="J15" s="527">
        <v>487</v>
      </c>
      <c r="K15" s="527">
        <v>630</v>
      </c>
    </row>
    <row r="16" spans="1:11" ht="15" customHeight="1">
      <c r="A16" s="516" t="s">
        <v>171</v>
      </c>
      <c r="B16" s="534">
        <v>3698</v>
      </c>
      <c r="C16" s="534">
        <v>3784</v>
      </c>
      <c r="D16" s="527">
        <v>3771</v>
      </c>
      <c r="E16" s="527">
        <v>3695</v>
      </c>
      <c r="F16" s="527">
        <v>4035</v>
      </c>
      <c r="G16" s="527">
        <v>3983</v>
      </c>
      <c r="H16" s="527">
        <v>3792</v>
      </c>
      <c r="I16" s="527">
        <v>3208</v>
      </c>
      <c r="J16" s="527">
        <v>2908</v>
      </c>
      <c r="K16" s="527">
        <v>3246</v>
      </c>
    </row>
    <row r="17" spans="1:11" ht="15" customHeight="1">
      <c r="A17" s="516" t="s">
        <v>172</v>
      </c>
      <c r="B17" s="534">
        <v>1698</v>
      </c>
      <c r="C17" s="534">
        <v>1745</v>
      </c>
      <c r="D17" s="527">
        <v>1931</v>
      </c>
      <c r="E17" s="527">
        <v>2002</v>
      </c>
      <c r="F17" s="527">
        <v>546</v>
      </c>
      <c r="G17" s="527">
        <v>624</v>
      </c>
      <c r="H17" s="527">
        <v>566</v>
      </c>
      <c r="I17" s="527">
        <v>557</v>
      </c>
      <c r="J17" s="527">
        <v>509</v>
      </c>
      <c r="K17" s="527">
        <v>431</v>
      </c>
    </row>
    <row r="18" spans="1:11" ht="15" customHeight="1">
      <c r="A18" s="516" t="s">
        <v>173</v>
      </c>
      <c r="B18" s="534">
        <v>1770</v>
      </c>
      <c r="C18" s="534">
        <v>1764</v>
      </c>
      <c r="D18" s="527">
        <v>1535</v>
      </c>
      <c r="E18" s="527">
        <v>1585</v>
      </c>
      <c r="F18" s="527">
        <v>1607</v>
      </c>
      <c r="G18" s="527">
        <v>1448</v>
      </c>
      <c r="H18" s="527">
        <v>3119</v>
      </c>
      <c r="I18" s="527">
        <v>3054</v>
      </c>
      <c r="J18" s="527">
        <v>3227</v>
      </c>
      <c r="K18" s="527">
        <v>3524</v>
      </c>
    </row>
    <row r="19" spans="1:11" ht="15" customHeight="1">
      <c r="A19" s="516" t="s">
        <v>174</v>
      </c>
      <c r="B19" s="534">
        <v>58</v>
      </c>
      <c r="C19" s="534">
        <v>218</v>
      </c>
      <c r="D19" s="527">
        <v>406</v>
      </c>
      <c r="E19" s="527">
        <v>487</v>
      </c>
      <c r="F19" s="527">
        <v>164</v>
      </c>
      <c r="G19" s="527">
        <v>118</v>
      </c>
      <c r="H19" s="527">
        <v>60</v>
      </c>
      <c r="I19" s="527">
        <v>76</v>
      </c>
      <c r="J19" s="527">
        <v>130</v>
      </c>
      <c r="K19" s="527">
        <v>62</v>
      </c>
    </row>
    <row r="20" spans="1:11" ht="15" customHeight="1">
      <c r="A20" s="516" t="s">
        <v>175</v>
      </c>
      <c r="B20" s="534">
        <v>253</v>
      </c>
      <c r="C20" s="534">
        <v>272</v>
      </c>
      <c r="D20" s="527">
        <v>300</v>
      </c>
      <c r="E20" s="527">
        <v>362</v>
      </c>
      <c r="F20" s="527">
        <v>284</v>
      </c>
      <c r="G20" s="527">
        <v>121</v>
      </c>
      <c r="H20" s="527">
        <v>288</v>
      </c>
      <c r="I20" s="527">
        <v>87</v>
      </c>
      <c r="J20" s="527">
        <v>132</v>
      </c>
      <c r="K20" s="527">
        <v>31</v>
      </c>
    </row>
    <row r="21" spans="1:11" ht="15" customHeight="1">
      <c r="A21" s="516" t="s">
        <v>176</v>
      </c>
      <c r="B21" s="534">
        <v>371</v>
      </c>
      <c r="C21" s="534">
        <v>221</v>
      </c>
      <c r="D21" s="527">
        <v>144</v>
      </c>
      <c r="E21" s="527">
        <v>173</v>
      </c>
      <c r="F21" s="527">
        <v>246</v>
      </c>
      <c r="G21" s="527">
        <v>250</v>
      </c>
      <c r="H21" s="527">
        <v>306</v>
      </c>
      <c r="I21" s="527">
        <v>377</v>
      </c>
      <c r="J21" s="527">
        <v>42</v>
      </c>
      <c r="K21" s="527">
        <v>321</v>
      </c>
    </row>
    <row r="22" spans="1:11" ht="15" customHeight="1">
      <c r="A22" s="516" t="s">
        <v>177</v>
      </c>
      <c r="B22" s="534">
        <v>10463</v>
      </c>
      <c r="C22" s="534">
        <v>8830</v>
      </c>
      <c r="D22" s="527">
        <v>13349</v>
      </c>
      <c r="E22" s="527">
        <v>12543</v>
      </c>
      <c r="F22" s="527">
        <v>14749</v>
      </c>
      <c r="G22" s="527">
        <v>12441</v>
      </c>
      <c r="H22" s="527">
        <v>18973</v>
      </c>
      <c r="I22" s="527">
        <v>18587</v>
      </c>
      <c r="J22" s="527">
        <v>17581</v>
      </c>
      <c r="K22" s="527">
        <v>11064</v>
      </c>
    </row>
    <row r="23" spans="1:11" ht="15" customHeight="1">
      <c r="A23" s="1101" t="s">
        <v>178</v>
      </c>
      <c r="B23" s="1102">
        <v>858</v>
      </c>
      <c r="C23" s="1102">
        <v>880</v>
      </c>
      <c r="D23" s="1103">
        <v>637</v>
      </c>
      <c r="E23" s="1103">
        <v>711</v>
      </c>
      <c r="F23" s="1103">
        <v>1313</v>
      </c>
      <c r="G23" s="1103">
        <v>1463</v>
      </c>
      <c r="H23" s="1103">
        <v>1449</v>
      </c>
      <c r="I23" s="1103">
        <v>1526</v>
      </c>
      <c r="J23" s="1103">
        <v>1614</v>
      </c>
      <c r="K23" s="1103">
        <v>2383</v>
      </c>
    </row>
    <row r="24" spans="1:11" ht="15" customHeight="1">
      <c r="A24" s="1101" t="s">
        <v>179</v>
      </c>
      <c r="B24" s="1104">
        <v>185</v>
      </c>
      <c r="C24" s="1104">
        <v>180</v>
      </c>
      <c r="D24" s="1105" t="s">
        <v>103</v>
      </c>
      <c r="E24" s="1103" t="s">
        <v>103</v>
      </c>
      <c r="F24" s="1103" t="s">
        <v>103</v>
      </c>
      <c r="G24" s="1103">
        <v>22186</v>
      </c>
      <c r="H24" s="1103">
        <v>8897</v>
      </c>
      <c r="I24" s="1103" t="s">
        <v>103</v>
      </c>
      <c r="J24" s="1103" t="s">
        <v>103</v>
      </c>
      <c r="K24" s="1103">
        <v>8895</v>
      </c>
    </row>
    <row r="25" spans="1:11" ht="15" customHeight="1">
      <c r="A25" s="1069" t="s">
        <v>180</v>
      </c>
      <c r="B25" s="1070">
        <f t="shared" ref="B25:J25" si="0">SUM(B5:B24)</f>
        <v>610960</v>
      </c>
      <c r="C25" s="1070">
        <f t="shared" si="0"/>
        <v>570353</v>
      </c>
      <c r="D25" s="1070">
        <f t="shared" si="0"/>
        <v>552160</v>
      </c>
      <c r="E25" s="1070">
        <f t="shared" si="0"/>
        <v>554848</v>
      </c>
      <c r="F25" s="1070">
        <f t="shared" si="0"/>
        <v>551408</v>
      </c>
      <c r="G25" s="1070">
        <f t="shared" si="0"/>
        <v>581612</v>
      </c>
      <c r="H25" s="1070">
        <f t="shared" si="0"/>
        <v>615659</v>
      </c>
      <c r="I25" s="1070">
        <f t="shared" si="0"/>
        <v>646868</v>
      </c>
      <c r="J25" s="1070">
        <f t="shared" si="0"/>
        <v>669342</v>
      </c>
      <c r="K25" s="1070">
        <v>630434</v>
      </c>
    </row>
    <row r="26" spans="1:11" ht="15" customHeight="1">
      <c r="A26" s="1106"/>
      <c r="B26" s="1107"/>
      <c r="C26" s="1107"/>
      <c r="D26" s="1107"/>
      <c r="E26" s="1107"/>
      <c r="F26" s="1107"/>
      <c r="G26" s="1107"/>
      <c r="H26" s="1107"/>
      <c r="I26" s="1107"/>
      <c r="J26" s="1108"/>
      <c r="K26" s="1108"/>
    </row>
    <row r="27" spans="1:11" ht="13.5" customHeight="1">
      <c r="A27" s="1114" t="s">
        <v>181</v>
      </c>
      <c r="B27" s="921"/>
      <c r="C27" s="921"/>
      <c r="D27" s="921"/>
      <c r="E27" s="921"/>
      <c r="F27" s="921"/>
      <c r="G27" s="921"/>
      <c r="H27" s="921"/>
      <c r="I27" s="921"/>
      <c r="J27" s="921"/>
      <c r="K27" s="530"/>
    </row>
    <row r="28" spans="1:11" ht="13.5" customHeight="1">
      <c r="A28" s="516" t="s">
        <v>182</v>
      </c>
      <c r="B28" s="527">
        <v>37158</v>
      </c>
      <c r="C28" s="527">
        <v>26961</v>
      </c>
      <c r="D28" s="527">
        <v>23939</v>
      </c>
      <c r="E28" s="527">
        <v>32304</v>
      </c>
      <c r="F28" s="527">
        <v>42419</v>
      </c>
      <c r="G28" s="527">
        <v>39983</v>
      </c>
      <c r="H28" s="527">
        <v>38136</v>
      </c>
      <c r="I28" s="527">
        <v>44209</v>
      </c>
      <c r="J28" s="527">
        <v>56322</v>
      </c>
      <c r="K28" s="527">
        <v>59090</v>
      </c>
    </row>
    <row r="29" spans="1:11" ht="16.149999999999999" customHeight="1">
      <c r="A29" s="516" t="s">
        <v>183</v>
      </c>
      <c r="B29" s="527">
        <v>223038</v>
      </c>
      <c r="C29" s="527">
        <v>205801</v>
      </c>
      <c r="D29" s="527">
        <v>183431</v>
      </c>
      <c r="E29" s="527">
        <v>168725</v>
      </c>
      <c r="F29" s="527">
        <v>164958</v>
      </c>
      <c r="G29" s="527">
        <v>172434</v>
      </c>
      <c r="H29" s="527">
        <v>174028</v>
      </c>
      <c r="I29" s="527">
        <v>189049</v>
      </c>
      <c r="J29" s="527">
        <v>197254</v>
      </c>
      <c r="K29" s="527">
        <v>200743</v>
      </c>
    </row>
    <row r="30" spans="1:11" ht="20">
      <c r="A30" s="520" t="s">
        <v>184</v>
      </c>
      <c r="B30" s="522">
        <v>41800</v>
      </c>
      <c r="C30" s="522">
        <v>48201</v>
      </c>
      <c r="D30" s="522">
        <v>37534</v>
      </c>
      <c r="E30" s="522">
        <v>31859</v>
      </c>
      <c r="F30" s="522">
        <v>25653</v>
      </c>
      <c r="G30" s="522">
        <v>26333</v>
      </c>
      <c r="H30" s="522">
        <v>23580</v>
      </c>
      <c r="I30" s="522">
        <v>21088</v>
      </c>
      <c r="J30" s="553"/>
      <c r="K30" s="553"/>
    </row>
    <row r="31" spans="1:11" s="121" customFormat="1" ht="15" customHeight="1">
      <c r="A31" s="516" t="s">
        <v>185</v>
      </c>
      <c r="B31" s="527">
        <v>17459</v>
      </c>
      <c r="C31" s="527">
        <v>19595</v>
      </c>
      <c r="D31" s="527">
        <v>18178</v>
      </c>
      <c r="E31" s="527">
        <v>19246</v>
      </c>
      <c r="F31" s="527">
        <v>18230</v>
      </c>
      <c r="G31" s="527">
        <v>19412</v>
      </c>
      <c r="H31" s="527">
        <v>41210</v>
      </c>
      <c r="I31" s="527">
        <v>38707</v>
      </c>
      <c r="J31" s="527">
        <v>51843</v>
      </c>
      <c r="K31" s="527">
        <v>47226</v>
      </c>
    </row>
    <row r="32" spans="1:11" ht="15" customHeight="1">
      <c r="A32" s="516" t="s">
        <v>186</v>
      </c>
      <c r="B32" s="527">
        <v>189752</v>
      </c>
      <c r="C32" s="527">
        <v>175792</v>
      </c>
      <c r="D32" s="527">
        <v>174309</v>
      </c>
      <c r="E32" s="527">
        <v>193726</v>
      </c>
      <c r="F32" s="527">
        <v>190422</v>
      </c>
      <c r="G32" s="527">
        <v>179114</v>
      </c>
      <c r="H32" s="527">
        <v>191750</v>
      </c>
      <c r="I32" s="527">
        <v>201937</v>
      </c>
      <c r="J32" s="527">
        <v>194274</v>
      </c>
      <c r="K32" s="527">
        <v>185602</v>
      </c>
    </row>
    <row r="33" spans="1:11" ht="15" customHeight="1">
      <c r="A33" s="516" t="s">
        <v>168</v>
      </c>
      <c r="B33" s="527">
        <v>39476</v>
      </c>
      <c r="C33" s="527">
        <v>31485</v>
      </c>
      <c r="D33" s="527">
        <v>47033</v>
      </c>
      <c r="E33" s="527">
        <v>42047</v>
      </c>
      <c r="F33" s="527">
        <v>39547</v>
      </c>
      <c r="G33" s="527">
        <v>42713</v>
      </c>
      <c r="H33" s="527">
        <v>68636</v>
      </c>
      <c r="I33" s="527">
        <v>79505</v>
      </c>
      <c r="J33" s="527">
        <v>97340</v>
      </c>
      <c r="K33" s="527">
        <v>65924</v>
      </c>
    </row>
    <row r="34" spans="1:11" ht="20">
      <c r="A34" s="520" t="s">
        <v>169</v>
      </c>
      <c r="B34" s="527">
        <v>-4298</v>
      </c>
      <c r="C34" s="527">
        <v>805</v>
      </c>
      <c r="D34" s="527">
        <v>2608</v>
      </c>
      <c r="E34" s="527">
        <v>2018</v>
      </c>
      <c r="F34" s="527">
        <v>1273</v>
      </c>
      <c r="G34" s="527">
        <v>1450</v>
      </c>
      <c r="H34" s="527">
        <v>2466</v>
      </c>
      <c r="I34" s="527">
        <v>2594</v>
      </c>
      <c r="J34" s="527">
        <v>3418</v>
      </c>
      <c r="K34" s="527">
        <v>1734</v>
      </c>
    </row>
    <row r="35" spans="1:11" ht="14.5" customHeight="1">
      <c r="A35" s="516" t="s">
        <v>187</v>
      </c>
      <c r="B35" s="527">
        <v>203</v>
      </c>
      <c r="C35" s="527">
        <v>354</v>
      </c>
      <c r="D35" s="527">
        <v>305</v>
      </c>
      <c r="E35" s="527">
        <v>742</v>
      </c>
      <c r="F35" s="527">
        <v>414</v>
      </c>
      <c r="G35" s="527">
        <v>389</v>
      </c>
      <c r="H35" s="527">
        <v>487</v>
      </c>
      <c r="I35" s="527">
        <v>225</v>
      </c>
      <c r="J35" s="527">
        <v>368</v>
      </c>
      <c r="K35" s="527">
        <v>303</v>
      </c>
    </row>
    <row r="36" spans="1:11" ht="16.149999999999999" customHeight="1">
      <c r="A36" s="516" t="s">
        <v>188</v>
      </c>
      <c r="B36" s="527">
        <v>26313</v>
      </c>
      <c r="C36" s="527">
        <v>18485</v>
      </c>
      <c r="D36" s="527">
        <v>21341</v>
      </c>
      <c r="E36" s="527">
        <v>19868</v>
      </c>
      <c r="F36" s="527">
        <v>23315</v>
      </c>
      <c r="G36" s="527">
        <v>28515</v>
      </c>
      <c r="H36" s="527">
        <v>24413</v>
      </c>
      <c r="I36" s="527">
        <v>25745</v>
      </c>
      <c r="J36" s="527">
        <v>26973</v>
      </c>
      <c r="K36" s="527">
        <v>24737</v>
      </c>
    </row>
    <row r="37" spans="1:11" ht="16.149999999999999" customHeight="1">
      <c r="A37" s="516" t="s">
        <v>189</v>
      </c>
      <c r="B37" s="527">
        <v>1141</v>
      </c>
      <c r="C37" s="527">
        <v>1334</v>
      </c>
      <c r="D37" s="527">
        <v>1404</v>
      </c>
      <c r="E37" s="527">
        <v>1476</v>
      </c>
      <c r="F37" s="527">
        <v>1696</v>
      </c>
      <c r="G37" s="527">
        <v>1603</v>
      </c>
      <c r="H37" s="527">
        <v>1758</v>
      </c>
      <c r="I37" s="527">
        <v>1805</v>
      </c>
      <c r="J37" s="527">
        <v>1943</v>
      </c>
      <c r="K37" s="527">
        <v>3677</v>
      </c>
    </row>
    <row r="38" spans="1:11" ht="16.149999999999999" customHeight="1">
      <c r="A38" s="516" t="s">
        <v>190</v>
      </c>
      <c r="B38" s="527">
        <v>567</v>
      </c>
      <c r="C38" s="527">
        <v>535</v>
      </c>
      <c r="D38" s="527">
        <v>436</v>
      </c>
      <c r="E38" s="527">
        <v>481</v>
      </c>
      <c r="F38" s="527">
        <v>706</v>
      </c>
      <c r="G38" s="527">
        <v>722</v>
      </c>
      <c r="H38" s="527">
        <v>830</v>
      </c>
      <c r="I38" s="527">
        <v>1028</v>
      </c>
      <c r="J38" s="527">
        <v>983</v>
      </c>
      <c r="K38" s="527">
        <v>935</v>
      </c>
    </row>
    <row r="39" spans="1:11" ht="16.149999999999999" customHeight="1">
      <c r="A39" s="516" t="s">
        <v>191</v>
      </c>
      <c r="B39" s="534">
        <v>374</v>
      </c>
      <c r="C39" s="534">
        <v>414</v>
      </c>
      <c r="D39" s="527">
        <v>596</v>
      </c>
      <c r="E39" s="527">
        <v>570</v>
      </c>
      <c r="F39" s="527">
        <v>321</v>
      </c>
      <c r="G39" s="527">
        <v>329</v>
      </c>
      <c r="H39" s="527">
        <v>306</v>
      </c>
      <c r="I39" s="527">
        <v>415</v>
      </c>
      <c r="J39" s="527">
        <v>305</v>
      </c>
      <c r="K39" s="527">
        <v>177</v>
      </c>
    </row>
    <row r="40" spans="1:11" ht="16.149999999999999" customHeight="1">
      <c r="A40" s="516" t="s">
        <v>192</v>
      </c>
      <c r="B40" s="534">
        <v>295</v>
      </c>
      <c r="C40" s="534">
        <v>369</v>
      </c>
      <c r="D40" s="527">
        <v>365</v>
      </c>
      <c r="E40" s="527">
        <v>439</v>
      </c>
      <c r="F40" s="527">
        <v>398</v>
      </c>
      <c r="G40" s="527">
        <v>281</v>
      </c>
      <c r="H40" s="527">
        <v>302</v>
      </c>
      <c r="I40" s="527">
        <v>329</v>
      </c>
      <c r="J40" s="527">
        <v>540</v>
      </c>
      <c r="K40" s="527">
        <v>334</v>
      </c>
    </row>
    <row r="41" spans="1:11" ht="16.149999999999999" customHeight="1">
      <c r="A41" s="516" t="s">
        <v>193</v>
      </c>
      <c r="B41" s="534">
        <v>6993</v>
      </c>
      <c r="C41" s="534">
        <v>6719</v>
      </c>
      <c r="D41" s="527">
        <v>6941</v>
      </c>
      <c r="E41" s="527">
        <v>9819</v>
      </c>
      <c r="F41" s="527">
        <v>9155</v>
      </c>
      <c r="G41" s="527">
        <v>8987</v>
      </c>
      <c r="H41" s="527">
        <v>10459</v>
      </c>
      <c r="I41" s="527">
        <v>9200</v>
      </c>
      <c r="J41" s="527">
        <v>7942</v>
      </c>
      <c r="K41" s="527">
        <v>6545</v>
      </c>
    </row>
    <row r="42" spans="1:11" ht="16.149999999999999" customHeight="1">
      <c r="A42" s="1101" t="s">
        <v>194</v>
      </c>
      <c r="B42" s="1105" t="s">
        <v>103</v>
      </c>
      <c r="C42" s="1105" t="s">
        <v>103</v>
      </c>
      <c r="D42" s="1103" t="s">
        <v>103</v>
      </c>
      <c r="E42" s="1103" t="s">
        <v>103</v>
      </c>
      <c r="F42" s="1103" t="s">
        <v>103</v>
      </c>
      <c r="G42" s="1103">
        <v>26031</v>
      </c>
      <c r="H42" s="1103">
        <v>4888</v>
      </c>
      <c r="I42" s="1103" t="s">
        <v>103</v>
      </c>
      <c r="J42" s="1103" t="s">
        <v>103</v>
      </c>
      <c r="K42" s="1103">
        <v>4198</v>
      </c>
    </row>
    <row r="43" spans="1:11" ht="16.149999999999999" customHeight="1">
      <c r="A43" s="1069" t="s">
        <v>195</v>
      </c>
      <c r="B43" s="1070">
        <f t="shared" ref="B43:J43" si="1">SUM(B28:B42)</f>
        <v>580271</v>
      </c>
      <c r="C43" s="1070">
        <f t="shared" si="1"/>
        <v>536850</v>
      </c>
      <c r="D43" s="1070">
        <f t="shared" si="1"/>
        <v>518420</v>
      </c>
      <c r="E43" s="1070">
        <f t="shared" si="1"/>
        <v>523320</v>
      </c>
      <c r="F43" s="1070">
        <f t="shared" si="1"/>
        <v>518507</v>
      </c>
      <c r="G43" s="1070">
        <f t="shared" si="1"/>
        <v>548296</v>
      </c>
      <c r="H43" s="1070">
        <f t="shared" si="1"/>
        <v>583249</v>
      </c>
      <c r="I43" s="1070">
        <f t="shared" si="1"/>
        <v>615836</v>
      </c>
      <c r="J43" s="1070">
        <f t="shared" si="1"/>
        <v>639505</v>
      </c>
      <c r="K43" s="1070">
        <v>601225</v>
      </c>
    </row>
    <row r="44" spans="1:11" ht="16.149999999999999" customHeight="1">
      <c r="A44" s="1100"/>
      <c r="B44" s="696"/>
      <c r="C44" s="696"/>
      <c r="D44" s="696"/>
      <c r="E44" s="696"/>
      <c r="F44" s="696"/>
      <c r="G44" s="696"/>
      <c r="H44" s="696"/>
      <c r="I44" s="696"/>
      <c r="J44" s="696"/>
      <c r="K44" s="696"/>
    </row>
    <row r="45" spans="1:11" ht="16.149999999999999" customHeight="1">
      <c r="A45" s="1114" t="s">
        <v>196</v>
      </c>
      <c r="B45" s="532"/>
      <c r="C45" s="532"/>
      <c r="D45" s="532"/>
      <c r="E45" s="532"/>
      <c r="F45" s="532"/>
      <c r="G45" s="532"/>
      <c r="H45" s="532"/>
      <c r="I45" s="532"/>
      <c r="J45" s="532"/>
      <c r="K45" s="532"/>
    </row>
    <row r="46" spans="1:11" ht="15" customHeight="1">
      <c r="A46" s="516" t="s">
        <v>197</v>
      </c>
      <c r="B46" s="549">
        <v>749</v>
      </c>
      <c r="C46" s="549">
        <v>750</v>
      </c>
      <c r="D46" s="286">
        <v>748</v>
      </c>
      <c r="E46" s="286">
        <v>748</v>
      </c>
      <c r="F46" s="286">
        <v>750</v>
      </c>
      <c r="G46" s="286">
        <v>750</v>
      </c>
      <c r="H46" s="286" t="s">
        <v>103</v>
      </c>
      <c r="I46" s="286" t="s">
        <v>103</v>
      </c>
      <c r="J46" s="286" t="s">
        <v>103</v>
      </c>
      <c r="K46" s="286" t="s">
        <v>103</v>
      </c>
    </row>
    <row r="47" spans="1:11" ht="14.15" customHeight="1">
      <c r="A47" s="516" t="s">
        <v>198</v>
      </c>
      <c r="B47" s="534" t="s">
        <v>103</v>
      </c>
      <c r="C47" s="534">
        <v>9</v>
      </c>
      <c r="D47" s="527">
        <v>9</v>
      </c>
      <c r="E47" s="527">
        <v>40</v>
      </c>
      <c r="F47" s="527">
        <v>6</v>
      </c>
      <c r="G47" s="527">
        <v>168</v>
      </c>
      <c r="H47" s="527">
        <v>1</v>
      </c>
      <c r="I47" s="527">
        <v>1</v>
      </c>
      <c r="J47" s="527">
        <v>2</v>
      </c>
      <c r="K47" s="527">
        <v>2</v>
      </c>
    </row>
    <row r="48" spans="1:11" ht="14.15" customHeight="1">
      <c r="A48" s="516" t="s">
        <v>199</v>
      </c>
      <c r="B48" s="534">
        <v>4050</v>
      </c>
      <c r="C48" s="534">
        <v>4050</v>
      </c>
      <c r="D48" s="527">
        <v>4050</v>
      </c>
      <c r="E48" s="527">
        <v>4050</v>
      </c>
      <c r="F48" s="527">
        <v>4050</v>
      </c>
      <c r="G48" s="527">
        <v>4050</v>
      </c>
      <c r="H48" s="527">
        <v>4050</v>
      </c>
      <c r="I48" s="527">
        <v>4050</v>
      </c>
      <c r="J48" s="527">
        <v>4050</v>
      </c>
      <c r="K48" s="527">
        <v>4050</v>
      </c>
    </row>
    <row r="49" spans="1:11" ht="14.15" customHeight="1">
      <c r="A49" s="516" t="s">
        <v>200</v>
      </c>
      <c r="B49" s="534" t="s">
        <v>103</v>
      </c>
      <c r="C49" s="534" t="s">
        <v>103</v>
      </c>
      <c r="D49" s="527" t="s">
        <v>103</v>
      </c>
      <c r="E49" s="527" t="s">
        <v>103</v>
      </c>
      <c r="F49" s="527" t="s">
        <v>103</v>
      </c>
      <c r="G49" s="527">
        <v>1080</v>
      </c>
      <c r="H49" s="527">
        <v>1080</v>
      </c>
      <c r="I49" s="527">
        <v>1080</v>
      </c>
      <c r="J49" s="527">
        <v>1080</v>
      </c>
      <c r="K49" s="527">
        <v>1080</v>
      </c>
    </row>
    <row r="50" spans="1:11" ht="14.15" customHeight="1">
      <c r="A50" s="516" t="s">
        <v>201</v>
      </c>
      <c r="B50" s="527">
        <v>1096</v>
      </c>
      <c r="C50" s="527">
        <v>1090</v>
      </c>
      <c r="D50" s="527">
        <v>1063</v>
      </c>
      <c r="E50" s="527">
        <v>1080</v>
      </c>
      <c r="F50" s="527">
        <v>1080</v>
      </c>
      <c r="G50" s="527" t="s">
        <v>103</v>
      </c>
      <c r="H50" s="527" t="s">
        <v>103</v>
      </c>
      <c r="I50" s="527" t="s">
        <v>103</v>
      </c>
      <c r="J50" s="527" t="s">
        <v>103</v>
      </c>
      <c r="K50" s="527" t="s">
        <v>103</v>
      </c>
    </row>
    <row r="51" spans="1:11" ht="14.15" customHeight="1">
      <c r="A51" s="1101" t="s">
        <v>202</v>
      </c>
      <c r="B51" s="1103">
        <v>-1427</v>
      </c>
      <c r="C51" s="1103">
        <v>-1801</v>
      </c>
      <c r="D51" s="1103">
        <v>-2067</v>
      </c>
      <c r="E51" s="1103">
        <v>-2062</v>
      </c>
      <c r="F51" s="1103">
        <v>-1876</v>
      </c>
      <c r="G51" s="1103">
        <v>-1543</v>
      </c>
      <c r="H51" s="1103">
        <v>-1023</v>
      </c>
      <c r="I51" s="1103">
        <v>-1188</v>
      </c>
      <c r="J51" s="1103">
        <v>-1201</v>
      </c>
      <c r="K51" s="1103">
        <v>-159</v>
      </c>
    </row>
    <row r="52" spans="1:11" ht="14.15" customHeight="1">
      <c r="A52" s="1101" t="s">
        <v>203</v>
      </c>
      <c r="B52" s="1103">
        <v>26221</v>
      </c>
      <c r="C52" s="1103">
        <v>29405</v>
      </c>
      <c r="D52" s="1103">
        <v>29937</v>
      </c>
      <c r="E52" s="1103">
        <v>27672</v>
      </c>
      <c r="F52" s="1103">
        <v>28891</v>
      </c>
      <c r="G52" s="1103">
        <v>28811</v>
      </c>
      <c r="H52" s="1103">
        <v>28302</v>
      </c>
      <c r="I52" s="1103">
        <v>27089</v>
      </c>
      <c r="J52" s="1103">
        <v>25906</v>
      </c>
      <c r="K52" s="1103">
        <v>24236</v>
      </c>
    </row>
    <row r="53" spans="1:11" ht="14.15" customHeight="1">
      <c r="A53" s="1067" t="s">
        <v>204</v>
      </c>
      <c r="B53" s="519">
        <f t="shared" ref="B53:G53" si="2">SUM(B46:B52)</f>
        <v>30689</v>
      </c>
      <c r="C53" s="519">
        <f t="shared" si="2"/>
        <v>33503</v>
      </c>
      <c r="D53" s="519">
        <f t="shared" si="2"/>
        <v>33740</v>
      </c>
      <c r="E53" s="519">
        <f t="shared" si="2"/>
        <v>31528</v>
      </c>
      <c r="F53" s="519">
        <f t="shared" si="2"/>
        <v>32901</v>
      </c>
      <c r="G53" s="519">
        <f t="shared" si="2"/>
        <v>33316</v>
      </c>
      <c r="H53" s="519">
        <f>SUM(H47:H52)</f>
        <v>32410</v>
      </c>
      <c r="I53" s="519">
        <f>SUM(I47:I52)</f>
        <v>31032</v>
      </c>
      <c r="J53" s="519">
        <v>29837</v>
      </c>
      <c r="K53" s="519">
        <v>29209</v>
      </c>
    </row>
    <row r="54" spans="1:11" ht="14.15" customHeight="1">
      <c r="A54" s="1069" t="s">
        <v>205</v>
      </c>
      <c r="B54" s="1070">
        <f t="shared" ref="B54:J54" si="3">B43+B53</f>
        <v>610960</v>
      </c>
      <c r="C54" s="1070">
        <f t="shared" si="3"/>
        <v>570353</v>
      </c>
      <c r="D54" s="1070">
        <f t="shared" si="3"/>
        <v>552160</v>
      </c>
      <c r="E54" s="1070">
        <f t="shared" si="3"/>
        <v>554848</v>
      </c>
      <c r="F54" s="1070">
        <f t="shared" si="3"/>
        <v>551408</v>
      </c>
      <c r="G54" s="1070">
        <f t="shared" si="3"/>
        <v>581612</v>
      </c>
      <c r="H54" s="1070">
        <f t="shared" si="3"/>
        <v>615659</v>
      </c>
      <c r="I54" s="1070">
        <f t="shared" si="3"/>
        <v>646868</v>
      </c>
      <c r="J54" s="1070">
        <f t="shared" si="3"/>
        <v>669342</v>
      </c>
      <c r="K54" s="1070">
        <v>630434</v>
      </c>
    </row>
    <row r="55" spans="1:11" ht="14.15" customHeight="1">
      <c r="A55" s="1109" t="s">
        <v>206</v>
      </c>
      <c r="B55" s="1110"/>
      <c r="C55" s="1110"/>
      <c r="D55" s="1111"/>
      <c r="E55" s="1111"/>
      <c r="F55" s="1111"/>
      <c r="G55" s="1110"/>
      <c r="H55" s="1110"/>
      <c r="I55" s="1110"/>
      <c r="J55" s="1110"/>
      <c r="K55" s="1110"/>
    </row>
    <row r="56" spans="1:11" ht="13.5" customHeight="1">
      <c r="A56" s="1110"/>
      <c r="B56" s="1110"/>
      <c r="C56" s="1110"/>
      <c r="D56" s="1111"/>
      <c r="E56" s="1111"/>
      <c r="F56" s="1111"/>
      <c r="G56" s="1110"/>
      <c r="H56" s="1110"/>
      <c r="I56" s="1110"/>
      <c r="J56" s="1110"/>
      <c r="K56" s="1110"/>
    </row>
    <row r="57" spans="1:11" ht="13.5" customHeight="1">
      <c r="A57" s="510"/>
      <c r="B57" s="510"/>
      <c r="C57" s="510"/>
      <c r="D57" s="377"/>
      <c r="E57" s="377"/>
      <c r="F57" s="377"/>
      <c r="G57" s="510"/>
      <c r="H57" s="510"/>
      <c r="I57" s="510"/>
      <c r="J57" s="510"/>
      <c r="K57" s="510"/>
    </row>
    <row r="58" spans="1:11" ht="13.5" customHeight="1">
      <c r="A58" s="510"/>
      <c r="B58" s="510"/>
      <c r="C58" s="510"/>
      <c r="D58" s="377"/>
      <c r="E58" s="377"/>
      <c r="F58" s="377"/>
      <c r="G58" s="510"/>
      <c r="H58" s="512"/>
      <c r="I58" s="510"/>
      <c r="J58" s="510"/>
      <c r="K58" s="510"/>
    </row>
    <row r="59" spans="1:11" ht="13.5" customHeight="1"/>
    <row r="60" spans="1:11" ht="13.5" customHeight="1"/>
    <row r="61" spans="1:11" ht="13.5" customHeight="1"/>
    <row r="62" spans="1:11" ht="13.5" customHeight="1"/>
    <row r="63" spans="1:11" ht="13.5" customHeight="1"/>
    <row r="64" spans="1:11"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sheetData>
  <sheetProtection sort="0"/>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Header xml:space="preserve">&amp;CHalf-Year Factbook 2022&amp;R&amp;"-,Bold"&amp;K0000A0Key financial figures
</oddHeader>
    <oddFooter>&amp;R&amp;"-,Bold"&amp;K0000A0Nordea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BA80A-1866-41AA-BA02-FE9BF1426C7B}">
  <sheetPr codeName="Sheet7">
    <tabColor theme="8" tint="0.59999389629810485"/>
  </sheetPr>
  <dimension ref="A1:AY327"/>
  <sheetViews>
    <sheetView view="pageLayout" topLeftCell="A46" zoomScale="85" zoomScaleNormal="70" zoomScaleSheetLayoutView="85" zoomScalePageLayoutView="85" workbookViewId="0">
      <selection activeCell="B47" sqref="B47"/>
    </sheetView>
  </sheetViews>
  <sheetFormatPr defaultColWidth="4.453125" defaultRowHeight="10"/>
  <cols>
    <col min="1" max="1" width="32.54296875" style="120" customWidth="1"/>
    <col min="2" max="11" width="6.54296875" style="120" customWidth="1"/>
    <col min="12" max="14" width="6.54296875" style="272" customWidth="1"/>
    <col min="15" max="15" width="6.54296875" style="120" customWidth="1"/>
    <col min="16" max="41" width="4.453125" style="120" customWidth="1"/>
    <col min="42" max="42" width="0.54296875" style="120" customWidth="1"/>
    <col min="43" max="45" width="4.453125" style="120"/>
    <col min="46" max="46" width="3.7265625" style="120" customWidth="1"/>
    <col min="47" max="16384" width="4.453125" style="120"/>
  </cols>
  <sheetData>
    <row r="1" spans="1:15" ht="21.65" customHeight="1">
      <c r="A1" s="918" t="s">
        <v>207</v>
      </c>
      <c r="B1" s="923"/>
      <c r="C1" s="923"/>
      <c r="D1" s="923"/>
      <c r="E1" s="923"/>
      <c r="F1" s="923"/>
      <c r="G1" s="923"/>
      <c r="H1" s="923"/>
      <c r="I1" s="923"/>
      <c r="J1" s="923"/>
      <c r="K1" s="923"/>
      <c r="L1" s="924"/>
      <c r="M1" s="924"/>
      <c r="N1" s="924"/>
      <c r="O1" s="923"/>
    </row>
    <row r="2" spans="1:15" ht="21.65" customHeight="1">
      <c r="A2" s="918"/>
      <c r="B2" s="515" t="s">
        <v>1397</v>
      </c>
      <c r="C2" s="515" t="s">
        <v>208</v>
      </c>
      <c r="D2" s="515" t="s">
        <v>209</v>
      </c>
      <c r="E2" s="515" t="s">
        <v>210</v>
      </c>
      <c r="F2" s="515" t="s">
        <v>211</v>
      </c>
      <c r="G2" s="515" t="s">
        <v>212</v>
      </c>
      <c r="H2" s="515" t="s">
        <v>213</v>
      </c>
      <c r="I2" s="515" t="s">
        <v>214</v>
      </c>
      <c r="J2" s="515" t="s">
        <v>215</v>
      </c>
      <c r="K2" s="515" t="s">
        <v>216</v>
      </c>
      <c r="L2" s="515" t="s">
        <v>217</v>
      </c>
      <c r="M2" s="515" t="s">
        <v>218</v>
      </c>
      <c r="N2" s="515" t="s">
        <v>219</v>
      </c>
      <c r="O2" s="515" t="s">
        <v>220</v>
      </c>
    </row>
    <row r="3" spans="1:15" ht="19" customHeight="1">
      <c r="A3" s="704" t="s">
        <v>83</v>
      </c>
      <c r="B3" s="515"/>
      <c r="C3" s="515"/>
      <c r="D3" s="515"/>
      <c r="E3" s="515"/>
      <c r="F3" s="515"/>
      <c r="G3" s="515"/>
      <c r="H3" s="515"/>
      <c r="I3" s="515"/>
      <c r="J3" s="515"/>
      <c r="K3" s="515"/>
      <c r="L3" s="515"/>
      <c r="M3" s="515"/>
      <c r="N3" s="515"/>
      <c r="O3" s="515"/>
    </row>
    <row r="4" spans="1:15" ht="14.15" customHeight="1">
      <c r="A4" s="516" t="s">
        <v>86</v>
      </c>
      <c r="B4" s="527">
        <v>1308</v>
      </c>
      <c r="C4" s="527">
        <v>1308</v>
      </c>
      <c r="D4" s="527">
        <v>1255</v>
      </c>
      <c r="E4" s="527">
        <v>1226</v>
      </c>
      <c r="F4" s="527">
        <v>1232</v>
      </c>
      <c r="G4" s="527">
        <v>1212</v>
      </c>
      <c r="H4" s="527">
        <v>1169</v>
      </c>
      <c r="I4" s="527">
        <v>1146</v>
      </c>
      <c r="J4" s="527">
        <v>1091</v>
      </c>
      <c r="K4" s="527">
        <v>1109</v>
      </c>
      <c r="L4" s="527">
        <v>1108</v>
      </c>
      <c r="M4" s="527">
        <v>1083</v>
      </c>
      <c r="N4" s="527">
        <v>1071</v>
      </c>
      <c r="O4" s="527">
        <v>1056</v>
      </c>
    </row>
    <row r="5" spans="1:15" ht="14.15" customHeight="1">
      <c r="A5" s="516" t="s">
        <v>222</v>
      </c>
      <c r="B5" s="286">
        <v>838</v>
      </c>
      <c r="C5" s="286">
        <v>870</v>
      </c>
      <c r="D5" s="286">
        <v>920</v>
      </c>
      <c r="E5" s="286">
        <v>870</v>
      </c>
      <c r="F5" s="286">
        <v>878</v>
      </c>
      <c r="G5" s="286">
        <v>827</v>
      </c>
      <c r="H5" s="286">
        <v>792</v>
      </c>
      <c r="I5" s="286">
        <v>729</v>
      </c>
      <c r="J5" s="286">
        <v>673</v>
      </c>
      <c r="K5" s="286">
        <v>765</v>
      </c>
      <c r="L5" s="286">
        <v>775</v>
      </c>
      <c r="M5" s="286">
        <v>756</v>
      </c>
      <c r="N5" s="286">
        <v>743</v>
      </c>
      <c r="O5" s="286">
        <v>737</v>
      </c>
    </row>
    <row r="6" spans="1:15" ht="14.15" customHeight="1">
      <c r="A6" s="516" t="s">
        <v>88</v>
      </c>
      <c r="B6" s="286">
        <v>282</v>
      </c>
      <c r="C6" s="286">
        <v>-242</v>
      </c>
      <c r="D6" s="286">
        <v>247</v>
      </c>
      <c r="E6" s="286">
        <v>224</v>
      </c>
      <c r="F6" s="286">
        <v>278</v>
      </c>
      <c r="G6" s="286">
        <v>370</v>
      </c>
      <c r="H6" s="286">
        <v>217</v>
      </c>
      <c r="I6" s="286">
        <v>257</v>
      </c>
      <c r="J6" s="286">
        <v>316</v>
      </c>
      <c r="K6" s="286">
        <v>110</v>
      </c>
      <c r="L6" s="286">
        <v>250</v>
      </c>
      <c r="M6" s="286">
        <v>212</v>
      </c>
      <c r="N6" s="286">
        <v>285</v>
      </c>
      <c r="O6" s="286">
        <v>264</v>
      </c>
    </row>
    <row r="7" spans="1:15" ht="14.15" customHeight="1">
      <c r="A7" s="516" t="s">
        <v>89</v>
      </c>
      <c r="B7" s="286">
        <v>-4</v>
      </c>
      <c r="C7" s="286">
        <v>0</v>
      </c>
      <c r="D7" s="286">
        <v>-4</v>
      </c>
      <c r="E7" s="286">
        <v>9</v>
      </c>
      <c r="F7" s="286">
        <v>3</v>
      </c>
      <c r="G7" s="286">
        <v>-14</v>
      </c>
      <c r="H7" s="286">
        <v>5</v>
      </c>
      <c r="I7" s="286">
        <v>6</v>
      </c>
      <c r="J7" s="286">
        <v>-10</v>
      </c>
      <c r="K7" s="286">
        <v>-2</v>
      </c>
      <c r="L7" s="286">
        <v>-1</v>
      </c>
      <c r="M7" s="286">
        <v>13</v>
      </c>
      <c r="N7" s="286">
        <v>24</v>
      </c>
      <c r="O7" s="286">
        <v>14</v>
      </c>
    </row>
    <row r="8" spans="1:15" ht="14.15" customHeight="1">
      <c r="A8" s="516" t="s">
        <v>90</v>
      </c>
      <c r="B8" s="286">
        <v>20</v>
      </c>
      <c r="C8" s="286">
        <v>17</v>
      </c>
      <c r="D8" s="286">
        <v>20</v>
      </c>
      <c r="E8" s="286">
        <v>15</v>
      </c>
      <c r="F8" s="286">
        <v>27</v>
      </c>
      <c r="G8" s="286">
        <v>25</v>
      </c>
      <c r="H8" s="286">
        <v>36</v>
      </c>
      <c r="I8" s="286">
        <v>17</v>
      </c>
      <c r="J8" s="286">
        <v>20</v>
      </c>
      <c r="K8" s="286">
        <v>20</v>
      </c>
      <c r="L8" s="286">
        <v>146</v>
      </c>
      <c r="M8" s="286">
        <v>22</v>
      </c>
      <c r="N8" s="286">
        <v>20</v>
      </c>
      <c r="O8" s="286">
        <v>44</v>
      </c>
    </row>
    <row r="9" spans="1:15" ht="14.15" customHeight="1">
      <c r="A9" s="518" t="s">
        <v>91</v>
      </c>
      <c r="B9" s="519">
        <f t="shared" ref="B9:O9" si="0">SUM(B4:B8)</f>
        <v>2444</v>
      </c>
      <c r="C9" s="519">
        <f t="shared" si="0"/>
        <v>1953</v>
      </c>
      <c r="D9" s="519">
        <f t="shared" si="0"/>
        <v>2438</v>
      </c>
      <c r="E9" s="519">
        <f t="shared" si="0"/>
        <v>2344</v>
      </c>
      <c r="F9" s="519">
        <f t="shared" si="0"/>
        <v>2418</v>
      </c>
      <c r="G9" s="519">
        <f t="shared" si="0"/>
        <v>2420</v>
      </c>
      <c r="H9" s="519">
        <f t="shared" si="0"/>
        <v>2219</v>
      </c>
      <c r="I9" s="519">
        <f t="shared" si="0"/>
        <v>2155</v>
      </c>
      <c r="J9" s="519">
        <f t="shared" si="0"/>
        <v>2090</v>
      </c>
      <c r="K9" s="519">
        <f t="shared" si="0"/>
        <v>2002</v>
      </c>
      <c r="L9" s="519">
        <f t="shared" si="0"/>
        <v>2278</v>
      </c>
      <c r="M9" s="519">
        <f t="shared" si="0"/>
        <v>2086</v>
      </c>
      <c r="N9" s="519">
        <f t="shared" si="0"/>
        <v>2143</v>
      </c>
      <c r="O9" s="519">
        <f t="shared" si="0"/>
        <v>2115</v>
      </c>
    </row>
    <row r="10" spans="1:15" ht="25" customHeight="1">
      <c r="A10" s="518" t="s">
        <v>223</v>
      </c>
      <c r="B10" s="519">
        <f>+B9</f>
        <v>2444</v>
      </c>
      <c r="C10" s="519">
        <f>+C9+8+529</f>
        <v>2490</v>
      </c>
      <c r="D10" s="519">
        <f>+D9</f>
        <v>2438</v>
      </c>
      <c r="E10" s="519">
        <f>+E9</f>
        <v>2344</v>
      </c>
      <c r="F10" s="519">
        <f>+F9</f>
        <v>2418</v>
      </c>
      <c r="G10" s="519">
        <v>2420</v>
      </c>
      <c r="H10" s="519">
        <v>2219</v>
      </c>
      <c r="I10" s="519">
        <v>2155</v>
      </c>
      <c r="J10" s="519">
        <v>2090</v>
      </c>
      <c r="K10" s="519">
        <v>2002</v>
      </c>
      <c r="L10" s="519">
        <v>2140</v>
      </c>
      <c r="M10" s="519">
        <v>2086</v>
      </c>
      <c r="N10" s="519">
        <v>2143</v>
      </c>
      <c r="O10" s="519">
        <v>2115</v>
      </c>
    </row>
    <row r="11" spans="1:15" ht="14.15" customHeight="1">
      <c r="A11" s="516" t="s">
        <v>92</v>
      </c>
      <c r="B11" s="286">
        <v>-699</v>
      </c>
      <c r="C11" s="286">
        <v>-703</v>
      </c>
      <c r="D11" s="286">
        <v>-670</v>
      </c>
      <c r="E11" s="286">
        <v>-702</v>
      </c>
      <c r="F11" s="286">
        <v>-705</v>
      </c>
      <c r="G11" s="286">
        <v>-682</v>
      </c>
      <c r="H11" s="286">
        <v>-722</v>
      </c>
      <c r="I11" s="286">
        <v>-686</v>
      </c>
      <c r="J11" s="286">
        <v>-645</v>
      </c>
      <c r="K11" s="286">
        <v>-699</v>
      </c>
      <c r="L11" s="286">
        <v>-648</v>
      </c>
      <c r="M11" s="286">
        <v>-924</v>
      </c>
      <c r="N11" s="286">
        <v>-727</v>
      </c>
      <c r="O11" s="286">
        <v>-718</v>
      </c>
    </row>
    <row r="12" spans="1:15" ht="14.15" customHeight="1">
      <c r="A12" s="516" t="s">
        <v>93</v>
      </c>
      <c r="B12" s="286">
        <v>-265</v>
      </c>
      <c r="C12" s="286">
        <v>-266</v>
      </c>
      <c r="D12" s="286">
        <v>-241</v>
      </c>
      <c r="E12" s="286">
        <v>-237</v>
      </c>
      <c r="F12" s="286">
        <v>-262</v>
      </c>
      <c r="G12" s="286">
        <f>-486-G13</f>
        <v>-262</v>
      </c>
      <c r="H12" s="286">
        <f>-319</f>
        <v>-319</v>
      </c>
      <c r="I12" s="286">
        <f>-245</f>
        <v>-245</v>
      </c>
      <c r="J12" s="286">
        <f>-303-J13</f>
        <v>-254</v>
      </c>
      <c r="K12" s="286">
        <f>-419-K13</f>
        <v>-266</v>
      </c>
      <c r="L12" s="286">
        <f>-375-L13</f>
        <v>-374</v>
      </c>
      <c r="M12" s="286">
        <f>-366-M13</f>
        <v>-364</v>
      </c>
      <c r="N12" s="286">
        <f>-304-N13</f>
        <v>-303</v>
      </c>
      <c r="O12" s="286">
        <f>-594-O13</f>
        <v>-387</v>
      </c>
    </row>
    <row r="13" spans="1:15" ht="14.15" customHeight="1">
      <c r="A13" s="516" t="s">
        <v>94</v>
      </c>
      <c r="B13" s="286">
        <v>-17</v>
      </c>
      <c r="C13" s="286">
        <v>-273</v>
      </c>
      <c r="D13" s="286" t="s">
        <v>103</v>
      </c>
      <c r="E13" s="286" t="s">
        <v>103</v>
      </c>
      <c r="F13" s="286" t="s">
        <v>103</v>
      </c>
      <c r="G13" s="286">
        <v>-224</v>
      </c>
      <c r="H13" s="286" t="s">
        <v>103</v>
      </c>
      <c r="I13" s="286" t="s">
        <v>103</v>
      </c>
      <c r="J13" s="286">
        <v>-49</v>
      </c>
      <c r="K13" s="286">
        <v>-153</v>
      </c>
      <c r="L13" s="286">
        <v>-1</v>
      </c>
      <c r="M13" s="286">
        <v>-2</v>
      </c>
      <c r="N13" s="286">
        <v>-1</v>
      </c>
      <c r="O13" s="286">
        <v>-207</v>
      </c>
    </row>
    <row r="14" spans="1:15" ht="14.15" customHeight="1">
      <c r="A14" s="520" t="s">
        <v>95</v>
      </c>
      <c r="B14" s="286">
        <v>-158</v>
      </c>
      <c r="C14" s="286">
        <v>-146</v>
      </c>
      <c r="D14" s="286">
        <v>-190</v>
      </c>
      <c r="E14" s="286">
        <v>-159</v>
      </c>
      <c r="F14" s="286">
        <v>-164</v>
      </c>
      <c r="G14" s="286">
        <v>-151</v>
      </c>
      <c r="H14" s="286">
        <v>-177</v>
      </c>
      <c r="I14" s="286">
        <v>-158</v>
      </c>
      <c r="J14" s="286">
        <v>-140</v>
      </c>
      <c r="K14" s="286">
        <v>-130</v>
      </c>
      <c r="L14" s="286">
        <v>-156</v>
      </c>
      <c r="M14" s="286">
        <v>-885</v>
      </c>
      <c r="N14" s="286">
        <v>-149</v>
      </c>
      <c r="O14" s="286">
        <v>-140</v>
      </c>
    </row>
    <row r="15" spans="1:15" ht="15" customHeight="1">
      <c r="A15" s="518" t="s">
        <v>96</v>
      </c>
      <c r="B15" s="519">
        <f t="shared" ref="B15:O15" si="1">SUM(B11:B14)</f>
        <v>-1139</v>
      </c>
      <c r="C15" s="519">
        <f t="shared" si="1"/>
        <v>-1388</v>
      </c>
      <c r="D15" s="519">
        <f t="shared" si="1"/>
        <v>-1101</v>
      </c>
      <c r="E15" s="519">
        <f t="shared" si="1"/>
        <v>-1098</v>
      </c>
      <c r="F15" s="519">
        <f t="shared" si="1"/>
        <v>-1131</v>
      </c>
      <c r="G15" s="519">
        <f t="shared" si="1"/>
        <v>-1319</v>
      </c>
      <c r="H15" s="519">
        <f t="shared" si="1"/>
        <v>-1218</v>
      </c>
      <c r="I15" s="519">
        <f t="shared" si="1"/>
        <v>-1089</v>
      </c>
      <c r="J15" s="519">
        <f t="shared" si="1"/>
        <v>-1088</v>
      </c>
      <c r="K15" s="519">
        <f t="shared" si="1"/>
        <v>-1248</v>
      </c>
      <c r="L15" s="519">
        <f t="shared" si="1"/>
        <v>-1179</v>
      </c>
      <c r="M15" s="519">
        <f t="shared" si="1"/>
        <v>-2175</v>
      </c>
      <c r="N15" s="519">
        <f t="shared" si="1"/>
        <v>-1180</v>
      </c>
      <c r="O15" s="519">
        <f t="shared" si="1"/>
        <v>-1452</v>
      </c>
    </row>
    <row r="16" spans="1:15" ht="24.65" customHeight="1">
      <c r="A16" s="518" t="s">
        <v>224</v>
      </c>
      <c r="B16" s="519">
        <f>+B15</f>
        <v>-1139</v>
      </c>
      <c r="C16" s="519">
        <f>+C15</f>
        <v>-1388</v>
      </c>
      <c r="D16" s="519">
        <f>+D15</f>
        <v>-1101</v>
      </c>
      <c r="E16" s="519">
        <f>+E15</f>
        <v>-1098</v>
      </c>
      <c r="F16" s="519">
        <f>+F15</f>
        <v>-1131</v>
      </c>
      <c r="G16" s="519">
        <v>-1319</v>
      </c>
      <c r="H16" s="519">
        <v>-1218</v>
      </c>
      <c r="I16" s="519">
        <v>-1089</v>
      </c>
      <c r="J16" s="519">
        <v>-1088</v>
      </c>
      <c r="K16" s="519">
        <v>-1248</v>
      </c>
      <c r="L16" s="519">
        <v>-1179</v>
      </c>
      <c r="M16" s="519">
        <v>-1161</v>
      </c>
      <c r="N16" s="519">
        <v>-1180</v>
      </c>
      <c r="O16" s="519">
        <v>-1357</v>
      </c>
    </row>
    <row r="17" spans="1:15" ht="15" customHeight="1">
      <c r="A17" s="518" t="s">
        <v>97</v>
      </c>
      <c r="B17" s="519">
        <f>+B9+B16</f>
        <v>1305</v>
      </c>
      <c r="C17" s="519">
        <f>+C9+C16</f>
        <v>565</v>
      </c>
      <c r="D17" s="519">
        <f t="shared" ref="D17:O17" si="2">+D9+D15</f>
        <v>1337</v>
      </c>
      <c r="E17" s="519">
        <f t="shared" si="2"/>
        <v>1246</v>
      </c>
      <c r="F17" s="519">
        <f t="shared" si="2"/>
        <v>1287</v>
      </c>
      <c r="G17" s="519">
        <f t="shared" si="2"/>
        <v>1101</v>
      </c>
      <c r="H17" s="519">
        <f t="shared" si="2"/>
        <v>1001</v>
      </c>
      <c r="I17" s="519">
        <f t="shared" si="2"/>
        <v>1066</v>
      </c>
      <c r="J17" s="519">
        <f t="shared" si="2"/>
        <v>1002</v>
      </c>
      <c r="K17" s="519">
        <f t="shared" si="2"/>
        <v>754</v>
      </c>
      <c r="L17" s="519">
        <f t="shared" si="2"/>
        <v>1099</v>
      </c>
      <c r="M17" s="519">
        <f t="shared" si="2"/>
        <v>-89</v>
      </c>
      <c r="N17" s="519">
        <f t="shared" si="2"/>
        <v>963</v>
      </c>
      <c r="O17" s="519">
        <f t="shared" si="2"/>
        <v>663</v>
      </c>
    </row>
    <row r="18" spans="1:15" ht="15" customHeight="1">
      <c r="A18" s="516" t="s">
        <v>225</v>
      </c>
      <c r="B18" s="286">
        <v>56</v>
      </c>
      <c r="C18" s="286">
        <v>-64</v>
      </c>
      <c r="D18" s="286">
        <f>-56</f>
        <v>-56</v>
      </c>
      <c r="E18" s="286">
        <v>22</v>
      </c>
      <c r="F18" s="286">
        <v>51</v>
      </c>
      <c r="G18" s="286">
        <f>11-63</f>
        <v>-52</v>
      </c>
      <c r="H18" s="286">
        <v>-28</v>
      </c>
      <c r="I18" s="286">
        <v>19</v>
      </c>
      <c r="J18" s="286">
        <v>-696</v>
      </c>
      <c r="K18" s="286">
        <v>-155</v>
      </c>
      <c r="L18" s="286">
        <v>-86</v>
      </c>
      <c r="M18" s="286">
        <v>-332</v>
      </c>
      <c r="N18" s="286">
        <v>-63</v>
      </c>
      <c r="O18" s="286">
        <v>-42</v>
      </c>
    </row>
    <row r="19" spans="1:15" ht="15" customHeight="1">
      <c r="A19" s="518" t="s">
        <v>99</v>
      </c>
      <c r="B19" s="519">
        <f>+B9+B15+B18</f>
        <v>1361</v>
      </c>
      <c r="C19" s="519">
        <f>+C9+C15+C18</f>
        <v>501</v>
      </c>
      <c r="D19" s="519">
        <f t="shared" ref="D19:O19" si="3">SUM(D17:D18)</f>
        <v>1281</v>
      </c>
      <c r="E19" s="519">
        <f t="shared" si="3"/>
        <v>1268</v>
      </c>
      <c r="F19" s="519">
        <f t="shared" si="3"/>
        <v>1338</v>
      </c>
      <c r="G19" s="519">
        <f t="shared" si="3"/>
        <v>1049</v>
      </c>
      <c r="H19" s="519">
        <f t="shared" si="3"/>
        <v>973</v>
      </c>
      <c r="I19" s="519">
        <f t="shared" si="3"/>
        <v>1085</v>
      </c>
      <c r="J19" s="519">
        <f t="shared" si="3"/>
        <v>306</v>
      </c>
      <c r="K19" s="519">
        <f t="shared" si="3"/>
        <v>599</v>
      </c>
      <c r="L19" s="519">
        <f t="shared" si="3"/>
        <v>1013</v>
      </c>
      <c r="M19" s="519">
        <f t="shared" si="3"/>
        <v>-421</v>
      </c>
      <c r="N19" s="519">
        <f t="shared" si="3"/>
        <v>900</v>
      </c>
      <c r="O19" s="519">
        <f t="shared" si="3"/>
        <v>621</v>
      </c>
    </row>
    <row r="20" spans="1:15" ht="24" customHeight="1">
      <c r="A20" s="518" t="s">
        <v>226</v>
      </c>
      <c r="B20" s="519">
        <f>+B19</f>
        <v>1361</v>
      </c>
      <c r="C20" s="519">
        <v>1114</v>
      </c>
      <c r="D20" s="519">
        <f>+D19</f>
        <v>1281</v>
      </c>
      <c r="E20" s="519">
        <f>+E19</f>
        <v>1268</v>
      </c>
      <c r="F20" s="519">
        <f>+F19</f>
        <v>1338</v>
      </c>
      <c r="G20" s="519">
        <v>1049</v>
      </c>
      <c r="H20" s="519">
        <f>+H10+H16+H18</f>
        <v>973</v>
      </c>
      <c r="I20" s="519">
        <f>+I10+I16+I18</f>
        <v>1085</v>
      </c>
      <c r="J20" s="519">
        <f>+J10+J16+J18</f>
        <v>306</v>
      </c>
      <c r="K20" s="519">
        <f>+K10+K16+K18</f>
        <v>599</v>
      </c>
      <c r="L20" s="519">
        <f>+L10+L16+L18</f>
        <v>875</v>
      </c>
      <c r="M20" s="519">
        <v>875</v>
      </c>
      <c r="N20" s="519">
        <f>+N10+N16+N18</f>
        <v>900</v>
      </c>
      <c r="O20" s="519">
        <f>+O10+O16+O18</f>
        <v>716</v>
      </c>
    </row>
    <row r="21" spans="1:15" ht="14.15" customHeight="1">
      <c r="A21" s="516" t="s">
        <v>100</v>
      </c>
      <c r="B21" s="286">
        <v>-307</v>
      </c>
      <c r="C21" s="286">
        <v>-232</v>
      </c>
      <c r="D21" s="286">
        <v>-264</v>
      </c>
      <c r="E21" s="286">
        <v>-267</v>
      </c>
      <c r="F21" s="286">
        <v>-313</v>
      </c>
      <c r="G21" s="286">
        <v>-261</v>
      </c>
      <c r="H21" s="286">
        <v>-248</v>
      </c>
      <c r="I21" s="286">
        <v>-248</v>
      </c>
      <c r="J21" s="286">
        <v>-63</v>
      </c>
      <c r="K21" s="286">
        <v>-139</v>
      </c>
      <c r="L21" s="286">
        <v>-263</v>
      </c>
      <c r="M21" s="286">
        <v>89</v>
      </c>
      <c r="N21" s="286">
        <v>-219</v>
      </c>
      <c r="O21" s="286">
        <v>-178</v>
      </c>
    </row>
    <row r="22" spans="1:15" ht="14.15" customHeight="1">
      <c r="A22" s="518" t="s">
        <v>227</v>
      </c>
      <c r="B22" s="519">
        <f t="shared" ref="B22:O22" si="4">+B19+B21</f>
        <v>1054</v>
      </c>
      <c r="C22" s="519">
        <f t="shared" si="4"/>
        <v>269</v>
      </c>
      <c r="D22" s="519">
        <f t="shared" si="4"/>
        <v>1017</v>
      </c>
      <c r="E22" s="519">
        <f t="shared" si="4"/>
        <v>1001</v>
      </c>
      <c r="F22" s="519">
        <f t="shared" si="4"/>
        <v>1025</v>
      </c>
      <c r="G22" s="519">
        <f t="shared" si="4"/>
        <v>788</v>
      </c>
      <c r="H22" s="519">
        <f t="shared" si="4"/>
        <v>725</v>
      </c>
      <c r="I22" s="519">
        <f t="shared" si="4"/>
        <v>837</v>
      </c>
      <c r="J22" s="519">
        <f t="shared" si="4"/>
        <v>243</v>
      </c>
      <c r="K22" s="519">
        <f t="shared" si="4"/>
        <v>460</v>
      </c>
      <c r="L22" s="519">
        <f t="shared" si="4"/>
        <v>750</v>
      </c>
      <c r="M22" s="519">
        <f t="shared" si="4"/>
        <v>-332</v>
      </c>
      <c r="N22" s="519">
        <f t="shared" si="4"/>
        <v>681</v>
      </c>
      <c r="O22" s="519">
        <f t="shared" si="4"/>
        <v>443</v>
      </c>
    </row>
    <row r="23" spans="1:15" ht="14.15" customHeight="1">
      <c r="A23" s="851" t="s">
        <v>228</v>
      </c>
      <c r="B23" s="519">
        <f>+B22</f>
        <v>1054</v>
      </c>
      <c r="C23" s="519">
        <v>868</v>
      </c>
      <c r="D23" s="519">
        <f t="shared" ref="D23:K23" si="5">+D22</f>
        <v>1017</v>
      </c>
      <c r="E23" s="519">
        <f t="shared" si="5"/>
        <v>1001</v>
      </c>
      <c r="F23" s="519">
        <f t="shared" si="5"/>
        <v>1025</v>
      </c>
      <c r="G23" s="519">
        <f t="shared" si="5"/>
        <v>788</v>
      </c>
      <c r="H23" s="519">
        <f t="shared" si="5"/>
        <v>725</v>
      </c>
      <c r="I23" s="519">
        <f t="shared" si="5"/>
        <v>837</v>
      </c>
      <c r="J23" s="519">
        <f t="shared" si="5"/>
        <v>243</v>
      </c>
      <c r="K23" s="519">
        <f t="shared" si="5"/>
        <v>460</v>
      </c>
      <c r="L23" s="519">
        <v>612</v>
      </c>
      <c r="M23" s="519">
        <v>671</v>
      </c>
      <c r="N23" s="519">
        <f>+N22</f>
        <v>681</v>
      </c>
      <c r="O23" s="519">
        <v>538</v>
      </c>
    </row>
    <row r="24" spans="1:15" ht="15.65" customHeight="1">
      <c r="A24" s="516"/>
      <c r="B24" s="516"/>
      <c r="C24" s="286"/>
      <c r="D24" s="286"/>
      <c r="E24" s="286"/>
      <c r="F24" s="286"/>
      <c r="G24" s="286"/>
      <c r="H24" s="286"/>
      <c r="I24" s="286"/>
      <c r="J24" s="286"/>
      <c r="K24" s="286"/>
      <c r="L24" s="286"/>
      <c r="M24" s="286"/>
      <c r="N24" s="286"/>
      <c r="O24" s="286"/>
    </row>
    <row r="25" spans="1:15" ht="19.149999999999999" customHeight="1">
      <c r="A25" s="925" t="s">
        <v>105</v>
      </c>
      <c r="B25" s="925"/>
      <c r="C25" s="926"/>
      <c r="D25" s="926"/>
      <c r="E25" s="926"/>
      <c r="F25" s="921"/>
      <c r="G25" s="921"/>
      <c r="H25" s="921"/>
      <c r="I25" s="921"/>
      <c r="J25" s="921"/>
      <c r="K25" s="921"/>
      <c r="L25" s="921"/>
      <c r="M25" s="921"/>
      <c r="N25" s="921"/>
      <c r="O25" s="921"/>
    </row>
    <row r="26" spans="1:15" ht="19.149999999999999" customHeight="1">
      <c r="A26" s="712"/>
      <c r="B26" s="548" t="s">
        <v>1397</v>
      </c>
      <c r="C26" s="548" t="s">
        <v>208</v>
      </c>
      <c r="D26" s="548" t="s">
        <v>209</v>
      </c>
      <c r="E26" s="548" t="s">
        <v>210</v>
      </c>
      <c r="F26" s="548" t="s">
        <v>211</v>
      </c>
      <c r="G26" s="548" t="s">
        <v>212</v>
      </c>
      <c r="H26" s="548" t="s">
        <v>213</v>
      </c>
      <c r="I26" s="548" t="s">
        <v>214</v>
      </c>
      <c r="J26" s="548" t="s">
        <v>215</v>
      </c>
      <c r="K26" s="548" t="s">
        <v>216</v>
      </c>
      <c r="L26" s="548" t="s">
        <v>217</v>
      </c>
      <c r="M26" s="548" t="s">
        <v>218</v>
      </c>
      <c r="N26" s="548" t="s">
        <v>219</v>
      </c>
      <c r="O26" s="548" t="s">
        <v>220</v>
      </c>
    </row>
    <row r="27" spans="1:15" ht="15" customHeight="1">
      <c r="A27" s="546" t="s">
        <v>229</v>
      </c>
      <c r="B27" s="524">
        <v>0.28000000000000003</v>
      </c>
      <c r="C27" s="524" t="s">
        <v>1234</v>
      </c>
      <c r="D27" s="524" t="s">
        <v>1236</v>
      </c>
      <c r="E27" s="524" t="s">
        <v>1238</v>
      </c>
      <c r="F27" s="524" t="s">
        <v>1238</v>
      </c>
      <c r="G27" s="524" t="s">
        <v>1242</v>
      </c>
      <c r="H27" s="524" t="s">
        <v>1245</v>
      </c>
      <c r="I27" s="524" t="s">
        <v>1248</v>
      </c>
      <c r="J27" s="524" t="s">
        <v>1251</v>
      </c>
      <c r="K27" s="524" t="s">
        <v>1254</v>
      </c>
      <c r="L27" s="524" t="s">
        <v>1242</v>
      </c>
      <c r="M27" s="524" t="s">
        <v>1258</v>
      </c>
      <c r="N27" s="524" t="s">
        <v>1261</v>
      </c>
      <c r="O27" s="524" t="s">
        <v>1254</v>
      </c>
    </row>
    <row r="28" spans="1:15" ht="15" customHeight="1">
      <c r="A28" s="546" t="s">
        <v>230</v>
      </c>
      <c r="B28" s="1118">
        <v>8.4</v>
      </c>
      <c r="C28" s="549" t="s">
        <v>1235</v>
      </c>
      <c r="D28" s="549" t="s">
        <v>1237</v>
      </c>
      <c r="E28" s="524" t="s">
        <v>1239</v>
      </c>
      <c r="F28" s="1117" t="s">
        <v>518</v>
      </c>
      <c r="G28" s="524" t="s">
        <v>1243</v>
      </c>
      <c r="H28" s="524" t="s">
        <v>1246</v>
      </c>
      <c r="I28" s="524" t="s">
        <v>1249</v>
      </c>
      <c r="J28" s="524" t="s">
        <v>1252</v>
      </c>
      <c r="K28" s="524" t="s">
        <v>1255</v>
      </c>
      <c r="L28" s="524" t="s">
        <v>1257</v>
      </c>
      <c r="M28" s="524" t="s">
        <v>1259</v>
      </c>
      <c r="N28" s="524" t="s">
        <v>1262</v>
      </c>
      <c r="O28" s="524" t="s">
        <v>656</v>
      </c>
    </row>
    <row r="29" spans="1:15" ht="15" customHeight="1">
      <c r="A29" s="546" t="s">
        <v>231</v>
      </c>
      <c r="B29" s="549">
        <v>8.18</v>
      </c>
      <c r="C29" s="549" t="s">
        <v>1264</v>
      </c>
      <c r="D29" s="549" t="s">
        <v>116</v>
      </c>
      <c r="E29" s="524" t="s">
        <v>1240</v>
      </c>
      <c r="F29" s="524" t="s">
        <v>1241</v>
      </c>
      <c r="G29" s="524" t="s">
        <v>1244</v>
      </c>
      <c r="H29" s="524" t="s">
        <v>1247</v>
      </c>
      <c r="I29" s="524" t="s">
        <v>1250</v>
      </c>
      <c r="J29" s="524" t="s">
        <v>1253</v>
      </c>
      <c r="K29" s="524" t="s">
        <v>1256</v>
      </c>
      <c r="L29" s="524" t="s">
        <v>505</v>
      </c>
      <c r="M29" s="524" t="s">
        <v>1260</v>
      </c>
      <c r="N29" s="524" t="s">
        <v>118</v>
      </c>
      <c r="O29" s="524" t="s">
        <v>1260</v>
      </c>
    </row>
    <row r="30" spans="1:15" ht="15" customHeight="1">
      <c r="A30" s="546" t="s">
        <v>232</v>
      </c>
      <c r="B30" s="527">
        <v>3753</v>
      </c>
      <c r="C30" s="527">
        <v>3860</v>
      </c>
      <c r="D30" s="527">
        <v>3966</v>
      </c>
      <c r="E30" s="527">
        <v>4050</v>
      </c>
      <c r="F30" s="527">
        <v>4050</v>
      </c>
      <c r="G30" s="527">
        <v>4050</v>
      </c>
      <c r="H30" s="527">
        <v>4050</v>
      </c>
      <c r="I30" s="527">
        <v>4050</v>
      </c>
      <c r="J30" s="527">
        <v>4050</v>
      </c>
      <c r="K30" s="527">
        <v>4050</v>
      </c>
      <c r="L30" s="527">
        <v>4050</v>
      </c>
      <c r="M30" s="527">
        <v>4050</v>
      </c>
      <c r="N30" s="527">
        <v>4050</v>
      </c>
      <c r="O30" s="527">
        <v>4050</v>
      </c>
    </row>
    <row r="31" spans="1:15" ht="21.65" customHeight="1">
      <c r="A31" s="520" t="s">
        <v>121</v>
      </c>
      <c r="B31" s="527">
        <v>3792</v>
      </c>
      <c r="C31" s="527">
        <v>3894</v>
      </c>
      <c r="D31" s="527">
        <v>3978</v>
      </c>
      <c r="E31" s="527">
        <v>4042</v>
      </c>
      <c r="F31" s="527">
        <v>4041</v>
      </c>
      <c r="G31" s="527">
        <v>4040</v>
      </c>
      <c r="H31" s="527">
        <v>4039</v>
      </c>
      <c r="I31" s="527">
        <v>4040</v>
      </c>
      <c r="J31" s="527">
        <v>4039</v>
      </c>
      <c r="K31" s="527">
        <v>4038</v>
      </c>
      <c r="L31" s="527">
        <v>4039</v>
      </c>
      <c r="M31" s="527">
        <v>4036</v>
      </c>
      <c r="N31" s="527">
        <v>4032</v>
      </c>
      <c r="O31" s="527">
        <v>4033</v>
      </c>
    </row>
    <row r="32" spans="1:15" ht="15" customHeight="1">
      <c r="A32" s="516" t="s">
        <v>122</v>
      </c>
      <c r="B32" s="529">
        <v>14</v>
      </c>
      <c r="C32" s="286" t="s">
        <v>413</v>
      </c>
      <c r="D32" s="286" t="s">
        <v>1225</v>
      </c>
      <c r="E32" s="528" t="s">
        <v>411</v>
      </c>
      <c r="F32" s="528" t="s">
        <v>1226</v>
      </c>
      <c r="G32" s="528" t="s">
        <v>518</v>
      </c>
      <c r="H32" s="528" t="s">
        <v>1227</v>
      </c>
      <c r="I32" s="528" t="s">
        <v>1228</v>
      </c>
      <c r="J32" s="528" t="s">
        <v>1172</v>
      </c>
      <c r="K32" s="528" t="s">
        <v>600</v>
      </c>
      <c r="L32" s="528" t="s">
        <v>1230</v>
      </c>
      <c r="M32" s="907" t="s">
        <v>1231</v>
      </c>
      <c r="N32" s="528" t="s">
        <v>475</v>
      </c>
      <c r="O32" s="528" t="s">
        <v>1232</v>
      </c>
    </row>
    <row r="33" spans="1:15" ht="24" customHeight="1">
      <c r="A33" s="550" t="s">
        <v>233</v>
      </c>
      <c r="B33" s="551">
        <v>13.3</v>
      </c>
      <c r="C33" s="551" t="s">
        <v>523</v>
      </c>
      <c r="D33" s="551" t="s">
        <v>411</v>
      </c>
      <c r="E33" s="552" t="s">
        <v>412</v>
      </c>
      <c r="F33" s="552" t="s">
        <v>124</v>
      </c>
      <c r="G33" s="552" t="s">
        <v>539</v>
      </c>
      <c r="H33" s="552" t="s">
        <v>503</v>
      </c>
      <c r="I33" s="552" t="s">
        <v>538</v>
      </c>
      <c r="J33" s="552" t="s">
        <v>576</v>
      </c>
      <c r="K33" s="552" t="s">
        <v>599</v>
      </c>
      <c r="L33" s="552" t="s">
        <v>1179</v>
      </c>
      <c r="M33" s="552" t="s">
        <v>503</v>
      </c>
      <c r="N33" s="552" t="s">
        <v>374</v>
      </c>
      <c r="O33" s="552" t="s">
        <v>1233</v>
      </c>
    </row>
    <row r="34" spans="1:15" ht="19.149999999999999" customHeight="1">
      <c r="A34" s="546" t="s">
        <v>125</v>
      </c>
      <c r="B34" s="1550" t="s">
        <v>1499</v>
      </c>
      <c r="C34" s="549" t="s">
        <v>660</v>
      </c>
      <c r="D34" s="549" t="s">
        <v>1330</v>
      </c>
      <c r="E34" s="529" t="s">
        <v>1339</v>
      </c>
      <c r="F34" s="529" t="s">
        <v>1345</v>
      </c>
      <c r="G34" s="529" t="s">
        <v>1346</v>
      </c>
      <c r="H34" s="529" t="s">
        <v>1338</v>
      </c>
      <c r="I34" s="909" t="s">
        <v>1347</v>
      </c>
      <c r="J34" s="529" t="s">
        <v>1340</v>
      </c>
      <c r="K34" s="529" t="s">
        <v>1348</v>
      </c>
      <c r="L34" s="529" t="s">
        <v>1341</v>
      </c>
      <c r="M34" s="529" t="s">
        <v>1342</v>
      </c>
      <c r="N34" s="529" t="s">
        <v>1343</v>
      </c>
      <c r="O34" s="529" t="s">
        <v>1344</v>
      </c>
    </row>
    <row r="35" spans="1:15" ht="24" customHeight="1">
      <c r="A35" s="520" t="s">
        <v>234</v>
      </c>
      <c r="B35" s="286">
        <v>47</v>
      </c>
      <c r="C35" s="286">
        <v>56</v>
      </c>
      <c r="D35" s="286">
        <v>45</v>
      </c>
      <c r="E35" s="286">
        <v>47</v>
      </c>
      <c r="F35" s="286">
        <v>47</v>
      </c>
      <c r="G35" s="286">
        <v>55</v>
      </c>
      <c r="H35" s="286">
        <v>55</v>
      </c>
      <c r="I35" s="286">
        <v>51</v>
      </c>
      <c r="J35" s="286">
        <v>52</v>
      </c>
      <c r="K35" s="286">
        <v>62</v>
      </c>
      <c r="L35" s="286">
        <v>55</v>
      </c>
      <c r="M35" s="286">
        <v>56</v>
      </c>
      <c r="N35" s="286">
        <v>55</v>
      </c>
      <c r="O35" s="286">
        <v>64</v>
      </c>
    </row>
    <row r="36" spans="1:15" ht="24" customHeight="1">
      <c r="A36" s="520" t="s">
        <v>235</v>
      </c>
      <c r="B36" s="553">
        <v>49</v>
      </c>
      <c r="C36" s="553">
        <v>48</v>
      </c>
      <c r="D36" s="553">
        <v>47</v>
      </c>
      <c r="E36" s="554">
        <v>49</v>
      </c>
      <c r="F36" s="554">
        <v>49</v>
      </c>
      <c r="G36" s="554">
        <v>48</v>
      </c>
      <c r="H36" s="554">
        <v>57</v>
      </c>
      <c r="I36" s="554">
        <v>53</v>
      </c>
      <c r="J36" s="554">
        <v>52</v>
      </c>
      <c r="K36" s="554">
        <v>57</v>
      </c>
      <c r="L36" s="549">
        <v>58</v>
      </c>
      <c r="M36" s="549">
        <v>58</v>
      </c>
      <c r="N36" s="549">
        <v>58</v>
      </c>
      <c r="O36" s="549">
        <v>57</v>
      </c>
    </row>
    <row r="37" spans="1:15" s="121" customFormat="1" ht="15" customHeight="1">
      <c r="A37" s="546" t="s">
        <v>236</v>
      </c>
      <c r="B37" s="549">
        <v>-6</v>
      </c>
      <c r="C37" s="549">
        <v>10</v>
      </c>
      <c r="D37" s="549">
        <v>12</v>
      </c>
      <c r="E37" s="286">
        <v>1</v>
      </c>
      <c r="F37" s="286">
        <v>-5</v>
      </c>
      <c r="G37" s="286">
        <v>10</v>
      </c>
      <c r="H37" s="286">
        <v>9</v>
      </c>
      <c r="I37" s="286">
        <v>0</v>
      </c>
      <c r="J37" s="286">
        <v>115</v>
      </c>
      <c r="K37" s="286">
        <v>26</v>
      </c>
      <c r="L37" s="286">
        <v>17</v>
      </c>
      <c r="M37" s="286">
        <v>55</v>
      </c>
      <c r="N37" s="286">
        <v>10</v>
      </c>
      <c r="O37" s="286">
        <v>7</v>
      </c>
    </row>
    <row r="38" spans="1:15" ht="24" customHeight="1">
      <c r="A38" s="713" t="s">
        <v>127</v>
      </c>
      <c r="B38" s="555">
        <v>-6</v>
      </c>
      <c r="C38" s="555">
        <v>7</v>
      </c>
      <c r="D38" s="555">
        <v>7</v>
      </c>
      <c r="E38" s="553">
        <v>-3</v>
      </c>
      <c r="F38" s="553">
        <v>-6</v>
      </c>
      <c r="G38" s="553">
        <v>6</v>
      </c>
      <c r="H38" s="553">
        <v>3</v>
      </c>
      <c r="I38" s="553">
        <v>-2</v>
      </c>
      <c r="J38" s="553">
        <v>85</v>
      </c>
      <c r="K38" s="553">
        <v>19</v>
      </c>
      <c r="L38" s="553">
        <v>11</v>
      </c>
      <c r="M38" s="553">
        <v>40</v>
      </c>
      <c r="N38" s="553">
        <v>8</v>
      </c>
      <c r="O38" s="553">
        <v>5</v>
      </c>
    </row>
    <row r="39" spans="1:15" ht="24" customHeight="1">
      <c r="A39" s="713" t="s">
        <v>237</v>
      </c>
      <c r="B39" s="556">
        <v>-6</v>
      </c>
      <c r="C39" s="556">
        <v>-1</v>
      </c>
      <c r="D39" s="556">
        <v>7</v>
      </c>
      <c r="E39" s="553">
        <v>-3</v>
      </c>
      <c r="F39" s="286">
        <v>-6</v>
      </c>
      <c r="G39" s="286">
        <v>6</v>
      </c>
      <c r="H39" s="286">
        <v>3</v>
      </c>
      <c r="I39" s="286">
        <v>-2</v>
      </c>
      <c r="J39" s="286">
        <v>85</v>
      </c>
      <c r="K39" s="286">
        <v>19</v>
      </c>
      <c r="L39" s="286">
        <v>11</v>
      </c>
      <c r="M39" s="286">
        <v>6</v>
      </c>
      <c r="N39" s="286">
        <v>8</v>
      </c>
      <c r="O39" s="286">
        <v>5</v>
      </c>
    </row>
    <row r="40" spans="1:15" ht="16" customHeight="1">
      <c r="A40" s="520" t="s">
        <v>238</v>
      </c>
      <c r="B40" s="1550" t="s">
        <v>1309</v>
      </c>
      <c r="C40" s="557" t="s">
        <v>1293</v>
      </c>
      <c r="D40" s="557" t="s">
        <v>1349</v>
      </c>
      <c r="E40" s="558" t="s">
        <v>509</v>
      </c>
      <c r="F40" s="558" t="s">
        <v>1350</v>
      </c>
      <c r="G40" s="558" t="s">
        <v>1273</v>
      </c>
      <c r="H40" s="558" t="s">
        <v>1278</v>
      </c>
      <c r="I40" s="558" t="s">
        <v>1268</v>
      </c>
      <c r="J40" s="558" t="s">
        <v>1277</v>
      </c>
      <c r="K40" s="558">
        <v>16</v>
      </c>
      <c r="L40" s="558" t="s">
        <v>1293</v>
      </c>
      <c r="M40" s="558" t="s">
        <v>528</v>
      </c>
      <c r="N40" s="557" t="s">
        <v>1299</v>
      </c>
      <c r="O40" s="557" t="s">
        <v>511</v>
      </c>
    </row>
    <row r="41" spans="1:15" ht="16" customHeight="1">
      <c r="A41" s="546" t="s">
        <v>239</v>
      </c>
      <c r="B41" s="1551" t="s">
        <v>1567</v>
      </c>
      <c r="C41" s="549" t="s">
        <v>483</v>
      </c>
      <c r="D41" s="549" t="s">
        <v>1306</v>
      </c>
      <c r="E41" s="558" t="s">
        <v>1265</v>
      </c>
      <c r="F41" s="558" t="s">
        <v>601</v>
      </c>
      <c r="G41" s="558" t="s">
        <v>1274</v>
      </c>
      <c r="H41" s="558" t="s">
        <v>1279</v>
      </c>
      <c r="I41" s="558" t="s">
        <v>1283</v>
      </c>
      <c r="J41" s="558" t="s">
        <v>134</v>
      </c>
      <c r="K41" s="558" t="s">
        <v>1289</v>
      </c>
      <c r="L41" s="558" t="s">
        <v>1294</v>
      </c>
      <c r="M41" s="558" t="s">
        <v>1297</v>
      </c>
      <c r="N41" s="529" t="s">
        <v>485</v>
      </c>
      <c r="O41" s="529" t="s">
        <v>1278</v>
      </c>
    </row>
    <row r="42" spans="1:15" ht="16" customHeight="1">
      <c r="A42" s="546" t="s">
        <v>240</v>
      </c>
      <c r="B42" s="1551" t="s">
        <v>345</v>
      </c>
      <c r="C42" s="549" t="s">
        <v>1280</v>
      </c>
      <c r="D42" s="549" t="s">
        <v>1307</v>
      </c>
      <c r="E42" s="558" t="s">
        <v>598</v>
      </c>
      <c r="F42" s="558" t="s">
        <v>1269</v>
      </c>
      <c r="G42" s="558" t="s">
        <v>345</v>
      </c>
      <c r="H42" s="558" t="s">
        <v>1280</v>
      </c>
      <c r="I42" s="558" t="s">
        <v>460</v>
      </c>
      <c r="J42" s="558" t="s">
        <v>459</v>
      </c>
      <c r="K42" s="558" t="s">
        <v>1290</v>
      </c>
      <c r="L42" s="558" t="s">
        <v>1295</v>
      </c>
      <c r="M42" s="558" t="s">
        <v>1351</v>
      </c>
      <c r="N42" s="286" t="s">
        <v>461</v>
      </c>
      <c r="O42" s="286" t="s">
        <v>601</v>
      </c>
    </row>
    <row r="43" spans="1:15" ht="16" customHeight="1">
      <c r="A43" s="1134" t="s">
        <v>241</v>
      </c>
      <c r="B43" s="1494" t="s">
        <v>1568</v>
      </c>
      <c r="C43" s="1103">
        <v>28317</v>
      </c>
      <c r="D43" s="1103">
        <v>29012</v>
      </c>
      <c r="E43" s="1103">
        <v>28826</v>
      </c>
      <c r="F43" s="1103">
        <v>29628</v>
      </c>
      <c r="G43" s="1103">
        <v>29636</v>
      </c>
      <c r="H43" s="1103">
        <v>29141</v>
      </c>
      <c r="I43" s="1103">
        <v>27434</v>
      </c>
      <c r="J43" s="1102">
        <v>27224</v>
      </c>
      <c r="K43" s="1102">
        <v>27135</v>
      </c>
      <c r="L43" s="1102">
        <v>27518</v>
      </c>
      <c r="M43" s="1102">
        <v>27261</v>
      </c>
      <c r="N43" s="1102">
        <v>27590</v>
      </c>
      <c r="O43" s="1102">
        <v>27817</v>
      </c>
    </row>
    <row r="44" spans="1:15" ht="16" customHeight="1">
      <c r="A44" s="1134" t="s">
        <v>242</v>
      </c>
      <c r="B44" s="1551">
        <v>150.69999999999999</v>
      </c>
      <c r="C44" s="1572" t="s">
        <v>1352</v>
      </c>
      <c r="D44" s="1104" t="s">
        <v>1308</v>
      </c>
      <c r="E44" s="1357" t="s">
        <v>1266</v>
      </c>
      <c r="F44" s="1357" t="s">
        <v>1270</v>
      </c>
      <c r="G44" s="1357" t="s">
        <v>1352</v>
      </c>
      <c r="H44" s="1357" t="s">
        <v>1281</v>
      </c>
      <c r="I44" s="1357" t="s">
        <v>339</v>
      </c>
      <c r="J44" s="1357" t="s">
        <v>1287</v>
      </c>
      <c r="K44" s="1357" t="s">
        <v>1291</v>
      </c>
      <c r="L44" s="1357" t="s">
        <v>1296</v>
      </c>
      <c r="M44" s="1357" t="s">
        <v>1298</v>
      </c>
      <c r="N44" s="1357" t="s">
        <v>1300</v>
      </c>
      <c r="O44" s="1357">
        <v>163</v>
      </c>
    </row>
    <row r="45" spans="1:15" ht="16" customHeight="1">
      <c r="A45" s="1134" t="s">
        <v>243</v>
      </c>
      <c r="B45" s="1103">
        <v>27350</v>
      </c>
      <c r="C45" s="1103">
        <v>27076</v>
      </c>
      <c r="D45" s="1103">
        <v>26894</v>
      </c>
      <c r="E45" s="1103">
        <v>27126</v>
      </c>
      <c r="F45" s="1103">
        <v>27510</v>
      </c>
      <c r="G45" s="1103">
        <v>27800</v>
      </c>
      <c r="H45" s="1103">
        <v>28051</v>
      </c>
      <c r="I45" s="1103">
        <v>27880</v>
      </c>
      <c r="J45" s="1103">
        <v>27954</v>
      </c>
      <c r="K45" s="1103">
        <v>28292</v>
      </c>
      <c r="L45" s="1103">
        <v>29000</v>
      </c>
      <c r="M45" s="1103">
        <v>29469</v>
      </c>
      <c r="N45" s="1103">
        <v>29550</v>
      </c>
      <c r="O45" s="1103">
        <v>29284</v>
      </c>
    </row>
    <row r="46" spans="1:15" ht="15" customHeight="1">
      <c r="A46" s="1134" t="s">
        <v>244</v>
      </c>
      <c r="B46" s="1551" t="s">
        <v>1509</v>
      </c>
      <c r="C46" s="1104" t="s">
        <v>1275</v>
      </c>
      <c r="D46" s="1104" t="s">
        <v>1271</v>
      </c>
      <c r="E46" s="1358" t="s">
        <v>465</v>
      </c>
      <c r="F46" s="1358" t="s">
        <v>1271</v>
      </c>
      <c r="G46" s="1358" t="s">
        <v>1275</v>
      </c>
      <c r="H46" s="1358" t="s">
        <v>145</v>
      </c>
      <c r="I46" s="1358" t="s">
        <v>1284</v>
      </c>
      <c r="J46" s="1358" t="s">
        <v>1288</v>
      </c>
      <c r="K46" s="1358" t="s">
        <v>456</v>
      </c>
      <c r="L46" s="1358" t="s">
        <v>399</v>
      </c>
      <c r="M46" s="1358" t="s">
        <v>469</v>
      </c>
      <c r="N46" s="1358" t="s">
        <v>1301</v>
      </c>
      <c r="O46" s="1358" t="s">
        <v>1302</v>
      </c>
    </row>
    <row r="47" spans="1:15" ht="15" customHeight="1">
      <c r="A47" s="1101" t="s">
        <v>245</v>
      </c>
      <c r="B47" s="1493" t="s">
        <v>1283</v>
      </c>
      <c r="C47" s="1105" t="s">
        <v>1305</v>
      </c>
      <c r="D47" s="1105" t="s">
        <v>485</v>
      </c>
      <c r="E47" s="1358" t="s">
        <v>1267</v>
      </c>
      <c r="F47" s="1358" t="s">
        <v>1272</v>
      </c>
      <c r="G47" s="1358" t="s">
        <v>1276</v>
      </c>
      <c r="H47" s="1358" t="s">
        <v>507</v>
      </c>
      <c r="I47" s="1358" t="s">
        <v>1285</v>
      </c>
      <c r="J47" s="1358" t="s">
        <v>571</v>
      </c>
      <c r="K47" s="1358" t="s">
        <v>1292</v>
      </c>
      <c r="L47" s="1358" t="s">
        <v>558</v>
      </c>
      <c r="M47" s="1358" t="s">
        <v>482</v>
      </c>
      <c r="N47" s="1358" t="s">
        <v>481</v>
      </c>
      <c r="O47" s="1358" t="s">
        <v>1303</v>
      </c>
    </row>
    <row r="48" spans="1:15" ht="20.5" customHeight="1">
      <c r="A48" s="852" t="s">
        <v>246</v>
      </c>
      <c r="B48" s="1554" t="s">
        <v>485</v>
      </c>
      <c r="C48" s="533" t="s">
        <v>1272</v>
      </c>
      <c r="D48" s="533" t="s">
        <v>1309</v>
      </c>
      <c r="E48" s="533" t="s">
        <v>1268</v>
      </c>
      <c r="F48" s="533" t="s">
        <v>1349</v>
      </c>
      <c r="G48" s="533" t="s">
        <v>1277</v>
      </c>
      <c r="H48" s="533" t="s">
        <v>1282</v>
      </c>
      <c r="I48" s="533" t="s">
        <v>1286</v>
      </c>
      <c r="J48" s="533" t="s">
        <v>571</v>
      </c>
      <c r="K48" s="533" t="s">
        <v>503</v>
      </c>
      <c r="L48" s="533"/>
      <c r="M48" s="533"/>
      <c r="N48" s="533"/>
      <c r="O48" s="533"/>
    </row>
    <row r="49" spans="1:51" ht="60" customHeight="1">
      <c r="A49" s="1601" t="s">
        <v>247</v>
      </c>
      <c r="B49" s="1601"/>
      <c r="C49" s="1601"/>
      <c r="D49" s="1601"/>
      <c r="E49" s="1601"/>
      <c r="F49" s="1601"/>
      <c r="G49" s="1601"/>
      <c r="H49" s="1601"/>
      <c r="I49" s="1601"/>
      <c r="J49" s="1601"/>
      <c r="K49" s="1601"/>
      <c r="L49" s="1601"/>
      <c r="M49" s="1601"/>
      <c r="N49" s="1601"/>
      <c r="O49" s="1601"/>
    </row>
    <row r="50" spans="1:51" ht="12.75" customHeight="1">
      <c r="A50" s="283" t="s">
        <v>248</v>
      </c>
      <c r="B50" s="283"/>
      <c r="C50" s="283"/>
      <c r="D50" s="283"/>
      <c r="E50" s="283"/>
      <c r="F50" s="283"/>
      <c r="G50" s="283"/>
      <c r="H50" s="283"/>
      <c r="I50" s="283"/>
      <c r="J50" s="283"/>
      <c r="K50" s="283"/>
      <c r="L50" s="283"/>
      <c r="M50" s="285"/>
      <c r="N50" s="285"/>
      <c r="O50" s="285"/>
    </row>
    <row r="51" spans="1:51" ht="12.75" customHeight="1">
      <c r="A51" s="283" t="s">
        <v>249</v>
      </c>
      <c r="B51" s="283"/>
      <c r="C51" s="283"/>
      <c r="D51" s="283"/>
      <c r="E51" s="283"/>
      <c r="F51" s="283"/>
      <c r="G51" s="283"/>
      <c r="H51" s="283"/>
      <c r="I51" s="283"/>
      <c r="J51" s="283"/>
      <c r="K51" s="283"/>
      <c r="L51" s="283"/>
      <c r="M51" s="285"/>
      <c r="N51" s="285"/>
      <c r="O51" s="285"/>
    </row>
    <row r="52" spans="1:51" ht="12.75" customHeight="1">
      <c r="A52" s="287" t="s">
        <v>250</v>
      </c>
      <c r="B52" s="287"/>
      <c r="C52" s="287"/>
      <c r="D52" s="287"/>
      <c r="E52" s="287"/>
      <c r="F52" s="287"/>
      <c r="G52" s="287"/>
      <c r="H52" s="287"/>
      <c r="I52" s="287"/>
      <c r="J52" s="287"/>
      <c r="K52" s="287"/>
      <c r="L52" s="287"/>
      <c r="M52" s="285"/>
      <c r="N52" s="285"/>
      <c r="O52" s="285"/>
    </row>
    <row r="53" spans="1:51" ht="12.75" customHeight="1">
      <c r="A53" s="283" t="s">
        <v>251</v>
      </c>
      <c r="B53" s="283"/>
      <c r="C53" s="283"/>
      <c r="D53" s="283"/>
      <c r="E53" s="283"/>
      <c r="F53" s="283"/>
      <c r="G53" s="283"/>
      <c r="H53" s="283"/>
      <c r="I53" s="283"/>
      <c r="J53" s="283"/>
      <c r="K53" s="283"/>
      <c r="L53" s="283"/>
      <c r="M53" s="285"/>
      <c r="N53" s="285"/>
      <c r="O53" s="285"/>
    </row>
    <row r="54" spans="1:51" ht="10.5">
      <c r="A54" s="283" t="s">
        <v>252</v>
      </c>
      <c r="B54" s="283"/>
      <c r="C54" s="283"/>
      <c r="D54" s="283"/>
      <c r="E54" s="283"/>
      <c r="F54" s="283"/>
      <c r="G54" s="283"/>
      <c r="H54" s="283"/>
      <c r="I54" s="283"/>
      <c r="J54" s="283"/>
      <c r="K54" s="283"/>
      <c r="L54" s="283"/>
      <c r="M54" s="285"/>
      <c r="N54" s="285"/>
      <c r="O54" s="285"/>
    </row>
    <row r="55" spans="1:51" ht="12.65" customHeight="1">
      <c r="A55" s="283" t="s">
        <v>253</v>
      </c>
      <c r="B55" s="283"/>
      <c r="C55" s="283"/>
      <c r="D55" s="283"/>
      <c r="E55" s="283"/>
      <c r="F55" s="283"/>
      <c r="G55" s="283"/>
      <c r="H55" s="283"/>
      <c r="I55" s="283"/>
      <c r="J55" s="283"/>
      <c r="K55" s="283"/>
      <c r="L55" s="283"/>
      <c r="M55" s="285"/>
      <c r="N55" s="285"/>
      <c r="O55" s="285"/>
    </row>
    <row r="56" spans="1:51" ht="13.5" customHeight="1">
      <c r="A56" s="418"/>
      <c r="B56" s="418"/>
      <c r="C56" s="418"/>
      <c r="D56" s="418"/>
      <c r="E56" s="418"/>
      <c r="F56" s="418"/>
      <c r="G56" s="418"/>
      <c r="H56" s="418"/>
      <c r="I56" s="418"/>
      <c r="J56" s="418"/>
      <c r="K56" s="418"/>
      <c r="L56" s="418"/>
      <c r="M56" s="418"/>
      <c r="N56" s="418"/>
      <c r="O56" s="418"/>
    </row>
    <row r="57" spans="1:51" ht="13.5" customHeight="1">
      <c r="A57" s="273"/>
      <c r="B57" s="273"/>
      <c r="C57" s="273"/>
      <c r="D57" s="273"/>
      <c r="E57" s="273"/>
      <c r="F57" s="273"/>
      <c r="G57" s="273"/>
      <c r="H57" s="273"/>
      <c r="I57" s="273"/>
      <c r="J57" s="273"/>
      <c r="K57" s="273"/>
      <c r="L57" s="273"/>
      <c r="M57" s="282"/>
      <c r="N57" s="282"/>
      <c r="O57" s="282"/>
    </row>
    <row r="58" spans="1:51" ht="13.5" customHeight="1">
      <c r="A58" s="280"/>
      <c r="B58" s="280"/>
      <c r="C58" s="280"/>
      <c r="D58" s="280"/>
      <c r="E58" s="280"/>
      <c r="F58" s="280"/>
      <c r="G58" s="280"/>
      <c r="H58" s="280"/>
      <c r="I58" s="280"/>
      <c r="J58" s="280"/>
      <c r="K58" s="280"/>
      <c r="L58" s="280"/>
      <c r="M58" s="281"/>
      <c r="N58" s="281"/>
      <c r="O58" s="281"/>
    </row>
    <row r="59" spans="1:51" ht="13.5" customHeight="1">
      <c r="A59" s="280"/>
      <c r="B59" s="280"/>
      <c r="C59" s="280"/>
      <c r="D59" s="280"/>
      <c r="E59" s="280"/>
      <c r="F59" s="280"/>
      <c r="G59" s="280"/>
      <c r="H59" s="280"/>
      <c r="I59" s="280"/>
      <c r="J59" s="280"/>
      <c r="K59" s="280"/>
      <c r="L59" s="281"/>
      <c r="M59" s="281"/>
      <c r="N59" s="281"/>
      <c r="O59" s="280"/>
    </row>
    <row r="60" spans="1:51" ht="13.5" customHeight="1">
      <c r="A60" s="280"/>
      <c r="B60" s="280"/>
      <c r="C60" s="280"/>
      <c r="D60" s="280"/>
      <c r="E60" s="280"/>
      <c r="F60" s="280"/>
      <c r="G60" s="280"/>
      <c r="H60" s="280"/>
      <c r="I60" s="280"/>
      <c r="J60" s="280"/>
      <c r="K60" s="280"/>
      <c r="L60" s="281"/>
      <c r="M60" s="281"/>
      <c r="N60" s="281"/>
      <c r="O60" s="280"/>
    </row>
    <row r="61" spans="1:51" ht="13.5" customHeight="1">
      <c r="A61" s="277"/>
      <c r="B61" s="277"/>
      <c r="C61" s="277"/>
      <c r="D61" s="277"/>
      <c r="E61" s="277"/>
      <c r="F61" s="277"/>
      <c r="G61" s="277"/>
      <c r="H61" s="277"/>
      <c r="I61" s="277"/>
      <c r="J61" s="277"/>
      <c r="K61" s="277"/>
      <c r="L61" s="278"/>
      <c r="M61" s="278"/>
      <c r="N61" s="278"/>
      <c r="O61" s="277"/>
    </row>
    <row r="62" spans="1:51" ht="13.5" customHeight="1"/>
    <row r="63" spans="1:51" ht="13.5" customHeight="1">
      <c r="A63" s="275"/>
      <c r="B63" s="275"/>
      <c r="C63" s="275"/>
      <c r="D63" s="275"/>
      <c r="E63" s="275"/>
      <c r="F63" s="275"/>
      <c r="G63" s="275"/>
      <c r="H63" s="275"/>
      <c r="I63" s="275"/>
      <c r="J63" s="275"/>
      <c r="K63" s="275"/>
      <c r="L63" s="276"/>
      <c r="M63" s="276"/>
      <c r="N63" s="276"/>
      <c r="O63" s="275"/>
    </row>
    <row r="64" spans="1:51" s="146" customFormat="1" ht="13.5" customHeight="1">
      <c r="A64" s="120"/>
      <c r="B64" s="120"/>
      <c r="C64" s="120"/>
      <c r="D64" s="120"/>
      <c r="E64" s="120"/>
      <c r="F64" s="120"/>
      <c r="G64" s="120"/>
      <c r="H64" s="120"/>
      <c r="I64" s="120"/>
      <c r="J64" s="120"/>
      <c r="K64" s="120"/>
      <c r="L64" s="272"/>
      <c r="M64" s="272"/>
      <c r="N64" s="272"/>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row>
    <row r="65" spans="1:51" s="146" customFormat="1" ht="13.5" customHeight="1">
      <c r="A65" s="120"/>
      <c r="B65" s="120"/>
      <c r="C65" s="120"/>
      <c r="D65" s="120"/>
      <c r="E65" s="120"/>
      <c r="F65" s="120"/>
      <c r="G65" s="120"/>
      <c r="H65" s="120"/>
      <c r="I65" s="120"/>
      <c r="J65" s="120"/>
      <c r="K65" s="120"/>
      <c r="L65" s="272"/>
      <c r="M65" s="272"/>
      <c r="N65" s="272"/>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row>
    <row r="66" spans="1:51" s="146" customFormat="1" ht="20.149999999999999" customHeight="1">
      <c r="A66" s="120"/>
      <c r="B66" s="120"/>
      <c r="C66" s="120"/>
      <c r="D66" s="120"/>
      <c r="E66" s="120"/>
      <c r="F66" s="120"/>
      <c r="G66" s="120"/>
      <c r="H66" s="120"/>
      <c r="I66" s="120"/>
      <c r="J66" s="120"/>
      <c r="K66" s="120"/>
      <c r="L66" s="272"/>
      <c r="M66" s="272"/>
      <c r="N66" s="272"/>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row>
    <row r="67" spans="1:51" s="146" customFormat="1" ht="20.149999999999999" customHeight="1">
      <c r="A67" s="120"/>
      <c r="B67" s="120"/>
      <c r="C67" s="120"/>
      <c r="D67" s="120"/>
      <c r="E67" s="120"/>
      <c r="F67" s="120"/>
      <c r="G67" s="120"/>
      <c r="H67" s="120"/>
      <c r="I67" s="120"/>
      <c r="J67" s="120"/>
      <c r="K67" s="120"/>
      <c r="L67" s="272"/>
      <c r="M67" s="272"/>
      <c r="N67" s="272"/>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row>
    <row r="68" spans="1:51" s="146" customFormat="1" ht="20.149999999999999" customHeight="1">
      <c r="A68" s="120"/>
      <c r="B68" s="120"/>
      <c r="C68" s="120"/>
      <c r="D68" s="120"/>
      <c r="E68" s="120"/>
      <c r="F68" s="120"/>
      <c r="G68" s="120"/>
      <c r="H68" s="120"/>
      <c r="I68" s="120"/>
      <c r="J68" s="120"/>
      <c r="K68" s="120"/>
      <c r="L68" s="272"/>
      <c r="M68" s="272"/>
      <c r="N68" s="272"/>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row>
    <row r="69" spans="1:51" s="146" customFormat="1" ht="20.149999999999999" customHeight="1">
      <c r="A69" s="120"/>
      <c r="B69" s="120"/>
      <c r="C69" s="120"/>
      <c r="D69" s="120"/>
      <c r="E69" s="120"/>
      <c r="F69" s="120"/>
      <c r="G69" s="120"/>
      <c r="H69" s="120"/>
      <c r="I69" s="120"/>
      <c r="J69" s="120"/>
      <c r="K69" s="120"/>
      <c r="L69" s="272"/>
      <c r="M69" s="272"/>
      <c r="N69" s="272"/>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row>
    <row r="70" spans="1:51" s="146" customFormat="1" ht="20.149999999999999" customHeight="1">
      <c r="A70" s="120"/>
      <c r="B70" s="120"/>
      <c r="C70" s="120"/>
      <c r="D70" s="120"/>
      <c r="E70" s="120"/>
      <c r="F70" s="120"/>
      <c r="G70" s="120"/>
      <c r="H70" s="120"/>
      <c r="I70" s="120"/>
      <c r="J70" s="120"/>
      <c r="K70" s="120"/>
      <c r="L70" s="272"/>
      <c r="M70" s="272"/>
      <c r="N70" s="272"/>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row>
    <row r="71" spans="1:51" s="146" customFormat="1" ht="20.149999999999999" customHeight="1">
      <c r="A71" s="120"/>
      <c r="B71" s="120"/>
      <c r="C71" s="120"/>
      <c r="D71" s="120"/>
      <c r="E71" s="120"/>
      <c r="F71" s="120"/>
      <c r="G71" s="120"/>
      <c r="H71" s="120"/>
      <c r="I71" s="120"/>
      <c r="J71" s="120"/>
      <c r="K71" s="120"/>
      <c r="L71" s="272"/>
      <c r="M71" s="272"/>
      <c r="N71" s="272"/>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row>
    <row r="72" spans="1:51" s="146" customFormat="1" ht="20.149999999999999" customHeight="1">
      <c r="A72" s="120"/>
      <c r="B72" s="120"/>
      <c r="C72" s="120"/>
      <c r="D72" s="120"/>
      <c r="E72" s="120"/>
      <c r="F72" s="120"/>
      <c r="G72" s="120"/>
      <c r="H72" s="120"/>
      <c r="I72" s="120"/>
      <c r="J72" s="120"/>
      <c r="K72" s="120"/>
      <c r="L72" s="272"/>
      <c r="M72" s="272"/>
      <c r="N72" s="272"/>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row>
    <row r="73" spans="1:51" s="146" customFormat="1" ht="20.149999999999999" customHeight="1">
      <c r="A73" s="120"/>
      <c r="B73" s="120"/>
      <c r="C73" s="120"/>
      <c r="D73" s="120"/>
      <c r="E73" s="120"/>
      <c r="F73" s="120"/>
      <c r="G73" s="120"/>
      <c r="H73" s="120"/>
      <c r="I73" s="120"/>
      <c r="J73" s="120"/>
      <c r="K73" s="120"/>
      <c r="L73" s="272"/>
      <c r="M73" s="272"/>
      <c r="N73" s="272"/>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row>
    <row r="74" spans="1:51" s="146" customFormat="1" ht="20.149999999999999" customHeight="1">
      <c r="A74" s="120"/>
      <c r="B74" s="120"/>
      <c r="C74" s="120"/>
      <c r="D74" s="120"/>
      <c r="E74" s="120"/>
      <c r="F74" s="120"/>
      <c r="G74" s="120"/>
      <c r="H74" s="120"/>
      <c r="I74" s="120"/>
      <c r="J74" s="120"/>
      <c r="K74" s="120"/>
      <c r="L74" s="272"/>
      <c r="M74" s="272"/>
      <c r="N74" s="272"/>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row>
    <row r="75" spans="1:51" s="146" customFormat="1" ht="20.149999999999999" customHeight="1">
      <c r="A75" s="120"/>
      <c r="B75" s="120"/>
      <c r="C75" s="120"/>
      <c r="D75" s="120"/>
      <c r="E75" s="120"/>
      <c r="F75" s="120"/>
      <c r="G75" s="120"/>
      <c r="H75" s="120"/>
      <c r="I75" s="120"/>
      <c r="J75" s="120"/>
      <c r="K75" s="120"/>
      <c r="L75" s="272"/>
      <c r="M75" s="272"/>
      <c r="N75" s="272"/>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row>
    <row r="76" spans="1:51" s="146" customFormat="1" ht="20.149999999999999" customHeight="1">
      <c r="A76" s="120"/>
      <c r="B76" s="120"/>
      <c r="C76" s="120"/>
      <c r="D76" s="120"/>
      <c r="E76" s="120"/>
      <c r="F76" s="120"/>
      <c r="G76" s="120"/>
      <c r="H76" s="120"/>
      <c r="I76" s="120"/>
      <c r="J76" s="120"/>
      <c r="K76" s="120"/>
      <c r="L76" s="272"/>
      <c r="M76" s="272"/>
      <c r="N76" s="272"/>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row>
    <row r="77" spans="1:51" s="146" customFormat="1" ht="20.149999999999999" customHeight="1">
      <c r="A77" s="120"/>
      <c r="B77" s="120"/>
      <c r="C77" s="120"/>
      <c r="D77" s="120"/>
      <c r="E77" s="120"/>
      <c r="F77" s="120"/>
      <c r="G77" s="120"/>
      <c r="H77" s="120"/>
      <c r="I77" s="120"/>
      <c r="J77" s="120"/>
      <c r="K77" s="120"/>
      <c r="L77" s="272"/>
      <c r="M77" s="272"/>
      <c r="N77" s="272"/>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row>
    <row r="78" spans="1:51" s="146" customFormat="1" ht="20.149999999999999" customHeight="1">
      <c r="A78" s="120"/>
      <c r="B78" s="120"/>
      <c r="C78" s="120"/>
      <c r="D78" s="120"/>
      <c r="E78" s="120"/>
      <c r="F78" s="120"/>
      <c r="G78" s="120"/>
      <c r="H78" s="120"/>
      <c r="I78" s="120"/>
      <c r="J78" s="120"/>
      <c r="K78" s="120"/>
      <c r="L78" s="272"/>
      <c r="M78" s="272"/>
      <c r="N78" s="272"/>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row>
    <row r="79" spans="1:51" s="146" customFormat="1" ht="20.149999999999999" customHeight="1">
      <c r="A79" s="120"/>
      <c r="B79" s="120"/>
      <c r="C79" s="120"/>
      <c r="D79" s="120"/>
      <c r="E79" s="120"/>
      <c r="F79" s="120"/>
      <c r="G79" s="120"/>
      <c r="H79" s="120"/>
      <c r="I79" s="120"/>
      <c r="J79" s="120"/>
      <c r="K79" s="120"/>
      <c r="L79" s="272"/>
      <c r="M79" s="272"/>
      <c r="N79" s="272"/>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row>
    <row r="80" spans="1:51"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row r="326" ht="20.149999999999999" customHeight="1"/>
    <row r="327" ht="20.149999999999999" customHeight="1"/>
  </sheetData>
  <sheetProtection sort="0"/>
  <mergeCells count="1">
    <mergeCell ref="A49:O49"/>
  </mergeCell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Header xml:space="preserve">&amp;CHalf-Year Factbook 2022&amp;R&amp;"-,Bold"&amp;K0000A0Key financial figures
</oddHeader>
    <oddFooter>&amp;R&amp;"-,Bold"&amp;K0000A0Nordea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61A74-F98B-4FCC-B609-51AEF0B4685B}">
  <sheetPr codeName="Sheet8">
    <tabColor theme="8" tint="0.59999389629810485"/>
  </sheetPr>
  <dimension ref="A1:O323"/>
  <sheetViews>
    <sheetView view="pageLayout" topLeftCell="A55" zoomScale="85" zoomScaleNormal="100" zoomScaleSheetLayoutView="70" zoomScalePageLayoutView="85" workbookViewId="0">
      <selection activeCell="P25" sqref="P25"/>
    </sheetView>
  </sheetViews>
  <sheetFormatPr defaultColWidth="4.453125" defaultRowHeight="10"/>
  <cols>
    <col min="1" max="1" width="29.54296875" style="120" customWidth="1"/>
    <col min="2" max="15" width="7" style="120" customWidth="1"/>
    <col min="16" max="16384" width="4.453125" style="120"/>
  </cols>
  <sheetData>
    <row r="1" spans="1:15" ht="21" customHeight="1">
      <c r="A1" s="918" t="s">
        <v>254</v>
      </c>
      <c r="B1" s="923"/>
      <c r="C1" s="923"/>
      <c r="D1" s="923"/>
      <c r="E1" s="923"/>
      <c r="F1" s="923"/>
      <c r="G1" s="923"/>
      <c r="H1" s="923"/>
      <c r="I1" s="923"/>
      <c r="J1" s="923"/>
      <c r="K1" s="923"/>
      <c r="L1" s="923"/>
      <c r="M1" s="923"/>
      <c r="N1" s="923"/>
      <c r="O1" s="1119"/>
    </row>
    <row r="2" spans="1:15" ht="20.149999999999999" customHeight="1">
      <c r="A2" s="1120"/>
      <c r="B2" s="1121" t="s">
        <v>1397</v>
      </c>
      <c r="C2" s="1121" t="s">
        <v>208</v>
      </c>
      <c r="D2" s="1121" t="s">
        <v>209</v>
      </c>
      <c r="E2" s="1121" t="s">
        <v>210</v>
      </c>
      <c r="F2" s="1121" t="s">
        <v>211</v>
      </c>
      <c r="G2" s="1121" t="s">
        <v>212</v>
      </c>
      <c r="H2" s="1121" t="s">
        <v>213</v>
      </c>
      <c r="I2" s="1121" t="s">
        <v>214</v>
      </c>
      <c r="J2" s="1121" t="s">
        <v>215</v>
      </c>
      <c r="K2" s="1121" t="s">
        <v>216</v>
      </c>
      <c r="L2" s="1121" t="s">
        <v>217</v>
      </c>
      <c r="M2" s="1121" t="s">
        <v>218</v>
      </c>
      <c r="N2" s="1121" t="s">
        <v>219</v>
      </c>
      <c r="O2" s="1121" t="s">
        <v>220</v>
      </c>
    </row>
    <row r="3" spans="1:15" ht="13.5" customHeight="1">
      <c r="A3" s="1120" t="s">
        <v>83</v>
      </c>
      <c r="B3" s="1122"/>
      <c r="C3" s="1123"/>
      <c r="D3" s="1123"/>
      <c r="E3" s="1123"/>
      <c r="F3" s="1123"/>
      <c r="G3" s="1123"/>
      <c r="H3" s="1123"/>
      <c r="I3" s="1123"/>
      <c r="J3" s="1123"/>
      <c r="K3" s="1123"/>
      <c r="L3" s="1123"/>
      <c r="M3" s="1123"/>
      <c r="N3" s="1123"/>
      <c r="O3" s="1124"/>
    </row>
    <row r="4" spans="1:15" ht="13.5" customHeight="1">
      <c r="A4" s="1125" t="s">
        <v>159</v>
      </c>
      <c r="B4" s="1125"/>
      <c r="C4" s="1126"/>
      <c r="D4" s="1126"/>
      <c r="E4" s="1126"/>
      <c r="F4" s="1126"/>
      <c r="G4" s="1126"/>
      <c r="H4" s="1126"/>
      <c r="I4" s="1126"/>
      <c r="J4" s="1126"/>
      <c r="K4" s="1126"/>
      <c r="L4" s="1126"/>
      <c r="M4" s="1126"/>
      <c r="N4" s="1126"/>
      <c r="O4" s="1127"/>
    </row>
    <row r="5" spans="1:15" ht="13.5" customHeight="1">
      <c r="A5" s="546" t="s">
        <v>160</v>
      </c>
      <c r="B5" s="534">
        <v>71134</v>
      </c>
      <c r="C5" s="534">
        <v>71147</v>
      </c>
      <c r="D5" s="534">
        <v>47495</v>
      </c>
      <c r="E5" s="534">
        <v>77086</v>
      </c>
      <c r="F5" s="534">
        <v>51769</v>
      </c>
      <c r="G5" s="534">
        <v>56843</v>
      </c>
      <c r="H5" s="534">
        <v>32955</v>
      </c>
      <c r="I5" s="534">
        <v>48928</v>
      </c>
      <c r="J5" s="534">
        <f>48388+254</f>
        <v>48642</v>
      </c>
      <c r="K5" s="534">
        <v>41420</v>
      </c>
      <c r="L5" s="534">
        <v>35509</v>
      </c>
      <c r="M5" s="527">
        <v>31337</v>
      </c>
      <c r="N5" s="527">
        <v>41739</v>
      </c>
      <c r="O5" s="527">
        <v>45764</v>
      </c>
    </row>
    <row r="6" spans="1:15" ht="13.5" customHeight="1">
      <c r="A6" s="546" t="s">
        <v>161</v>
      </c>
      <c r="B6" s="534">
        <v>197</v>
      </c>
      <c r="C6" s="534">
        <v>263</v>
      </c>
      <c r="D6" s="534">
        <v>409</v>
      </c>
      <c r="E6" s="534">
        <v>475</v>
      </c>
      <c r="F6" s="534">
        <v>1501</v>
      </c>
      <c r="G6" s="534">
        <v>27</v>
      </c>
      <c r="H6" s="534">
        <v>3123</v>
      </c>
      <c r="I6" s="534">
        <v>4430</v>
      </c>
      <c r="J6" s="534">
        <v>5661</v>
      </c>
      <c r="K6" s="534">
        <v>12633</v>
      </c>
      <c r="L6" s="534">
        <v>9207</v>
      </c>
      <c r="M6" s="527">
        <v>8153</v>
      </c>
      <c r="N6" s="527">
        <v>8123</v>
      </c>
      <c r="O6" s="527">
        <v>8473</v>
      </c>
    </row>
    <row r="7" spans="1:15" ht="13.5" customHeight="1">
      <c r="A7" s="546" t="s">
        <v>255</v>
      </c>
      <c r="B7" s="534">
        <v>6431</v>
      </c>
      <c r="C7" s="534">
        <v>12545</v>
      </c>
      <c r="D7" s="534">
        <v>1983</v>
      </c>
      <c r="E7" s="534">
        <v>6760</v>
      </c>
      <c r="F7" s="534">
        <v>6181</v>
      </c>
      <c r="G7" s="534">
        <v>10478</v>
      </c>
      <c r="H7" s="534">
        <v>3123</v>
      </c>
      <c r="I7" s="534">
        <f>10361-3</f>
        <v>10358</v>
      </c>
      <c r="J7" s="534">
        <f>8654-4</f>
        <v>8650</v>
      </c>
      <c r="K7" s="534">
        <v>16074</v>
      </c>
      <c r="L7" s="534">
        <f>8516+2</f>
        <v>8518</v>
      </c>
      <c r="M7" s="527">
        <v>20067</v>
      </c>
      <c r="N7" s="527">
        <f>17796-6</f>
        <v>17790</v>
      </c>
      <c r="O7" s="527">
        <f>14389-17</f>
        <v>14372</v>
      </c>
    </row>
    <row r="8" spans="1:15" ht="13.5" customHeight="1">
      <c r="A8" s="546" t="s">
        <v>256</v>
      </c>
      <c r="B8" s="534">
        <v>347596</v>
      </c>
      <c r="C8" s="534">
        <v>351902</v>
      </c>
      <c r="D8" s="534">
        <v>345050</v>
      </c>
      <c r="E8" s="534">
        <v>342604</v>
      </c>
      <c r="F8" s="534">
        <v>338410</v>
      </c>
      <c r="G8" s="534">
        <v>333622</v>
      </c>
      <c r="H8" s="534">
        <v>329765</v>
      </c>
      <c r="I8" s="534">
        <f>320186+283</f>
        <v>320469</v>
      </c>
      <c r="J8" s="534">
        <f>327732+290</f>
        <v>328022</v>
      </c>
      <c r="K8" s="534">
        <f>324028+313</f>
        <v>324341</v>
      </c>
      <c r="L8" s="534">
        <f>322740+351</f>
        <v>323091</v>
      </c>
      <c r="M8" s="527">
        <f>328268+405</f>
        <v>328673</v>
      </c>
      <c r="N8" s="527">
        <f>323783+342</f>
        <v>324125</v>
      </c>
      <c r="O8" s="527">
        <f>325577+357</f>
        <v>325934</v>
      </c>
    </row>
    <row r="9" spans="1:15" ht="13.5" customHeight="1">
      <c r="A9" s="546" t="s">
        <v>164</v>
      </c>
      <c r="B9" s="534">
        <v>65283</v>
      </c>
      <c r="C9" s="534">
        <v>67781</v>
      </c>
      <c r="D9" s="534">
        <v>63383</v>
      </c>
      <c r="E9" s="534">
        <v>63917</v>
      </c>
      <c r="F9" s="534">
        <v>65424</v>
      </c>
      <c r="G9" s="534">
        <v>66739</v>
      </c>
      <c r="H9" s="534">
        <v>62509</v>
      </c>
      <c r="I9" s="534">
        <v>68185</v>
      </c>
      <c r="J9" s="534">
        <v>72520</v>
      </c>
      <c r="K9" s="534">
        <v>71690</v>
      </c>
      <c r="L9" s="534">
        <v>64930</v>
      </c>
      <c r="M9" s="527">
        <v>66202</v>
      </c>
      <c r="N9" s="527">
        <v>69633</v>
      </c>
      <c r="O9" s="527">
        <v>70559</v>
      </c>
    </row>
    <row r="10" spans="1:15" ht="13.5" customHeight="1">
      <c r="A10" s="546" t="s">
        <v>165</v>
      </c>
      <c r="B10" s="534">
        <v>4740</v>
      </c>
      <c r="C10" s="534">
        <v>4327</v>
      </c>
      <c r="D10" s="534">
        <v>1668</v>
      </c>
      <c r="E10" s="534">
        <v>2754</v>
      </c>
      <c r="F10" s="534">
        <v>1792</v>
      </c>
      <c r="G10" s="534">
        <v>3948</v>
      </c>
      <c r="H10" s="534">
        <v>3795</v>
      </c>
      <c r="I10" s="534">
        <v>6510</v>
      </c>
      <c r="J10" s="534">
        <v>6448</v>
      </c>
      <c r="K10" s="534">
        <v>7742</v>
      </c>
      <c r="L10" s="534">
        <v>7151</v>
      </c>
      <c r="M10" s="527">
        <v>6092</v>
      </c>
      <c r="N10" s="527">
        <v>6557</v>
      </c>
      <c r="O10" s="527">
        <v>11582</v>
      </c>
    </row>
    <row r="11" spans="1:15" ht="13.5" customHeight="1">
      <c r="A11" s="546" t="s">
        <v>166</v>
      </c>
      <c r="B11" s="534">
        <v>18672</v>
      </c>
      <c r="C11" s="534">
        <v>20001</v>
      </c>
      <c r="D11" s="534">
        <v>15217</v>
      </c>
      <c r="E11" s="534">
        <v>21825</v>
      </c>
      <c r="F11" s="534">
        <v>23720</v>
      </c>
      <c r="G11" s="534">
        <v>19324</v>
      </c>
      <c r="H11" s="534">
        <v>12649</v>
      </c>
      <c r="I11" s="534">
        <v>12794</v>
      </c>
      <c r="J11" s="534">
        <v>13368</v>
      </c>
      <c r="K11" s="534">
        <v>12836</v>
      </c>
      <c r="L11" s="534">
        <v>14184</v>
      </c>
      <c r="M11" s="527">
        <v>14919</v>
      </c>
      <c r="N11" s="527">
        <v>14969</v>
      </c>
      <c r="O11" s="527">
        <v>16137</v>
      </c>
    </row>
    <row r="12" spans="1:15" ht="23.25" customHeight="1">
      <c r="A12" s="520" t="s">
        <v>167</v>
      </c>
      <c r="B12" s="534">
        <v>40501</v>
      </c>
      <c r="C12" s="534">
        <v>45358</v>
      </c>
      <c r="D12" s="534">
        <v>46912</v>
      </c>
      <c r="E12" s="534">
        <v>43967</v>
      </c>
      <c r="F12" s="534">
        <v>42795</v>
      </c>
      <c r="G12" s="534">
        <v>39783</v>
      </c>
      <c r="H12" s="534">
        <v>36484</v>
      </c>
      <c r="I12" s="534">
        <v>32730</v>
      </c>
      <c r="J12" s="534">
        <v>29854</v>
      </c>
      <c r="K12" s="534">
        <v>25961</v>
      </c>
      <c r="L12" s="534">
        <v>30799</v>
      </c>
      <c r="M12" s="527">
        <v>29350</v>
      </c>
      <c r="N12" s="527">
        <v>28111</v>
      </c>
      <c r="O12" s="527">
        <v>27003</v>
      </c>
    </row>
    <row r="13" spans="1:15" ht="13.5" customHeight="1">
      <c r="A13" s="546" t="s">
        <v>168</v>
      </c>
      <c r="B13" s="534">
        <v>38383</v>
      </c>
      <c r="C13" s="534">
        <v>30654</v>
      </c>
      <c r="D13" s="534">
        <v>30200</v>
      </c>
      <c r="E13" s="534">
        <v>30268</v>
      </c>
      <c r="F13" s="534">
        <v>32365</v>
      </c>
      <c r="G13" s="534">
        <v>36000</v>
      </c>
      <c r="H13" s="534">
        <v>44770</v>
      </c>
      <c r="I13" s="534">
        <v>45434</v>
      </c>
      <c r="J13" s="534">
        <v>47039</v>
      </c>
      <c r="K13" s="534">
        <v>56934</v>
      </c>
      <c r="L13" s="534">
        <v>39111</v>
      </c>
      <c r="M13" s="527">
        <v>51791</v>
      </c>
      <c r="N13" s="527">
        <v>41647</v>
      </c>
      <c r="O13" s="527">
        <v>39491</v>
      </c>
    </row>
    <row r="14" spans="1:15" ht="22.15" customHeight="1">
      <c r="A14" s="536" t="s">
        <v>169</v>
      </c>
      <c r="B14" s="535">
        <v>-1547</v>
      </c>
      <c r="C14" s="535">
        <v>-912</v>
      </c>
      <c r="D14" s="535">
        <v>-65</v>
      </c>
      <c r="E14" s="535">
        <v>92</v>
      </c>
      <c r="F14" s="535">
        <v>179</v>
      </c>
      <c r="G14" s="535">
        <v>222</v>
      </c>
      <c r="H14" s="535">
        <v>359</v>
      </c>
      <c r="I14" s="535">
        <v>373</v>
      </c>
      <c r="J14" s="535">
        <v>356</v>
      </c>
      <c r="K14" s="535">
        <v>332</v>
      </c>
      <c r="L14" s="535">
        <v>217</v>
      </c>
      <c r="M14" s="522">
        <v>372</v>
      </c>
      <c r="N14" s="522">
        <v>316</v>
      </c>
      <c r="O14" s="522">
        <v>212</v>
      </c>
    </row>
    <row r="15" spans="1:15" ht="22.5" customHeight="1">
      <c r="A15" s="536" t="s">
        <v>170</v>
      </c>
      <c r="B15" s="535">
        <v>216</v>
      </c>
      <c r="C15" s="535">
        <v>215</v>
      </c>
      <c r="D15" s="535">
        <v>207</v>
      </c>
      <c r="E15" s="534">
        <v>208</v>
      </c>
      <c r="F15" s="534">
        <v>547</v>
      </c>
      <c r="G15" s="534">
        <v>545</v>
      </c>
      <c r="H15" s="534">
        <v>555</v>
      </c>
      <c r="I15" s="535">
        <v>549</v>
      </c>
      <c r="J15" s="535">
        <v>553</v>
      </c>
      <c r="K15" s="535">
        <v>557</v>
      </c>
      <c r="L15" s="534">
        <v>572</v>
      </c>
      <c r="M15" s="527">
        <v>1377</v>
      </c>
      <c r="N15" s="527">
        <v>2098</v>
      </c>
      <c r="O15" s="527">
        <v>1620</v>
      </c>
    </row>
    <row r="16" spans="1:15" ht="13.5" customHeight="1">
      <c r="A16" s="546" t="s">
        <v>171</v>
      </c>
      <c r="B16" s="534">
        <v>3698</v>
      </c>
      <c r="C16" s="534">
        <v>3809</v>
      </c>
      <c r="D16" s="534">
        <v>3784</v>
      </c>
      <c r="E16" s="534">
        <v>3812</v>
      </c>
      <c r="F16" s="534">
        <v>3807</v>
      </c>
      <c r="G16" s="534">
        <v>3817</v>
      </c>
      <c r="H16" s="534">
        <v>3771</v>
      </c>
      <c r="I16" s="534">
        <v>3637</v>
      </c>
      <c r="J16" s="534">
        <v>3661</v>
      </c>
      <c r="K16" s="534">
        <v>3531</v>
      </c>
      <c r="L16" s="534">
        <v>3695</v>
      </c>
      <c r="M16" s="527">
        <v>3595</v>
      </c>
      <c r="N16" s="527">
        <v>4328</v>
      </c>
      <c r="O16" s="527">
        <v>4319</v>
      </c>
    </row>
    <row r="17" spans="1:15" ht="13.5" customHeight="1">
      <c r="A17" s="546" t="s">
        <v>172</v>
      </c>
      <c r="B17" s="534">
        <v>1698</v>
      </c>
      <c r="C17" s="534">
        <v>1749</v>
      </c>
      <c r="D17" s="534">
        <v>1745</v>
      </c>
      <c r="E17" s="534">
        <v>1753</v>
      </c>
      <c r="F17" s="534">
        <v>1809</v>
      </c>
      <c r="G17" s="534">
        <v>1875</v>
      </c>
      <c r="H17" s="534">
        <v>1931</v>
      </c>
      <c r="I17" s="534">
        <v>1908</v>
      </c>
      <c r="J17" s="534">
        <v>1945</v>
      </c>
      <c r="K17" s="534">
        <v>1955</v>
      </c>
      <c r="L17" s="534">
        <v>2002</v>
      </c>
      <c r="M17" s="527">
        <v>1972</v>
      </c>
      <c r="N17" s="527">
        <v>2022</v>
      </c>
      <c r="O17" s="527">
        <v>2067</v>
      </c>
    </row>
    <row r="18" spans="1:15" ht="13.5" customHeight="1">
      <c r="A18" s="546" t="s">
        <v>257</v>
      </c>
      <c r="B18" s="534">
        <v>1770</v>
      </c>
      <c r="C18" s="534">
        <v>1787</v>
      </c>
      <c r="D18" s="534">
        <v>1764</v>
      </c>
      <c r="E18" s="534">
        <v>1732</v>
      </c>
      <c r="F18" s="534">
        <v>1638</v>
      </c>
      <c r="G18" s="534">
        <v>1596</v>
      </c>
      <c r="H18" s="534">
        <v>1535</v>
      </c>
      <c r="I18" s="534">
        <v>1573</v>
      </c>
      <c r="J18" s="534">
        <v>1575</v>
      </c>
      <c r="K18" s="534">
        <v>1478</v>
      </c>
      <c r="L18" s="534">
        <v>1585</v>
      </c>
      <c r="M18" s="527">
        <v>1603</v>
      </c>
      <c r="N18" s="527">
        <v>1680</v>
      </c>
      <c r="O18" s="527">
        <v>1698</v>
      </c>
    </row>
    <row r="19" spans="1:15" ht="13.5" customHeight="1">
      <c r="A19" s="546" t="s">
        <v>174</v>
      </c>
      <c r="B19" s="534">
        <v>58</v>
      </c>
      <c r="C19" s="534">
        <v>388</v>
      </c>
      <c r="D19" s="534">
        <v>218</v>
      </c>
      <c r="E19" s="534">
        <v>375</v>
      </c>
      <c r="F19" s="534">
        <v>87</v>
      </c>
      <c r="G19" s="534">
        <v>340</v>
      </c>
      <c r="H19" s="534">
        <v>406</v>
      </c>
      <c r="I19" s="534">
        <v>394</v>
      </c>
      <c r="J19" s="534">
        <v>500</v>
      </c>
      <c r="K19" s="534">
        <v>443</v>
      </c>
      <c r="L19" s="534">
        <v>487</v>
      </c>
      <c r="M19" s="527">
        <v>334</v>
      </c>
      <c r="N19" s="527">
        <v>114</v>
      </c>
      <c r="O19" s="527">
        <v>110</v>
      </c>
    </row>
    <row r="20" spans="1:15" ht="13.5" customHeight="1">
      <c r="A20" s="546" t="s">
        <v>175</v>
      </c>
      <c r="B20" s="534">
        <v>253</v>
      </c>
      <c r="C20" s="534">
        <v>289</v>
      </c>
      <c r="D20" s="534">
        <v>272</v>
      </c>
      <c r="E20" s="534">
        <v>391</v>
      </c>
      <c r="F20" s="534">
        <v>397</v>
      </c>
      <c r="G20" s="534">
        <v>355</v>
      </c>
      <c r="H20" s="534">
        <v>300</v>
      </c>
      <c r="I20" s="534">
        <v>392</v>
      </c>
      <c r="J20" s="534">
        <v>392</v>
      </c>
      <c r="K20" s="534">
        <v>309</v>
      </c>
      <c r="L20" s="534">
        <v>362</v>
      </c>
      <c r="M20" s="527">
        <v>782</v>
      </c>
      <c r="N20" s="527">
        <v>466</v>
      </c>
      <c r="O20" s="527">
        <v>335</v>
      </c>
    </row>
    <row r="21" spans="1:15" ht="13.5" customHeight="1">
      <c r="A21" s="546" t="s">
        <v>176</v>
      </c>
      <c r="B21" s="534">
        <v>371</v>
      </c>
      <c r="C21" s="534">
        <v>333</v>
      </c>
      <c r="D21" s="534">
        <v>221</v>
      </c>
      <c r="E21" s="534">
        <v>386</v>
      </c>
      <c r="F21" s="534">
        <v>337</v>
      </c>
      <c r="G21" s="534">
        <v>283</v>
      </c>
      <c r="H21" s="534">
        <v>144</v>
      </c>
      <c r="I21" s="534">
        <v>74</v>
      </c>
      <c r="J21" s="534">
        <v>91</v>
      </c>
      <c r="K21" s="534">
        <v>163</v>
      </c>
      <c r="L21" s="534">
        <v>173</v>
      </c>
      <c r="M21" s="527">
        <v>156</v>
      </c>
      <c r="N21" s="527">
        <v>181</v>
      </c>
      <c r="O21" s="527">
        <v>195</v>
      </c>
    </row>
    <row r="22" spans="1:15" ht="13.5" customHeight="1">
      <c r="A22" s="546" t="s">
        <v>177</v>
      </c>
      <c r="B22" s="534">
        <v>10463</v>
      </c>
      <c r="C22" s="534">
        <v>11899</v>
      </c>
      <c r="D22" s="534">
        <v>8830</v>
      </c>
      <c r="E22" s="534">
        <v>14989</v>
      </c>
      <c r="F22" s="534">
        <v>13270</v>
      </c>
      <c r="G22" s="534">
        <v>14557</v>
      </c>
      <c r="H22" s="534">
        <v>13349</v>
      </c>
      <c r="I22" s="534">
        <v>15301</v>
      </c>
      <c r="J22" s="534">
        <f>17536-254</f>
        <v>17282</v>
      </c>
      <c r="K22" s="534">
        <v>21223</v>
      </c>
      <c r="L22" s="534">
        <v>12543</v>
      </c>
      <c r="M22" s="527">
        <v>18316</v>
      </c>
      <c r="N22" s="527">
        <v>18228</v>
      </c>
      <c r="O22" s="527">
        <v>19335</v>
      </c>
    </row>
    <row r="23" spans="1:15" ht="13.5" customHeight="1">
      <c r="A23" s="1134" t="s">
        <v>258</v>
      </c>
      <c r="B23" s="1102">
        <v>858</v>
      </c>
      <c r="C23" s="1102">
        <v>781</v>
      </c>
      <c r="D23" s="1102">
        <v>880</v>
      </c>
      <c r="E23" s="1102">
        <v>773</v>
      </c>
      <c r="F23" s="1102">
        <v>784</v>
      </c>
      <c r="G23" s="1102">
        <v>747</v>
      </c>
      <c r="H23" s="1102">
        <v>637</v>
      </c>
      <c r="I23" s="1102">
        <f>1015+3-283</f>
        <v>735</v>
      </c>
      <c r="J23" s="1102">
        <f>1014+4-290</f>
        <v>728</v>
      </c>
      <c r="K23" s="1102">
        <f>1085-313</f>
        <v>772</v>
      </c>
      <c r="L23" s="1102">
        <f>1065-2-351</f>
        <v>712</v>
      </c>
      <c r="M23" s="1103">
        <f>1169-405</f>
        <v>764</v>
      </c>
      <c r="N23" s="1103">
        <f>1084+6-342</f>
        <v>748</v>
      </c>
      <c r="O23" s="1103">
        <f>1307+17-357</f>
        <v>967</v>
      </c>
    </row>
    <row r="24" spans="1:15" ht="13.5" customHeight="1">
      <c r="A24" s="1134" t="s">
        <v>179</v>
      </c>
      <c r="B24" s="1104">
        <v>185</v>
      </c>
      <c r="C24" s="1104">
        <v>182</v>
      </c>
      <c r="D24" s="1104">
        <v>180</v>
      </c>
      <c r="E24" s="1104">
        <v>342</v>
      </c>
      <c r="F24" s="1104" t="s">
        <v>103</v>
      </c>
      <c r="G24" s="1104" t="s">
        <v>103</v>
      </c>
      <c r="H24" s="1104" t="s">
        <v>103</v>
      </c>
      <c r="I24" s="1104" t="s">
        <v>103</v>
      </c>
      <c r="J24" s="1104" t="s">
        <v>103</v>
      </c>
      <c r="K24" s="1104" t="s">
        <v>103</v>
      </c>
      <c r="L24" s="1102" t="s">
        <v>103</v>
      </c>
      <c r="M24" s="1103" t="s">
        <v>103</v>
      </c>
      <c r="N24" s="1103" t="s">
        <v>103</v>
      </c>
      <c r="O24" s="1103" t="s">
        <v>103</v>
      </c>
    </row>
    <row r="25" spans="1:15" ht="13.5" customHeight="1">
      <c r="A25" s="1069" t="s">
        <v>180</v>
      </c>
      <c r="B25" s="1070">
        <f>SUM(B5:B24)</f>
        <v>610960</v>
      </c>
      <c r="C25" s="1070">
        <f>SUM(C5:C24)</f>
        <v>624498</v>
      </c>
      <c r="D25" s="1070">
        <f>SUM(D5:D24)</f>
        <v>570353</v>
      </c>
      <c r="E25" s="1070">
        <f>SUM(E5:E24)</f>
        <v>614509</v>
      </c>
      <c r="F25" s="1070">
        <f t="shared" ref="F25:O25" si="0">SUM(F5:F23)</f>
        <v>586812</v>
      </c>
      <c r="G25" s="1070">
        <f t="shared" si="0"/>
        <v>591101</v>
      </c>
      <c r="H25" s="1070">
        <f t="shared" si="0"/>
        <v>552160</v>
      </c>
      <c r="I25" s="1070">
        <f t="shared" si="0"/>
        <v>574774</v>
      </c>
      <c r="J25" s="1070">
        <f t="shared" si="0"/>
        <v>587287</v>
      </c>
      <c r="K25" s="1070">
        <f t="shared" si="0"/>
        <v>600394</v>
      </c>
      <c r="L25" s="1070">
        <f t="shared" si="0"/>
        <v>554848</v>
      </c>
      <c r="M25" s="1070">
        <f t="shared" si="0"/>
        <v>585855</v>
      </c>
      <c r="N25" s="1070">
        <f t="shared" si="0"/>
        <v>582875</v>
      </c>
      <c r="O25" s="1070">
        <f t="shared" si="0"/>
        <v>590173</v>
      </c>
    </row>
    <row r="26" spans="1:15" ht="15" customHeight="1">
      <c r="A26" s="1136"/>
      <c r="B26" s="1136"/>
      <c r="C26" s="1137"/>
      <c r="D26" s="1137"/>
      <c r="E26" s="1137"/>
      <c r="F26" s="1137"/>
      <c r="G26" s="1137"/>
      <c r="H26" s="1137"/>
      <c r="I26" s="1137"/>
      <c r="J26" s="1137"/>
      <c r="K26" s="1137"/>
      <c r="L26" s="1138"/>
      <c r="M26" s="1138"/>
      <c r="N26" s="1138"/>
      <c r="O26" s="1138"/>
    </row>
    <row r="27" spans="1:15" ht="14.65" customHeight="1">
      <c r="A27" s="1128" t="s">
        <v>181</v>
      </c>
      <c r="B27" s="1128"/>
      <c r="C27" s="1129"/>
      <c r="D27" s="1129"/>
      <c r="E27" s="1129"/>
      <c r="F27" s="1129"/>
      <c r="G27" s="1129"/>
      <c r="H27" s="1129"/>
      <c r="I27" s="1129"/>
      <c r="J27" s="1129"/>
      <c r="K27" s="1130"/>
      <c r="L27" s="1131"/>
      <c r="M27" s="1131"/>
      <c r="N27" s="1131"/>
      <c r="O27" s="1131"/>
    </row>
    <row r="28" spans="1:15" ht="14.65" customHeight="1">
      <c r="A28" s="546" t="s">
        <v>182</v>
      </c>
      <c r="B28" s="527">
        <v>37158</v>
      </c>
      <c r="C28" s="527">
        <v>45472</v>
      </c>
      <c r="D28" s="527">
        <v>26961</v>
      </c>
      <c r="E28" s="527">
        <v>43467</v>
      </c>
      <c r="F28" s="527">
        <v>32983</v>
      </c>
      <c r="G28" s="527">
        <v>43431</v>
      </c>
      <c r="H28" s="527">
        <v>23939</v>
      </c>
      <c r="I28" s="534">
        <v>39076</v>
      </c>
      <c r="J28" s="534">
        <v>46223</v>
      </c>
      <c r="K28" s="534">
        <v>63308</v>
      </c>
      <c r="L28" s="534">
        <v>32304</v>
      </c>
      <c r="M28" s="527">
        <v>45308</v>
      </c>
      <c r="N28" s="527">
        <v>43553</v>
      </c>
      <c r="O28" s="527">
        <v>51634</v>
      </c>
    </row>
    <row r="29" spans="1:15" ht="14.65" customHeight="1">
      <c r="A29" s="546" t="s">
        <v>183</v>
      </c>
      <c r="B29" s="527">
        <v>223038</v>
      </c>
      <c r="C29" s="527">
        <v>221095</v>
      </c>
      <c r="D29" s="527">
        <v>205801</v>
      </c>
      <c r="E29" s="527">
        <v>210822</v>
      </c>
      <c r="F29" s="527">
        <v>204627</v>
      </c>
      <c r="G29" s="527">
        <v>198169</v>
      </c>
      <c r="H29" s="527">
        <v>183431</v>
      </c>
      <c r="I29" s="534">
        <v>189971</v>
      </c>
      <c r="J29" s="534">
        <v>188451</v>
      </c>
      <c r="K29" s="534">
        <v>173992</v>
      </c>
      <c r="L29" s="534">
        <v>168725</v>
      </c>
      <c r="M29" s="527">
        <v>168326</v>
      </c>
      <c r="N29" s="527">
        <v>176543</v>
      </c>
      <c r="O29" s="527">
        <v>176285</v>
      </c>
    </row>
    <row r="30" spans="1:15" s="121" customFormat="1" ht="24.65" customHeight="1">
      <c r="A30" s="536" t="s">
        <v>184</v>
      </c>
      <c r="B30" s="522">
        <v>41800</v>
      </c>
      <c r="C30" s="522">
        <v>46704</v>
      </c>
      <c r="D30" s="522">
        <v>48201</v>
      </c>
      <c r="E30" s="522">
        <v>44638</v>
      </c>
      <c r="F30" s="522">
        <v>43482</v>
      </c>
      <c r="G30" s="522">
        <v>40824</v>
      </c>
      <c r="H30" s="522">
        <v>37534</v>
      </c>
      <c r="I30" s="535">
        <v>33811</v>
      </c>
      <c r="J30" s="535">
        <v>31126</v>
      </c>
      <c r="K30" s="535">
        <v>27378</v>
      </c>
      <c r="L30" s="535">
        <v>31859</v>
      </c>
      <c r="M30" s="522">
        <v>30274</v>
      </c>
      <c r="N30" s="522">
        <v>29157</v>
      </c>
      <c r="O30" s="522">
        <v>28120</v>
      </c>
    </row>
    <row r="31" spans="1:15" ht="14.65" customHeight="1">
      <c r="A31" s="546" t="s">
        <v>185</v>
      </c>
      <c r="B31" s="527">
        <v>17459</v>
      </c>
      <c r="C31" s="527">
        <v>19116</v>
      </c>
      <c r="D31" s="527">
        <v>19595</v>
      </c>
      <c r="E31" s="527">
        <v>19175</v>
      </c>
      <c r="F31" s="527">
        <v>19101</v>
      </c>
      <c r="G31" s="527">
        <v>18805</v>
      </c>
      <c r="H31" s="527">
        <v>18178</v>
      </c>
      <c r="I31" s="534">
        <v>17199</v>
      </c>
      <c r="J31" s="534">
        <v>17888</v>
      </c>
      <c r="K31" s="534">
        <v>16736</v>
      </c>
      <c r="L31" s="534">
        <v>19246</v>
      </c>
      <c r="M31" s="527">
        <v>19051</v>
      </c>
      <c r="N31" s="527">
        <v>18997</v>
      </c>
      <c r="O31" s="527">
        <v>19067</v>
      </c>
    </row>
    <row r="32" spans="1:15" ht="14.65" customHeight="1">
      <c r="A32" s="546" t="s">
        <v>186</v>
      </c>
      <c r="B32" s="527">
        <v>189752</v>
      </c>
      <c r="C32" s="527">
        <v>193003</v>
      </c>
      <c r="D32" s="527">
        <v>175792</v>
      </c>
      <c r="E32" s="527">
        <v>191074</v>
      </c>
      <c r="F32" s="527">
        <v>182670</v>
      </c>
      <c r="G32" s="527">
        <v>183101</v>
      </c>
      <c r="H32" s="527">
        <v>174309</v>
      </c>
      <c r="I32" s="534">
        <v>180237</v>
      </c>
      <c r="J32" s="534">
        <v>182069</v>
      </c>
      <c r="K32" s="534">
        <v>183927</v>
      </c>
      <c r="L32" s="534">
        <v>193726</v>
      </c>
      <c r="M32" s="527">
        <v>190859</v>
      </c>
      <c r="N32" s="527">
        <v>189058</v>
      </c>
      <c r="O32" s="527">
        <v>193263</v>
      </c>
    </row>
    <row r="33" spans="1:15" ht="14.65" customHeight="1">
      <c r="A33" s="546" t="s">
        <v>168</v>
      </c>
      <c r="B33" s="527">
        <v>39476</v>
      </c>
      <c r="C33" s="527">
        <v>35093</v>
      </c>
      <c r="D33" s="527">
        <v>31485</v>
      </c>
      <c r="E33" s="527">
        <v>31726</v>
      </c>
      <c r="F33" s="527">
        <v>32470</v>
      </c>
      <c r="G33" s="527">
        <v>36786</v>
      </c>
      <c r="H33" s="527">
        <v>47033</v>
      </c>
      <c r="I33" s="534">
        <v>45308</v>
      </c>
      <c r="J33" s="534">
        <v>49749</v>
      </c>
      <c r="K33" s="534">
        <v>55386</v>
      </c>
      <c r="L33" s="534">
        <v>42047</v>
      </c>
      <c r="M33" s="527">
        <v>53742</v>
      </c>
      <c r="N33" s="527">
        <v>44430</v>
      </c>
      <c r="O33" s="527">
        <v>41448</v>
      </c>
    </row>
    <row r="34" spans="1:15" ht="20.65" customHeight="1">
      <c r="A34" s="536" t="s">
        <v>169</v>
      </c>
      <c r="B34" s="527">
        <v>-4298</v>
      </c>
      <c r="C34" s="527">
        <v>-2106</v>
      </c>
      <c r="D34" s="527">
        <v>805</v>
      </c>
      <c r="E34" s="527">
        <v>1402</v>
      </c>
      <c r="F34" s="527">
        <v>1659</v>
      </c>
      <c r="G34" s="527">
        <v>1893</v>
      </c>
      <c r="H34" s="527">
        <v>2608</v>
      </c>
      <c r="I34" s="534">
        <v>2934</v>
      </c>
      <c r="J34" s="534">
        <v>3081</v>
      </c>
      <c r="K34" s="534">
        <v>2792</v>
      </c>
      <c r="L34" s="534">
        <v>2018</v>
      </c>
      <c r="M34" s="522">
        <v>3248</v>
      </c>
      <c r="N34" s="522">
        <v>2748</v>
      </c>
      <c r="O34" s="522">
        <v>1828</v>
      </c>
    </row>
    <row r="35" spans="1:15" ht="14.65" customHeight="1">
      <c r="A35" s="546" t="s">
        <v>187</v>
      </c>
      <c r="B35" s="527">
        <v>203</v>
      </c>
      <c r="C35" s="527">
        <v>506</v>
      </c>
      <c r="D35" s="527">
        <v>354</v>
      </c>
      <c r="E35" s="527">
        <v>498</v>
      </c>
      <c r="F35" s="527">
        <v>110</v>
      </c>
      <c r="G35" s="527">
        <v>186</v>
      </c>
      <c r="H35" s="527">
        <v>305</v>
      </c>
      <c r="I35" s="534">
        <v>187</v>
      </c>
      <c r="J35" s="534">
        <v>146</v>
      </c>
      <c r="K35" s="534">
        <v>500</v>
      </c>
      <c r="L35" s="534">
        <v>742</v>
      </c>
      <c r="M35" s="527">
        <v>304</v>
      </c>
      <c r="N35" s="527">
        <v>223</v>
      </c>
      <c r="O35" s="527">
        <v>386</v>
      </c>
    </row>
    <row r="36" spans="1:15" ht="14.65" customHeight="1">
      <c r="A36" s="546" t="s">
        <v>188</v>
      </c>
      <c r="B36" s="527">
        <v>26313</v>
      </c>
      <c r="C36" s="527">
        <v>25126</v>
      </c>
      <c r="D36" s="527">
        <v>18485</v>
      </c>
      <c r="E36" s="527">
        <v>25932</v>
      </c>
      <c r="F36" s="527">
        <v>25048</v>
      </c>
      <c r="G36" s="527">
        <v>24182</v>
      </c>
      <c r="H36" s="527">
        <v>21341</v>
      </c>
      <c r="I36" s="534">
        <v>22663</v>
      </c>
      <c r="J36" s="534">
        <v>25359</v>
      </c>
      <c r="K36" s="534">
        <v>33335</v>
      </c>
      <c r="L36" s="534">
        <v>19868</v>
      </c>
      <c r="M36" s="527">
        <v>30688</v>
      </c>
      <c r="N36" s="527">
        <v>33463</v>
      </c>
      <c r="O36" s="527">
        <v>33933</v>
      </c>
    </row>
    <row r="37" spans="1:15" ht="14.65" customHeight="1">
      <c r="A37" s="546" t="s">
        <v>189</v>
      </c>
      <c r="B37" s="527">
        <v>1141</v>
      </c>
      <c r="C37" s="527">
        <v>1565</v>
      </c>
      <c r="D37" s="527">
        <v>1334</v>
      </c>
      <c r="E37" s="527">
        <v>1218</v>
      </c>
      <c r="F37" s="527">
        <v>1250</v>
      </c>
      <c r="G37" s="527">
        <v>1624</v>
      </c>
      <c r="H37" s="527">
        <v>1404</v>
      </c>
      <c r="I37" s="534">
        <v>1409</v>
      </c>
      <c r="J37" s="534">
        <v>1337</v>
      </c>
      <c r="K37" s="534">
        <v>1595</v>
      </c>
      <c r="L37" s="534">
        <v>1476</v>
      </c>
      <c r="M37" s="527">
        <v>1578</v>
      </c>
      <c r="N37" s="527">
        <v>1471</v>
      </c>
      <c r="O37" s="527">
        <v>1933</v>
      </c>
    </row>
    <row r="38" spans="1:15" ht="14.65" customHeight="1">
      <c r="A38" s="546" t="s">
        <v>190</v>
      </c>
      <c r="B38" s="527">
        <v>567</v>
      </c>
      <c r="C38" s="527">
        <v>543</v>
      </c>
      <c r="D38" s="527">
        <v>535</v>
      </c>
      <c r="E38" s="527">
        <v>555</v>
      </c>
      <c r="F38" s="527">
        <v>473</v>
      </c>
      <c r="G38" s="527">
        <v>458</v>
      </c>
      <c r="H38" s="527">
        <v>436</v>
      </c>
      <c r="I38" s="534">
        <v>436</v>
      </c>
      <c r="J38" s="534">
        <v>464</v>
      </c>
      <c r="K38" s="534">
        <v>450</v>
      </c>
      <c r="L38" s="534">
        <v>481</v>
      </c>
      <c r="M38" s="527">
        <v>727</v>
      </c>
      <c r="N38" s="527">
        <v>637</v>
      </c>
      <c r="O38" s="527">
        <v>562</v>
      </c>
    </row>
    <row r="39" spans="1:15" ht="14.65" customHeight="1">
      <c r="A39" s="546" t="s">
        <v>191</v>
      </c>
      <c r="B39" s="534">
        <v>374</v>
      </c>
      <c r="C39" s="534">
        <v>406</v>
      </c>
      <c r="D39" s="534">
        <v>414</v>
      </c>
      <c r="E39" s="534">
        <v>502</v>
      </c>
      <c r="F39" s="534">
        <v>520</v>
      </c>
      <c r="G39" s="534">
        <v>559</v>
      </c>
      <c r="H39" s="534">
        <v>596</v>
      </c>
      <c r="I39" s="534">
        <v>615</v>
      </c>
      <c r="J39" s="534">
        <v>622</v>
      </c>
      <c r="K39" s="534">
        <v>531</v>
      </c>
      <c r="L39" s="534">
        <v>570</v>
      </c>
      <c r="M39" s="527">
        <v>612</v>
      </c>
      <c r="N39" s="527">
        <v>379</v>
      </c>
      <c r="O39" s="527">
        <v>398</v>
      </c>
    </row>
    <row r="40" spans="1:15" ht="14.65" customHeight="1">
      <c r="A40" s="546" t="s">
        <v>192</v>
      </c>
      <c r="B40" s="534">
        <v>295</v>
      </c>
      <c r="C40" s="534">
        <v>310</v>
      </c>
      <c r="D40" s="534">
        <v>369</v>
      </c>
      <c r="E40" s="534">
        <v>289</v>
      </c>
      <c r="F40" s="534">
        <v>290</v>
      </c>
      <c r="G40" s="534">
        <v>295</v>
      </c>
      <c r="H40" s="534">
        <v>365</v>
      </c>
      <c r="I40" s="534">
        <v>547</v>
      </c>
      <c r="J40" s="534">
        <v>561</v>
      </c>
      <c r="K40" s="534">
        <v>493</v>
      </c>
      <c r="L40" s="534">
        <v>439</v>
      </c>
      <c r="M40" s="527">
        <v>694</v>
      </c>
      <c r="N40" s="527">
        <v>555</v>
      </c>
      <c r="O40" s="527">
        <v>489</v>
      </c>
    </row>
    <row r="41" spans="1:15" ht="14.65" customHeight="1">
      <c r="A41" s="546" t="s">
        <v>193</v>
      </c>
      <c r="B41" s="534">
        <v>6993</v>
      </c>
      <c r="C41" s="534">
        <v>6744</v>
      </c>
      <c r="D41" s="534">
        <v>6719</v>
      </c>
      <c r="E41" s="534">
        <v>6583</v>
      </c>
      <c r="F41" s="534">
        <v>6601</v>
      </c>
      <c r="G41" s="534">
        <v>6299</v>
      </c>
      <c r="H41" s="534">
        <v>6941</v>
      </c>
      <c r="I41" s="534">
        <v>7828</v>
      </c>
      <c r="J41" s="534">
        <v>8452</v>
      </c>
      <c r="K41" s="534">
        <v>8495</v>
      </c>
      <c r="L41" s="534">
        <v>9819</v>
      </c>
      <c r="M41" s="527">
        <v>9907</v>
      </c>
      <c r="N41" s="527">
        <v>10607</v>
      </c>
      <c r="O41" s="527">
        <v>10332</v>
      </c>
    </row>
    <row r="42" spans="1:15" ht="14.65" customHeight="1">
      <c r="A42" s="1101" t="s">
        <v>194</v>
      </c>
      <c r="B42" s="1105" t="s">
        <v>103</v>
      </c>
      <c r="C42" s="1105" t="s">
        <v>103</v>
      </c>
      <c r="D42" s="1105" t="s">
        <v>103</v>
      </c>
      <c r="E42" s="1105" t="s">
        <v>103</v>
      </c>
      <c r="F42" s="1105" t="s">
        <v>103</v>
      </c>
      <c r="G42" s="1105" t="s">
        <v>103</v>
      </c>
      <c r="H42" s="1105" t="s">
        <v>103</v>
      </c>
      <c r="I42" s="1105" t="s">
        <v>103</v>
      </c>
      <c r="J42" s="1105" t="s">
        <v>103</v>
      </c>
      <c r="K42" s="1105" t="s">
        <v>103</v>
      </c>
      <c r="L42" s="1102" t="s">
        <v>103</v>
      </c>
      <c r="M42" s="1103" t="s">
        <v>103</v>
      </c>
      <c r="N42" s="1103" t="s">
        <v>103</v>
      </c>
      <c r="O42" s="1103" t="s">
        <v>103</v>
      </c>
    </row>
    <row r="43" spans="1:15" ht="14.65" customHeight="1">
      <c r="A43" s="1069" t="s">
        <v>195</v>
      </c>
      <c r="B43" s="1070">
        <f t="shared" ref="B43:O43" si="1">SUM(B28:B41)</f>
        <v>580271</v>
      </c>
      <c r="C43" s="1070">
        <f t="shared" si="1"/>
        <v>593577</v>
      </c>
      <c r="D43" s="1070">
        <f t="shared" si="1"/>
        <v>536850</v>
      </c>
      <c r="E43" s="1070">
        <f t="shared" si="1"/>
        <v>577881</v>
      </c>
      <c r="F43" s="1070">
        <f t="shared" si="1"/>
        <v>551284</v>
      </c>
      <c r="G43" s="1070">
        <f t="shared" si="1"/>
        <v>556612</v>
      </c>
      <c r="H43" s="1070">
        <f t="shared" si="1"/>
        <v>518420</v>
      </c>
      <c r="I43" s="1070">
        <f t="shared" si="1"/>
        <v>542221</v>
      </c>
      <c r="J43" s="1070">
        <f t="shared" si="1"/>
        <v>555528</v>
      </c>
      <c r="K43" s="1070">
        <f t="shared" si="1"/>
        <v>568918</v>
      </c>
      <c r="L43" s="1070">
        <f t="shared" si="1"/>
        <v>523320</v>
      </c>
      <c r="M43" s="1070">
        <f t="shared" si="1"/>
        <v>555318</v>
      </c>
      <c r="N43" s="1070">
        <f t="shared" si="1"/>
        <v>551821</v>
      </c>
      <c r="O43" s="1070">
        <f t="shared" si="1"/>
        <v>559678</v>
      </c>
    </row>
    <row r="44" spans="1:15" ht="14.65" customHeight="1">
      <c r="A44" s="1132"/>
      <c r="B44" s="1132"/>
      <c r="C44" s="696"/>
      <c r="D44" s="696"/>
      <c r="E44" s="696"/>
      <c r="F44" s="696"/>
      <c r="G44" s="696"/>
      <c r="H44" s="696"/>
      <c r="I44" s="696"/>
      <c r="J44" s="696"/>
      <c r="K44" s="696"/>
      <c r="L44" s="696"/>
      <c r="M44" s="696"/>
      <c r="N44" s="696"/>
      <c r="O44" s="696"/>
    </row>
    <row r="45" spans="1:15" ht="12" customHeight="1">
      <c r="A45" s="1133" t="s">
        <v>196</v>
      </c>
      <c r="B45" s="1133"/>
      <c r="C45" s="1129"/>
      <c r="D45" s="1129"/>
      <c r="E45" s="1129"/>
      <c r="F45" s="1129"/>
      <c r="G45" s="1129"/>
      <c r="H45" s="1129"/>
      <c r="I45" s="1129"/>
      <c r="J45" s="1129"/>
      <c r="K45" s="1130"/>
      <c r="L45" s="1131"/>
      <c r="M45" s="1131"/>
      <c r="N45" s="1131"/>
      <c r="O45" s="1131"/>
    </row>
    <row r="46" spans="1:15" ht="15" customHeight="1">
      <c r="A46" s="546" t="s">
        <v>197</v>
      </c>
      <c r="B46" s="549">
        <v>749</v>
      </c>
      <c r="C46" s="549">
        <v>750</v>
      </c>
      <c r="D46" s="549">
        <v>750</v>
      </c>
      <c r="E46" s="549">
        <v>750</v>
      </c>
      <c r="F46" s="549">
        <v>749</v>
      </c>
      <c r="G46" s="549">
        <v>749</v>
      </c>
      <c r="H46" s="549">
        <v>748</v>
      </c>
      <c r="I46" s="549">
        <v>750</v>
      </c>
      <c r="J46" s="549">
        <v>750</v>
      </c>
      <c r="K46" s="549">
        <v>750</v>
      </c>
      <c r="L46" s="549">
        <v>748</v>
      </c>
      <c r="M46" s="286">
        <v>750</v>
      </c>
      <c r="N46" s="286">
        <v>750</v>
      </c>
      <c r="O46" s="286">
        <v>750</v>
      </c>
    </row>
    <row r="47" spans="1:15" ht="15" customHeight="1">
      <c r="A47" s="546" t="s">
        <v>198</v>
      </c>
      <c r="B47" s="534" t="s">
        <v>103</v>
      </c>
      <c r="C47" s="534">
        <v>8</v>
      </c>
      <c r="D47" s="534">
        <v>9</v>
      </c>
      <c r="E47" s="534">
        <v>9</v>
      </c>
      <c r="F47" s="534">
        <v>9</v>
      </c>
      <c r="G47" s="534">
        <v>9</v>
      </c>
      <c r="H47" s="534">
        <v>9</v>
      </c>
      <c r="I47" s="534">
        <v>9</v>
      </c>
      <c r="J47" s="534">
        <v>22</v>
      </c>
      <c r="K47" s="534">
        <v>34</v>
      </c>
      <c r="L47" s="534">
        <v>40</v>
      </c>
      <c r="M47" s="527">
        <v>43</v>
      </c>
      <c r="N47" s="527">
        <v>44</v>
      </c>
      <c r="O47" s="527">
        <v>52</v>
      </c>
    </row>
    <row r="48" spans="1:15" ht="15" customHeight="1">
      <c r="A48" s="546" t="s">
        <v>199</v>
      </c>
      <c r="B48" s="534">
        <v>4050</v>
      </c>
      <c r="C48" s="534">
        <v>4050</v>
      </c>
      <c r="D48" s="534">
        <v>4050</v>
      </c>
      <c r="E48" s="534">
        <v>4050</v>
      </c>
      <c r="F48" s="534">
        <v>4050</v>
      </c>
      <c r="G48" s="534">
        <v>4050</v>
      </c>
      <c r="H48" s="534">
        <v>4050</v>
      </c>
      <c r="I48" s="534">
        <v>4050</v>
      </c>
      <c r="J48" s="534">
        <v>4050</v>
      </c>
      <c r="K48" s="534">
        <v>4050</v>
      </c>
      <c r="L48" s="534">
        <v>4050</v>
      </c>
      <c r="M48" s="527">
        <v>4050</v>
      </c>
      <c r="N48" s="527">
        <v>4050</v>
      </c>
      <c r="O48" s="527">
        <v>4050</v>
      </c>
    </row>
    <row r="49" spans="1:15" ht="15" customHeight="1">
      <c r="A49" s="546" t="s">
        <v>259</v>
      </c>
      <c r="B49" s="527">
        <v>1096</v>
      </c>
      <c r="C49" s="527">
        <v>1088</v>
      </c>
      <c r="D49" s="527">
        <v>1090</v>
      </c>
      <c r="E49" s="527">
        <v>1069</v>
      </c>
      <c r="F49" s="527">
        <v>1066</v>
      </c>
      <c r="G49" s="527">
        <v>1072</v>
      </c>
      <c r="H49" s="527">
        <v>1063</v>
      </c>
      <c r="I49" s="534">
        <v>1070</v>
      </c>
      <c r="J49" s="534">
        <v>1072</v>
      </c>
      <c r="K49" s="534">
        <v>1072</v>
      </c>
      <c r="L49" s="534">
        <v>1080</v>
      </c>
      <c r="M49" s="527">
        <v>1080</v>
      </c>
      <c r="N49" s="527">
        <v>1080</v>
      </c>
      <c r="O49" s="527">
        <v>1080</v>
      </c>
    </row>
    <row r="50" spans="1:15" ht="15" customHeight="1">
      <c r="A50" s="1134" t="s">
        <v>202</v>
      </c>
      <c r="B50" s="1103">
        <v>-1427</v>
      </c>
      <c r="C50" s="1103">
        <v>-1036</v>
      </c>
      <c r="D50" s="1103">
        <v>-1801</v>
      </c>
      <c r="E50" s="1103">
        <v>-1706</v>
      </c>
      <c r="F50" s="1103">
        <v>-1794</v>
      </c>
      <c r="G50" s="1103">
        <v>-1810</v>
      </c>
      <c r="H50" s="1103">
        <v>-2067</v>
      </c>
      <c r="I50" s="1102">
        <v>-2515</v>
      </c>
      <c r="J50" s="1102">
        <v>-2488</v>
      </c>
      <c r="K50" s="1102">
        <v>-2538</v>
      </c>
      <c r="L50" s="1102">
        <v>-2062</v>
      </c>
      <c r="M50" s="1103">
        <v>-2290</v>
      </c>
      <c r="N50" s="1103">
        <v>-2075</v>
      </c>
      <c r="O50" s="1103">
        <v>-1934</v>
      </c>
    </row>
    <row r="51" spans="1:15" ht="15" customHeight="1">
      <c r="A51" s="1134" t="s">
        <v>203</v>
      </c>
      <c r="B51" s="1103">
        <v>26221</v>
      </c>
      <c r="C51" s="1103">
        <v>26061</v>
      </c>
      <c r="D51" s="1103">
        <v>29405</v>
      </c>
      <c r="E51" s="1103">
        <v>32456</v>
      </c>
      <c r="F51" s="1103">
        <v>31448</v>
      </c>
      <c r="G51" s="1103">
        <v>30419</v>
      </c>
      <c r="H51" s="1103">
        <v>29937</v>
      </c>
      <c r="I51" s="1102">
        <v>29189</v>
      </c>
      <c r="J51" s="1102">
        <v>28353</v>
      </c>
      <c r="K51" s="1102">
        <v>28108</v>
      </c>
      <c r="L51" s="1102">
        <v>27672</v>
      </c>
      <c r="M51" s="1103">
        <v>26904</v>
      </c>
      <c r="N51" s="1103">
        <v>27205</v>
      </c>
      <c r="O51" s="1103">
        <v>26497</v>
      </c>
    </row>
    <row r="52" spans="1:15" ht="15" customHeight="1">
      <c r="A52" s="1067" t="s">
        <v>204</v>
      </c>
      <c r="B52" s="519">
        <f t="shared" ref="B52:O52" si="2">SUM(B46:B51)</f>
        <v>30689</v>
      </c>
      <c r="C52" s="519">
        <f t="shared" si="2"/>
        <v>30921</v>
      </c>
      <c r="D52" s="519">
        <f t="shared" si="2"/>
        <v>33503</v>
      </c>
      <c r="E52" s="519">
        <f t="shared" si="2"/>
        <v>36628</v>
      </c>
      <c r="F52" s="519">
        <f t="shared" si="2"/>
        <v>35528</v>
      </c>
      <c r="G52" s="519">
        <f t="shared" si="2"/>
        <v>34489</v>
      </c>
      <c r="H52" s="519">
        <f t="shared" si="2"/>
        <v>33740</v>
      </c>
      <c r="I52" s="519">
        <f t="shared" si="2"/>
        <v>32553</v>
      </c>
      <c r="J52" s="519">
        <f t="shared" si="2"/>
        <v>31759</v>
      </c>
      <c r="K52" s="519">
        <f t="shared" si="2"/>
        <v>31476</v>
      </c>
      <c r="L52" s="519">
        <f t="shared" si="2"/>
        <v>31528</v>
      </c>
      <c r="M52" s="519">
        <f t="shared" si="2"/>
        <v>30537</v>
      </c>
      <c r="N52" s="519">
        <f t="shared" si="2"/>
        <v>31054</v>
      </c>
      <c r="O52" s="519">
        <f t="shared" si="2"/>
        <v>30495</v>
      </c>
    </row>
    <row r="53" spans="1:15" ht="15" customHeight="1">
      <c r="A53" s="1069" t="s">
        <v>205</v>
      </c>
      <c r="B53" s="1070">
        <f t="shared" ref="B53:O53" si="3">+B52+B43</f>
        <v>610960</v>
      </c>
      <c r="C53" s="1070">
        <f t="shared" si="3"/>
        <v>624498</v>
      </c>
      <c r="D53" s="1070">
        <f t="shared" si="3"/>
        <v>570353</v>
      </c>
      <c r="E53" s="1070">
        <f t="shared" si="3"/>
        <v>614509</v>
      </c>
      <c r="F53" s="1070">
        <f t="shared" si="3"/>
        <v>586812</v>
      </c>
      <c r="G53" s="1070">
        <f t="shared" si="3"/>
        <v>591101</v>
      </c>
      <c r="H53" s="1070">
        <f t="shared" si="3"/>
        <v>552160</v>
      </c>
      <c r="I53" s="1070">
        <f t="shared" si="3"/>
        <v>574774</v>
      </c>
      <c r="J53" s="1070">
        <f t="shared" si="3"/>
        <v>587287</v>
      </c>
      <c r="K53" s="1070">
        <f t="shared" si="3"/>
        <v>600394</v>
      </c>
      <c r="L53" s="1070">
        <f t="shared" si="3"/>
        <v>554848</v>
      </c>
      <c r="M53" s="1070">
        <f t="shared" si="3"/>
        <v>585855</v>
      </c>
      <c r="N53" s="1070">
        <f t="shared" si="3"/>
        <v>582875</v>
      </c>
      <c r="O53" s="1070">
        <f t="shared" si="3"/>
        <v>590173</v>
      </c>
    </row>
    <row r="54" spans="1:15" ht="13.5" customHeight="1">
      <c r="A54" s="1135"/>
      <c r="B54" s="1135"/>
      <c r="C54" s="1135"/>
      <c r="D54" s="1135"/>
      <c r="E54" s="1135"/>
      <c r="F54" s="1135"/>
      <c r="G54" s="1135"/>
      <c r="H54" s="1135"/>
      <c r="I54" s="1135"/>
      <c r="J54" s="1135"/>
      <c r="K54" s="1135"/>
      <c r="L54" s="1135"/>
      <c r="M54" s="1135"/>
      <c r="N54" s="1135"/>
      <c r="O54" s="1135"/>
    </row>
    <row r="55" spans="1:15" ht="13.5" customHeight="1">
      <c r="M55" s="279"/>
      <c r="N55" s="279"/>
    </row>
    <row r="56" spans="1:15" ht="13.5" customHeight="1"/>
    <row r="57" spans="1:15" ht="13.5" customHeight="1"/>
    <row r="58" spans="1:15" ht="13.5" customHeight="1">
      <c r="A58" s="274"/>
      <c r="B58" s="274"/>
      <c r="C58" s="274"/>
      <c r="D58" s="274"/>
      <c r="E58" s="274"/>
      <c r="F58" s="274"/>
      <c r="G58" s="274"/>
      <c r="I58" s="274"/>
      <c r="J58" s="274"/>
      <c r="K58" s="274"/>
      <c r="L58" s="274"/>
      <c r="M58" s="274"/>
      <c r="N58" s="274"/>
    </row>
    <row r="59" spans="1:15" ht="13.5" customHeight="1">
      <c r="A59" s="274"/>
      <c r="B59" s="274"/>
      <c r="C59" s="274"/>
      <c r="D59" s="274"/>
      <c r="E59" s="274"/>
      <c r="F59" s="274"/>
      <c r="G59" s="274"/>
      <c r="I59" s="274"/>
      <c r="J59" s="274"/>
      <c r="K59" s="274"/>
      <c r="L59" s="274"/>
      <c r="M59" s="274"/>
      <c r="N59" s="274"/>
    </row>
    <row r="60" spans="1:15" ht="13.5" customHeight="1"/>
    <row r="61" spans="1:15" ht="13.5" customHeight="1"/>
    <row r="62" spans="1:15" ht="20.149999999999999" customHeight="1"/>
    <row r="63" spans="1:15" ht="20.149999999999999" customHeight="1"/>
    <row r="64" spans="1:15"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sheetData>
  <sheetProtection sort="0"/>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Header xml:space="preserve">&amp;CHalf-Year Factbook 2022&amp;R&amp;"-,Bold"&amp;K0000A0Key financial figures
</oddHeader>
    <oddFooter>&amp;R&amp;"-,Bold"&amp;K0000A0Nordea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04B67-1C00-4686-84E3-F82DEA9CA807}">
  <sheetPr codeName="Sheet6">
    <tabColor rgb="FF70A8DA"/>
  </sheetPr>
  <dimension ref="A1:H329"/>
  <sheetViews>
    <sheetView view="pageLayout" topLeftCell="A37" zoomScaleNormal="100" zoomScaleSheetLayoutView="55" workbookViewId="0">
      <selection activeCell="P25" sqref="P25"/>
    </sheetView>
  </sheetViews>
  <sheetFormatPr defaultColWidth="9.1796875" defaultRowHeight="10"/>
  <cols>
    <col min="1" max="1" width="36.81640625" style="98" customWidth="1"/>
    <col min="2" max="8" width="10.54296875" style="98" customWidth="1"/>
    <col min="9" max="16384" width="9.1796875" style="98"/>
  </cols>
  <sheetData>
    <row r="1" spans="1:8" ht="18" customHeight="1">
      <c r="A1" s="927" t="s">
        <v>260</v>
      </c>
      <c r="B1" s="716"/>
      <c r="C1" s="716"/>
      <c r="D1" s="716"/>
      <c r="E1" s="716"/>
      <c r="F1" s="716"/>
      <c r="G1" s="716"/>
      <c r="H1" s="928"/>
    </row>
    <row r="2" spans="1:8" ht="13.5" customHeight="1">
      <c r="A2" s="1432" t="s">
        <v>261</v>
      </c>
      <c r="B2" s="561" t="s">
        <v>1460</v>
      </c>
      <c r="C2" s="561" t="s">
        <v>262</v>
      </c>
      <c r="D2" s="561" t="s">
        <v>263</v>
      </c>
      <c r="E2" s="561" t="s">
        <v>264</v>
      </c>
      <c r="F2" s="561" t="s">
        <v>265</v>
      </c>
      <c r="G2" s="561" t="s">
        <v>1462</v>
      </c>
      <c r="H2" s="561" t="s">
        <v>1461</v>
      </c>
    </row>
    <row r="3" spans="1:8" ht="13.5" customHeight="1">
      <c r="A3" s="562" t="s">
        <v>83</v>
      </c>
      <c r="B3" s="561"/>
      <c r="C3" s="561"/>
      <c r="D3" s="561"/>
      <c r="E3" s="561"/>
      <c r="F3" s="561"/>
      <c r="G3" s="561"/>
      <c r="H3" s="561"/>
    </row>
    <row r="4" spans="1:8" ht="14.15" customHeight="1">
      <c r="A4" s="708" t="s">
        <v>266</v>
      </c>
      <c r="B4" s="714">
        <v>1308</v>
      </c>
      <c r="C4" s="714">
        <v>1255</v>
      </c>
      <c r="D4" s="714">
        <v>1226</v>
      </c>
      <c r="E4" s="714">
        <v>1232</v>
      </c>
      <c r="F4" s="714">
        <v>1212</v>
      </c>
      <c r="G4" s="714">
        <v>2444</v>
      </c>
      <c r="H4" s="714">
        <v>1232</v>
      </c>
    </row>
    <row r="5" spans="1:8" ht="14.15" customHeight="1">
      <c r="A5" s="708" t="s">
        <v>267</v>
      </c>
      <c r="B5" s="714">
        <v>-63</v>
      </c>
      <c r="C5" s="714">
        <v>76</v>
      </c>
      <c r="D5" s="714">
        <v>-25</v>
      </c>
      <c r="E5" s="714">
        <v>-9.4</v>
      </c>
      <c r="F5" s="714">
        <v>-6.7</v>
      </c>
      <c r="G5" s="714">
        <v>5</v>
      </c>
      <c r="H5" s="714">
        <v>-22</v>
      </c>
    </row>
    <row r="6" spans="1:8" ht="14.15" customHeight="1">
      <c r="A6" s="98" t="s">
        <v>268</v>
      </c>
      <c r="B6" s="715">
        <v>-58</v>
      </c>
      <c r="C6" s="715">
        <v>8</v>
      </c>
      <c r="D6" s="715">
        <v>-33</v>
      </c>
      <c r="E6" s="715">
        <v>-19</v>
      </c>
      <c r="F6" s="715">
        <v>-5</v>
      </c>
      <c r="G6" s="715">
        <v>-156</v>
      </c>
      <c r="H6" s="715">
        <v>-101</v>
      </c>
    </row>
    <row r="7" spans="1:8" ht="14.15" customHeight="1">
      <c r="A7" s="98" t="s">
        <v>269</v>
      </c>
      <c r="B7" s="715">
        <v>35</v>
      </c>
      <c r="C7" s="715">
        <v>15</v>
      </c>
      <c r="D7" s="715">
        <v>14</v>
      </c>
      <c r="E7" s="715">
        <v>14</v>
      </c>
      <c r="F7" s="715">
        <v>2</v>
      </c>
      <c r="G7" s="715">
        <v>119</v>
      </c>
      <c r="H7" s="715">
        <v>76</v>
      </c>
    </row>
    <row r="8" spans="1:8" ht="14.15" customHeight="1">
      <c r="A8" s="98" t="s">
        <v>270</v>
      </c>
      <c r="B8" s="715">
        <v>-40</v>
      </c>
      <c r="C8" s="715">
        <v>53</v>
      </c>
      <c r="D8" s="715">
        <v>-6</v>
      </c>
      <c r="E8" s="715">
        <v>-4.4000000000000004</v>
      </c>
      <c r="F8" s="715">
        <v>-3.7</v>
      </c>
      <c r="G8" s="715">
        <v>42</v>
      </c>
      <c r="H8" s="715">
        <v>3</v>
      </c>
    </row>
    <row r="9" spans="1:8" ht="14.15" customHeight="1">
      <c r="A9" s="708" t="s">
        <v>271</v>
      </c>
      <c r="B9" s="714">
        <v>36</v>
      </c>
      <c r="C9" s="714">
        <v>25</v>
      </c>
      <c r="D9" s="714">
        <v>19</v>
      </c>
      <c r="E9" s="714">
        <v>9</v>
      </c>
      <c r="F9" s="714">
        <v>6</v>
      </c>
      <c r="G9" s="714">
        <v>147</v>
      </c>
      <c r="H9" s="714">
        <v>88</v>
      </c>
    </row>
    <row r="10" spans="1:8" ht="14.15" customHeight="1">
      <c r="A10" s="98" t="s">
        <v>272</v>
      </c>
      <c r="B10" s="715">
        <v>38</v>
      </c>
      <c r="C10" s="715">
        <v>25</v>
      </c>
      <c r="D10" s="715">
        <v>20</v>
      </c>
      <c r="E10" s="715">
        <v>11</v>
      </c>
      <c r="F10" s="715">
        <v>9</v>
      </c>
      <c r="G10" s="715">
        <v>160</v>
      </c>
      <c r="H10" s="715">
        <v>94</v>
      </c>
    </row>
    <row r="11" spans="1:8" ht="14.15" customHeight="1">
      <c r="A11" s="98" t="s">
        <v>273</v>
      </c>
      <c r="B11" s="715">
        <v>-2</v>
      </c>
      <c r="C11" s="715">
        <v>0</v>
      </c>
      <c r="D11" s="715">
        <v>-1</v>
      </c>
      <c r="E11" s="715">
        <v>-2</v>
      </c>
      <c r="F11" s="715">
        <v>-3</v>
      </c>
      <c r="G11" s="715">
        <v>-13</v>
      </c>
      <c r="H11" s="715">
        <v>-6</v>
      </c>
    </row>
    <row r="12" spans="1:8" ht="14.15" customHeight="1">
      <c r="A12" s="1073" t="s">
        <v>274</v>
      </c>
      <c r="B12" s="1086">
        <v>12</v>
      </c>
      <c r="C12" s="1086">
        <v>-24</v>
      </c>
      <c r="D12" s="1086">
        <v>0</v>
      </c>
      <c r="E12" s="1086">
        <v>12</v>
      </c>
      <c r="F12" s="1086">
        <v>12</v>
      </c>
      <c r="G12" s="1086">
        <v>0</v>
      </c>
      <c r="H12" s="1086">
        <v>0</v>
      </c>
    </row>
    <row r="13" spans="1:8" ht="14.15" customHeight="1">
      <c r="A13" s="1073" t="s">
        <v>275</v>
      </c>
      <c r="B13" s="1086">
        <v>15</v>
      </c>
      <c r="C13" s="1086">
        <v>-24</v>
      </c>
      <c r="D13" s="1086">
        <v>35</v>
      </c>
      <c r="E13" s="1086">
        <v>-17.600000000000001</v>
      </c>
      <c r="F13" s="1086">
        <v>8.6999999999999993</v>
      </c>
      <c r="G13" s="1086">
        <v>20</v>
      </c>
      <c r="H13" s="1086">
        <v>10</v>
      </c>
    </row>
    <row r="14" spans="1:8" ht="14.15" customHeight="1">
      <c r="A14" s="1068" t="s">
        <v>276</v>
      </c>
      <c r="B14" s="1078">
        <v>-3</v>
      </c>
      <c r="C14" s="1078">
        <v>-11</v>
      </c>
      <c r="D14" s="1078">
        <v>17</v>
      </c>
      <c r="E14" s="1078">
        <v>-11</v>
      </c>
      <c r="F14" s="1078">
        <v>6</v>
      </c>
      <c r="G14" s="1078">
        <v>-7</v>
      </c>
      <c r="H14" s="1078">
        <v>-8</v>
      </c>
    </row>
    <row r="15" spans="1:8" ht="14.15" customHeight="1">
      <c r="A15" s="1079" t="s">
        <v>277</v>
      </c>
      <c r="B15" s="1080">
        <v>1308</v>
      </c>
      <c r="C15" s="1080">
        <v>1308</v>
      </c>
      <c r="D15" s="1080">
        <v>1255</v>
      </c>
      <c r="E15" s="1080">
        <v>1226</v>
      </c>
      <c r="F15" s="1080">
        <v>1232</v>
      </c>
      <c r="G15" s="1080">
        <v>2616</v>
      </c>
      <c r="H15" s="1080">
        <v>1308</v>
      </c>
    </row>
    <row r="16" spans="1:8" ht="13.5" customHeight="1">
      <c r="A16" s="1495"/>
      <c r="G16" s="427"/>
      <c r="H16" s="427"/>
    </row>
    <row r="17" spans="1:8" ht="13.5" customHeight="1">
      <c r="A17" s="927" t="s">
        <v>1549</v>
      </c>
      <c r="B17" s="716"/>
      <c r="C17" s="716"/>
      <c r="D17" s="716"/>
      <c r="E17" s="716"/>
      <c r="F17" s="716"/>
      <c r="G17" s="1359"/>
      <c r="H17" s="427"/>
    </row>
    <row r="18" spans="1:8" ht="13.5" customHeight="1">
      <c r="A18" s="1431" t="s">
        <v>18</v>
      </c>
      <c r="B18" s="561" t="s">
        <v>1460</v>
      </c>
      <c r="C18" s="561" t="s">
        <v>262</v>
      </c>
      <c r="D18" s="561" t="s">
        <v>263</v>
      </c>
      <c r="E18" s="561" t="s">
        <v>264</v>
      </c>
      <c r="F18" s="561" t="s">
        <v>265</v>
      </c>
      <c r="G18" s="561" t="s">
        <v>1462</v>
      </c>
      <c r="H18" s="1087"/>
    </row>
    <row r="19" spans="1:8" ht="14.15" customHeight="1">
      <c r="A19" s="708" t="s">
        <v>266</v>
      </c>
      <c r="B19" s="519">
        <v>565</v>
      </c>
      <c r="C19" s="519">
        <v>556</v>
      </c>
      <c r="D19" s="519">
        <v>573</v>
      </c>
      <c r="E19" s="519">
        <v>569</v>
      </c>
      <c r="F19" s="519">
        <v>561</v>
      </c>
      <c r="G19" s="519">
        <v>1130</v>
      </c>
      <c r="H19" s="696"/>
    </row>
    <row r="20" spans="1:8" ht="14.15" customHeight="1">
      <c r="A20" s="708" t="s">
        <v>267</v>
      </c>
      <c r="B20" s="519">
        <v>-14</v>
      </c>
      <c r="C20" s="519">
        <v>14</v>
      </c>
      <c r="D20" s="519">
        <v>-23</v>
      </c>
      <c r="E20" s="519">
        <v>-9</v>
      </c>
      <c r="F20" s="519">
        <v>-2</v>
      </c>
      <c r="G20" s="519">
        <v>-55</v>
      </c>
      <c r="H20" s="696"/>
    </row>
    <row r="21" spans="1:8" ht="14.15" customHeight="1">
      <c r="A21" s="98" t="s">
        <v>268</v>
      </c>
      <c r="B21" s="559">
        <v>-32</v>
      </c>
      <c r="C21" s="559">
        <v>7</v>
      </c>
      <c r="D21" s="559">
        <v>-30</v>
      </c>
      <c r="E21" s="559">
        <v>-15</v>
      </c>
      <c r="F21" s="559">
        <v>-4</v>
      </c>
      <c r="G21" s="560">
        <v>-115</v>
      </c>
      <c r="H21" s="1085"/>
    </row>
    <row r="22" spans="1:8" ht="14.15" customHeight="1">
      <c r="A22" s="98" t="s">
        <v>269</v>
      </c>
      <c r="B22" s="559">
        <v>18</v>
      </c>
      <c r="C22" s="559">
        <v>7</v>
      </c>
      <c r="D22" s="559">
        <v>7</v>
      </c>
      <c r="E22" s="559">
        <v>6</v>
      </c>
      <c r="F22" s="559">
        <v>2</v>
      </c>
      <c r="G22" s="560">
        <v>60</v>
      </c>
      <c r="H22" s="1085"/>
    </row>
    <row r="23" spans="1:8" ht="14.15" customHeight="1">
      <c r="A23" s="708" t="s">
        <v>271</v>
      </c>
      <c r="B23" s="519">
        <v>4</v>
      </c>
      <c r="C23" s="519">
        <v>6</v>
      </c>
      <c r="D23" s="519">
        <v>9</v>
      </c>
      <c r="E23" s="519">
        <v>10</v>
      </c>
      <c r="F23" s="519">
        <v>6</v>
      </c>
      <c r="G23" s="519">
        <v>62</v>
      </c>
      <c r="H23" s="696"/>
    </row>
    <row r="24" spans="1:8" ht="14.15" customHeight="1">
      <c r="A24" s="98" t="s">
        <v>272</v>
      </c>
      <c r="B24" s="559">
        <v>6</v>
      </c>
      <c r="C24" s="559">
        <v>6</v>
      </c>
      <c r="D24" s="559">
        <v>9</v>
      </c>
      <c r="E24" s="559">
        <v>11</v>
      </c>
      <c r="F24" s="559">
        <v>8</v>
      </c>
      <c r="G24" s="560">
        <v>68</v>
      </c>
      <c r="H24" s="1085"/>
    </row>
    <row r="25" spans="1:8" ht="14.15" customHeight="1">
      <c r="A25" s="98" t="s">
        <v>273</v>
      </c>
      <c r="B25" s="559">
        <v>-2</v>
      </c>
      <c r="C25" s="559">
        <v>0</v>
      </c>
      <c r="D25" s="559">
        <v>0</v>
      </c>
      <c r="E25" s="559">
        <v>-1</v>
      </c>
      <c r="F25" s="559">
        <v>-2</v>
      </c>
      <c r="G25" s="560">
        <v>-6</v>
      </c>
      <c r="H25" s="1085"/>
    </row>
    <row r="26" spans="1:8" ht="14.15" customHeight="1">
      <c r="A26" s="1073" t="s">
        <v>274</v>
      </c>
      <c r="B26" s="1074">
        <v>5</v>
      </c>
      <c r="C26" s="1074">
        <v>-10</v>
      </c>
      <c r="D26" s="1074">
        <v>0</v>
      </c>
      <c r="E26" s="1074">
        <v>5</v>
      </c>
      <c r="F26" s="1074">
        <v>5</v>
      </c>
      <c r="G26" s="1075">
        <v>0</v>
      </c>
      <c r="H26" s="1085"/>
    </row>
    <row r="27" spans="1:8" ht="14.15" customHeight="1">
      <c r="A27" s="1083" t="s">
        <v>80</v>
      </c>
      <c r="B27" s="1084">
        <v>11</v>
      </c>
      <c r="C27" s="1084">
        <v>-1</v>
      </c>
      <c r="D27" s="1084">
        <v>-3</v>
      </c>
      <c r="E27" s="1084">
        <v>-2</v>
      </c>
      <c r="F27" s="1084">
        <v>-1</v>
      </c>
      <c r="G27" s="1085">
        <v>-1</v>
      </c>
      <c r="H27" s="1085"/>
    </row>
    <row r="28" spans="1:8" ht="14.15" customHeight="1">
      <c r="A28" s="1068" t="s">
        <v>276</v>
      </c>
      <c r="B28" s="1076">
        <v>-1</v>
      </c>
      <c r="C28" s="1076">
        <v>-6</v>
      </c>
      <c r="D28" s="1076">
        <v>5</v>
      </c>
      <c r="E28" s="1076">
        <v>-4</v>
      </c>
      <c r="F28" s="1076">
        <v>2</v>
      </c>
      <c r="G28" s="1077">
        <v>-9</v>
      </c>
      <c r="H28" s="1085"/>
    </row>
    <row r="29" spans="1:8" ht="14.15" customHeight="1">
      <c r="A29" s="1079" t="s">
        <v>277</v>
      </c>
      <c r="B29" s="1070">
        <v>571</v>
      </c>
      <c r="C29" s="1070">
        <v>565</v>
      </c>
      <c r="D29" s="1070">
        <v>556</v>
      </c>
      <c r="E29" s="1070">
        <v>573</v>
      </c>
      <c r="F29" s="1070">
        <v>569</v>
      </c>
      <c r="G29" s="1070">
        <v>1136</v>
      </c>
      <c r="H29" s="696"/>
    </row>
    <row r="30" spans="1:8" ht="13.5" customHeight="1">
      <c r="A30" s="176"/>
      <c r="B30" s="427"/>
      <c r="C30" s="427"/>
      <c r="D30" s="427"/>
      <c r="E30" s="427"/>
      <c r="F30" s="427"/>
      <c r="G30" s="427"/>
      <c r="H30" s="1088"/>
    </row>
    <row r="31" spans="1:8" ht="13.5" customHeight="1">
      <c r="A31" s="1431" t="s">
        <v>19</v>
      </c>
      <c r="B31" s="561" t="s">
        <v>1460</v>
      </c>
      <c r="C31" s="561" t="s">
        <v>262</v>
      </c>
      <c r="D31" s="561" t="s">
        <v>263</v>
      </c>
      <c r="E31" s="561" t="s">
        <v>264</v>
      </c>
      <c r="F31" s="561" t="s">
        <v>265</v>
      </c>
      <c r="G31" s="561" t="s">
        <v>1462</v>
      </c>
      <c r="H31" s="1089"/>
    </row>
    <row r="32" spans="1:8" ht="14.5" customHeight="1">
      <c r="A32" s="518" t="s">
        <v>266</v>
      </c>
      <c r="B32" s="519">
        <v>440</v>
      </c>
      <c r="C32" s="519">
        <v>416</v>
      </c>
      <c r="D32" s="519">
        <v>395</v>
      </c>
      <c r="E32" s="519">
        <v>405</v>
      </c>
      <c r="F32" s="519">
        <v>394</v>
      </c>
      <c r="G32" s="519">
        <v>799</v>
      </c>
      <c r="H32" s="696"/>
    </row>
    <row r="33" spans="1:8" ht="14.5" customHeight="1">
      <c r="A33" s="518" t="s">
        <v>267</v>
      </c>
      <c r="B33" s="519">
        <v>7</v>
      </c>
      <c r="C33" s="519">
        <v>3</v>
      </c>
      <c r="D33" s="519">
        <v>2</v>
      </c>
      <c r="E33" s="519">
        <v>0</v>
      </c>
      <c r="F33" s="519">
        <v>-1</v>
      </c>
      <c r="G33" s="519">
        <v>13</v>
      </c>
      <c r="H33" s="696"/>
    </row>
    <row r="34" spans="1:8" ht="14.5" customHeight="1">
      <c r="A34" s="99" t="s">
        <v>268</v>
      </c>
      <c r="B34" s="428">
        <v>-4</v>
      </c>
      <c r="C34" s="428">
        <v>-2</v>
      </c>
      <c r="D34" s="428">
        <v>-3</v>
      </c>
      <c r="E34" s="428">
        <v>-4</v>
      </c>
      <c r="F34" s="428">
        <v>-1</v>
      </c>
      <c r="G34" s="428">
        <v>-22</v>
      </c>
      <c r="H34" s="1082"/>
    </row>
    <row r="35" spans="1:8" ht="14.5" customHeight="1">
      <c r="A35" s="99" t="s">
        <v>269</v>
      </c>
      <c r="B35" s="428">
        <v>11</v>
      </c>
      <c r="C35" s="428">
        <v>5</v>
      </c>
      <c r="D35" s="428">
        <v>5</v>
      </c>
      <c r="E35" s="428">
        <v>4</v>
      </c>
      <c r="F35" s="428">
        <v>0</v>
      </c>
      <c r="G35" s="428">
        <v>35</v>
      </c>
      <c r="H35" s="1082"/>
    </row>
    <row r="36" spans="1:8" ht="14.5" customHeight="1">
      <c r="A36" s="518" t="s">
        <v>271</v>
      </c>
      <c r="B36" s="519">
        <v>9</v>
      </c>
      <c r="C36" s="519">
        <v>6</v>
      </c>
      <c r="D36" s="519">
        <v>5</v>
      </c>
      <c r="E36" s="519">
        <v>4</v>
      </c>
      <c r="F36" s="519">
        <v>6</v>
      </c>
      <c r="G36" s="519">
        <v>46</v>
      </c>
      <c r="H36" s="696"/>
    </row>
    <row r="37" spans="1:8" s="100" customFormat="1" ht="14.5" customHeight="1">
      <c r="A37" s="98" t="s">
        <v>272</v>
      </c>
      <c r="B37" s="428">
        <v>9</v>
      </c>
      <c r="C37" s="428">
        <v>6</v>
      </c>
      <c r="D37" s="428">
        <v>6</v>
      </c>
      <c r="E37" s="428">
        <v>4</v>
      </c>
      <c r="F37" s="428">
        <v>7</v>
      </c>
      <c r="G37" s="428">
        <v>49</v>
      </c>
      <c r="H37" s="1082"/>
    </row>
    <row r="38" spans="1:8" ht="14.5" customHeight="1">
      <c r="A38" s="98" t="s">
        <v>273</v>
      </c>
      <c r="B38" s="428">
        <v>0</v>
      </c>
      <c r="C38" s="428">
        <v>0</v>
      </c>
      <c r="D38" s="428">
        <v>-1</v>
      </c>
      <c r="E38" s="428">
        <v>0</v>
      </c>
      <c r="F38" s="428">
        <v>-1</v>
      </c>
      <c r="G38" s="428">
        <v>-3</v>
      </c>
      <c r="H38" s="1082"/>
    </row>
    <row r="39" spans="1:8" ht="14.5" customHeight="1">
      <c r="A39" s="1081" t="s">
        <v>274</v>
      </c>
      <c r="B39" s="1082">
        <v>3</v>
      </c>
      <c r="C39" s="1082">
        <v>-6</v>
      </c>
      <c r="D39" s="1082">
        <v>0</v>
      </c>
      <c r="E39" s="1082">
        <v>3</v>
      </c>
      <c r="F39" s="1082">
        <v>3</v>
      </c>
      <c r="G39" s="1082">
        <v>0</v>
      </c>
      <c r="H39" s="1082"/>
    </row>
    <row r="40" spans="1:8" ht="14.5" customHeight="1">
      <c r="A40" s="1081" t="s">
        <v>80</v>
      </c>
      <c r="B40" s="1082">
        <v>-14</v>
      </c>
      <c r="C40" s="1082">
        <v>21</v>
      </c>
      <c r="D40" s="1082">
        <v>14</v>
      </c>
      <c r="E40" s="1082">
        <v>-17</v>
      </c>
      <c r="F40" s="1082">
        <v>3</v>
      </c>
      <c r="G40" s="1082">
        <v>27</v>
      </c>
      <c r="H40" s="1082"/>
    </row>
    <row r="41" spans="1:8" ht="14.5" customHeight="1">
      <c r="A41" s="1065" t="s">
        <v>276</v>
      </c>
      <c r="B41" s="1066">
        <v>-1</v>
      </c>
      <c r="C41" s="1066">
        <v>-3</v>
      </c>
      <c r="D41" s="1066">
        <v>5</v>
      </c>
      <c r="E41" s="1066">
        <v>-3</v>
      </c>
      <c r="F41" s="1066">
        <v>2</v>
      </c>
      <c r="G41" s="1066">
        <v>-2</v>
      </c>
      <c r="H41" s="1082"/>
    </row>
    <row r="42" spans="1:8" ht="14.5" customHeight="1">
      <c r="A42" s="1069" t="s">
        <v>277</v>
      </c>
      <c r="B42" s="1070">
        <v>445</v>
      </c>
      <c r="C42" s="1070">
        <v>440</v>
      </c>
      <c r="D42" s="1070">
        <v>416</v>
      </c>
      <c r="E42" s="1070">
        <v>395</v>
      </c>
      <c r="F42" s="1070">
        <v>405</v>
      </c>
      <c r="G42" s="1070">
        <v>885</v>
      </c>
      <c r="H42" s="696"/>
    </row>
    <row r="43" spans="1:8" ht="13.5" customHeight="1">
      <c r="A43" s="176"/>
      <c r="B43" s="427"/>
      <c r="C43" s="427"/>
      <c r="D43" s="427"/>
      <c r="E43" s="427"/>
      <c r="F43" s="427"/>
      <c r="G43" s="427"/>
      <c r="H43" s="1088"/>
    </row>
    <row r="44" spans="1:8" ht="13.5" customHeight="1">
      <c r="A44" s="1431" t="s">
        <v>278</v>
      </c>
      <c r="B44" s="561" t="s">
        <v>1460</v>
      </c>
      <c r="C44" s="561" t="s">
        <v>262</v>
      </c>
      <c r="D44" s="561" t="s">
        <v>263</v>
      </c>
      <c r="E44" s="561" t="s">
        <v>264</v>
      </c>
      <c r="F44" s="561" t="s">
        <v>265</v>
      </c>
      <c r="G44" s="561" t="s">
        <v>1462</v>
      </c>
      <c r="H44" s="1089"/>
    </row>
    <row r="45" spans="1:8" ht="13" customHeight="1">
      <c r="A45" s="518" t="s">
        <v>266</v>
      </c>
      <c r="B45" s="519">
        <v>267</v>
      </c>
      <c r="C45" s="519">
        <v>247</v>
      </c>
      <c r="D45" s="519">
        <v>228</v>
      </c>
      <c r="E45" s="519">
        <v>231</v>
      </c>
      <c r="F45" s="519">
        <v>240</v>
      </c>
      <c r="G45" s="519">
        <v>471</v>
      </c>
      <c r="H45" s="696"/>
    </row>
    <row r="46" spans="1:8" ht="13" customHeight="1">
      <c r="A46" s="518" t="s">
        <v>267</v>
      </c>
      <c r="B46" s="519">
        <v>-17</v>
      </c>
      <c r="C46" s="519">
        <v>5</v>
      </c>
      <c r="D46" s="519">
        <v>3</v>
      </c>
      <c r="E46" s="519">
        <v>4</v>
      </c>
      <c r="F46" s="519">
        <v>0</v>
      </c>
      <c r="G46" s="519">
        <v>3</v>
      </c>
      <c r="H46" s="696"/>
    </row>
    <row r="47" spans="1:8" ht="13" customHeight="1">
      <c r="A47" s="99" t="s">
        <v>268</v>
      </c>
      <c r="B47" s="428">
        <v>-21</v>
      </c>
      <c r="C47" s="428">
        <v>3</v>
      </c>
      <c r="D47" s="428">
        <v>1</v>
      </c>
      <c r="E47" s="428">
        <v>0</v>
      </c>
      <c r="F47" s="428">
        <v>0</v>
      </c>
      <c r="G47" s="428">
        <v>-15</v>
      </c>
      <c r="H47" s="1082"/>
    </row>
    <row r="48" spans="1:8" ht="13" customHeight="1">
      <c r="A48" s="99" t="s">
        <v>269</v>
      </c>
      <c r="B48" s="428">
        <v>4</v>
      </c>
      <c r="C48" s="428">
        <v>2</v>
      </c>
      <c r="D48" s="428">
        <v>2</v>
      </c>
      <c r="E48" s="428">
        <v>4</v>
      </c>
      <c r="F48" s="428">
        <v>0</v>
      </c>
      <c r="G48" s="428">
        <v>18</v>
      </c>
      <c r="H48" s="1082"/>
    </row>
    <row r="49" spans="1:8" ht="13" customHeight="1">
      <c r="A49" s="518" t="s">
        <v>271</v>
      </c>
      <c r="B49" s="519">
        <v>23</v>
      </c>
      <c r="C49" s="519">
        <v>12</v>
      </c>
      <c r="D49" s="519">
        <v>4</v>
      </c>
      <c r="E49" s="519">
        <v>-6</v>
      </c>
      <c r="F49" s="519">
        <v>-7</v>
      </c>
      <c r="G49" s="519">
        <v>32</v>
      </c>
      <c r="H49" s="696"/>
    </row>
    <row r="50" spans="1:8" ht="13" customHeight="1">
      <c r="A50" s="99" t="s">
        <v>272</v>
      </c>
      <c r="B50" s="428">
        <v>23</v>
      </c>
      <c r="C50" s="428">
        <v>12</v>
      </c>
      <c r="D50" s="428">
        <v>4</v>
      </c>
      <c r="E50" s="428">
        <v>-5</v>
      </c>
      <c r="F50" s="428">
        <v>-7</v>
      </c>
      <c r="G50" s="428">
        <v>34</v>
      </c>
      <c r="H50" s="1082"/>
    </row>
    <row r="51" spans="1:8" ht="13" customHeight="1">
      <c r="A51" s="99" t="s">
        <v>273</v>
      </c>
      <c r="B51" s="428">
        <v>0</v>
      </c>
      <c r="C51" s="428">
        <v>0</v>
      </c>
      <c r="D51" s="428">
        <v>0</v>
      </c>
      <c r="E51" s="428">
        <v>-1</v>
      </c>
      <c r="F51" s="428">
        <v>0</v>
      </c>
      <c r="G51" s="428">
        <v>-2</v>
      </c>
      <c r="H51" s="1082"/>
    </row>
    <row r="52" spans="1:8" ht="13" customHeight="1">
      <c r="A52" s="1071" t="s">
        <v>274</v>
      </c>
      <c r="B52" s="1072">
        <v>3</v>
      </c>
      <c r="C52" s="1072">
        <v>-5</v>
      </c>
      <c r="D52" s="1072">
        <v>0</v>
      </c>
      <c r="E52" s="1072">
        <v>3</v>
      </c>
      <c r="F52" s="1072">
        <v>3</v>
      </c>
      <c r="G52" s="1072">
        <v>0</v>
      </c>
      <c r="H52" s="1082"/>
    </row>
    <row r="53" spans="1:8" ht="13" customHeight="1">
      <c r="A53" s="1071" t="s">
        <v>80</v>
      </c>
      <c r="B53" s="1072">
        <v>-14</v>
      </c>
      <c r="C53" s="1072">
        <v>8</v>
      </c>
      <c r="D53" s="1072">
        <v>12</v>
      </c>
      <c r="E53" s="1072">
        <v>-4</v>
      </c>
      <c r="F53" s="1072">
        <v>-5</v>
      </c>
      <c r="G53" s="1072">
        <v>23</v>
      </c>
      <c r="H53" s="1082"/>
    </row>
    <row r="54" spans="1:8" ht="13" customHeight="1">
      <c r="A54" s="1065" t="s">
        <v>276</v>
      </c>
      <c r="B54" s="1066">
        <v>1</v>
      </c>
      <c r="C54" s="1066">
        <v>-3</v>
      </c>
      <c r="D54" s="1066">
        <v>3</v>
      </c>
      <c r="E54" s="1066">
        <v>-2</v>
      </c>
      <c r="F54" s="1066">
        <v>1</v>
      </c>
      <c r="G54" s="1066">
        <v>-1</v>
      </c>
      <c r="H54" s="1082"/>
    </row>
    <row r="55" spans="1:8" ht="13" customHeight="1">
      <c r="A55" s="1069" t="s">
        <v>277</v>
      </c>
      <c r="B55" s="1070">
        <v>262</v>
      </c>
      <c r="C55" s="1070">
        <v>267</v>
      </c>
      <c r="D55" s="1070">
        <v>247</v>
      </c>
      <c r="E55" s="1070">
        <v>228</v>
      </c>
      <c r="F55" s="1070">
        <v>231</v>
      </c>
      <c r="G55" s="1070">
        <v>529</v>
      </c>
      <c r="H55" s="696"/>
    </row>
    <row r="56" spans="1:8" ht="13.5" customHeight="1">
      <c r="B56" s="427"/>
      <c r="C56" s="427"/>
      <c r="D56" s="427"/>
      <c r="E56" s="427"/>
      <c r="F56" s="427"/>
      <c r="G56" s="427"/>
      <c r="H56" s="1088"/>
    </row>
    <row r="57" spans="1:8" ht="13.5" customHeight="1">
      <c r="A57" s="1431" t="s">
        <v>21</v>
      </c>
      <c r="B57" s="561" t="s">
        <v>1460</v>
      </c>
      <c r="C57" s="561" t="s">
        <v>262</v>
      </c>
      <c r="D57" s="561" t="s">
        <v>263</v>
      </c>
      <c r="E57" s="561" t="s">
        <v>264</v>
      </c>
      <c r="F57" s="561" t="s">
        <v>265</v>
      </c>
      <c r="G57" s="561" t="s">
        <v>1462</v>
      </c>
      <c r="H57" s="1089"/>
    </row>
    <row r="58" spans="1:8" ht="14.15" customHeight="1">
      <c r="A58" s="518" t="s">
        <v>266</v>
      </c>
      <c r="B58" s="519">
        <v>26</v>
      </c>
      <c r="C58" s="519">
        <v>20</v>
      </c>
      <c r="D58" s="519">
        <v>19</v>
      </c>
      <c r="E58" s="519">
        <v>19</v>
      </c>
      <c r="F58" s="519">
        <v>19</v>
      </c>
      <c r="G58" s="519">
        <v>38</v>
      </c>
      <c r="H58" s="696"/>
    </row>
    <row r="59" spans="1:8" ht="14.15" customHeight="1">
      <c r="A59" s="518" t="s">
        <v>267</v>
      </c>
      <c r="B59" s="519">
        <v>1</v>
      </c>
      <c r="C59" s="519">
        <v>1</v>
      </c>
      <c r="D59" s="519">
        <v>-1</v>
      </c>
      <c r="E59" s="519">
        <v>0</v>
      </c>
      <c r="F59" s="519">
        <v>0</v>
      </c>
      <c r="G59" s="519">
        <v>2</v>
      </c>
      <c r="H59" s="696"/>
    </row>
    <row r="60" spans="1:8" ht="14.15" customHeight="1">
      <c r="A60" s="99" t="s">
        <v>268</v>
      </c>
      <c r="B60" s="428">
        <v>-1</v>
      </c>
      <c r="C60" s="428">
        <v>0</v>
      </c>
      <c r="D60" s="428">
        <v>-1</v>
      </c>
      <c r="E60" s="428">
        <v>0</v>
      </c>
      <c r="F60" s="428">
        <v>0</v>
      </c>
      <c r="G60" s="428">
        <v>-4</v>
      </c>
      <c r="H60" s="1082"/>
    </row>
    <row r="61" spans="1:8" ht="14.15" customHeight="1">
      <c r="A61" s="99" t="s">
        <v>269</v>
      </c>
      <c r="B61" s="428">
        <v>2</v>
      </c>
      <c r="C61" s="428">
        <v>1</v>
      </c>
      <c r="D61" s="428">
        <v>0</v>
      </c>
      <c r="E61" s="428">
        <v>0</v>
      </c>
      <c r="F61" s="428">
        <v>0</v>
      </c>
      <c r="G61" s="428">
        <v>6</v>
      </c>
      <c r="H61" s="1082"/>
    </row>
    <row r="62" spans="1:8" ht="14.15" customHeight="1">
      <c r="A62" s="518" t="s">
        <v>271</v>
      </c>
      <c r="B62" s="519">
        <v>0</v>
      </c>
      <c r="C62" s="519">
        <v>1</v>
      </c>
      <c r="D62" s="519">
        <v>1</v>
      </c>
      <c r="E62" s="519">
        <v>1</v>
      </c>
      <c r="F62" s="519">
        <v>1</v>
      </c>
      <c r="G62" s="519">
        <v>7</v>
      </c>
      <c r="H62" s="696"/>
    </row>
    <row r="63" spans="1:8" ht="14.15" customHeight="1">
      <c r="A63" s="99" t="s">
        <v>272</v>
      </c>
      <c r="B63" s="428">
        <v>1</v>
      </c>
      <c r="C63" s="428">
        <v>1</v>
      </c>
      <c r="D63" s="428">
        <v>1</v>
      </c>
      <c r="E63" s="428">
        <v>1</v>
      </c>
      <c r="F63" s="428">
        <v>1</v>
      </c>
      <c r="G63" s="428">
        <v>9</v>
      </c>
      <c r="H63" s="1082"/>
    </row>
    <row r="64" spans="1:8" ht="14.15" customHeight="1">
      <c r="A64" s="99" t="s">
        <v>273</v>
      </c>
      <c r="B64" s="428">
        <v>-1</v>
      </c>
      <c r="C64" s="428">
        <v>0</v>
      </c>
      <c r="D64" s="428">
        <v>0</v>
      </c>
      <c r="E64" s="428">
        <v>0</v>
      </c>
      <c r="F64" s="428">
        <v>0</v>
      </c>
      <c r="G64" s="428">
        <v>-2</v>
      </c>
      <c r="H64" s="1082"/>
    </row>
    <row r="65" spans="1:8" ht="14.15" customHeight="1">
      <c r="A65" s="1081" t="s">
        <v>274</v>
      </c>
      <c r="B65" s="1082">
        <v>1</v>
      </c>
      <c r="C65" s="1082">
        <v>-1</v>
      </c>
      <c r="D65" s="1082">
        <v>0</v>
      </c>
      <c r="E65" s="1082">
        <v>1</v>
      </c>
      <c r="F65" s="1082">
        <v>1</v>
      </c>
      <c r="G65" s="1082">
        <v>0</v>
      </c>
      <c r="H65" s="1082"/>
    </row>
    <row r="66" spans="1:8" ht="14.15" customHeight="1">
      <c r="A66" s="1081" t="s">
        <v>80</v>
      </c>
      <c r="B66" s="1082">
        <v>0</v>
      </c>
      <c r="C66" s="1082">
        <v>5</v>
      </c>
      <c r="D66" s="1082">
        <v>1</v>
      </c>
      <c r="E66" s="1082">
        <v>-2</v>
      </c>
      <c r="F66" s="1082">
        <v>-2</v>
      </c>
      <c r="G66" s="1082">
        <v>7</v>
      </c>
      <c r="H66" s="1082"/>
    </row>
    <row r="67" spans="1:8" ht="14.15" customHeight="1">
      <c r="A67" s="1065" t="s">
        <v>276</v>
      </c>
      <c r="B67" s="1066">
        <v>0</v>
      </c>
      <c r="C67" s="1066">
        <v>0</v>
      </c>
      <c r="D67" s="1066">
        <v>0</v>
      </c>
      <c r="E67" s="1066">
        <v>0</v>
      </c>
      <c r="F67" s="1066">
        <v>0</v>
      </c>
      <c r="G67" s="1066">
        <v>0</v>
      </c>
      <c r="H67" s="1082"/>
    </row>
    <row r="68" spans="1:8" ht="14.15" customHeight="1">
      <c r="A68" s="1069" t="s">
        <v>277</v>
      </c>
      <c r="B68" s="1070">
        <v>28</v>
      </c>
      <c r="C68" s="1070">
        <v>26</v>
      </c>
      <c r="D68" s="1070">
        <v>20</v>
      </c>
      <c r="E68" s="1070">
        <v>19</v>
      </c>
      <c r="F68" s="1070">
        <v>19</v>
      </c>
      <c r="G68" s="1070">
        <v>54</v>
      </c>
      <c r="H68" s="696"/>
    </row>
    <row r="69" spans="1:8" ht="20.149999999999999" customHeight="1">
      <c r="A69" s="1068"/>
      <c r="B69" s="1068"/>
      <c r="C69" s="1068"/>
      <c r="D69" s="1068"/>
      <c r="E69" s="1068"/>
      <c r="F69" s="1068"/>
      <c r="G69" s="1068"/>
      <c r="H69" s="1068"/>
    </row>
    <row r="70" spans="1:8" ht="20.149999999999999" customHeight="1"/>
    <row r="71" spans="1:8" ht="20.149999999999999" customHeight="1"/>
    <row r="72" spans="1:8" ht="20.149999999999999" customHeight="1"/>
    <row r="73" spans="1:8" ht="20.149999999999999" customHeight="1"/>
    <row r="74" spans="1:8" ht="20.149999999999999" customHeight="1"/>
    <row r="75" spans="1:8" ht="20.149999999999999" customHeight="1"/>
    <row r="76" spans="1:8" ht="20.149999999999999" customHeight="1"/>
    <row r="77" spans="1:8" ht="20.149999999999999" customHeight="1"/>
    <row r="78" spans="1:8" ht="20.149999999999999" customHeight="1"/>
    <row r="79" spans="1:8" ht="20.149999999999999" customHeight="1"/>
    <row r="80" spans="1:8"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row r="326" ht="20.149999999999999" customHeight="1"/>
    <row r="327" ht="20.149999999999999" customHeight="1"/>
    <row r="328" ht="20.149999999999999" customHeight="1"/>
    <row r="329" ht="20.149999999999999" customHeight="1"/>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 xml:space="preserve">&amp;CHalf-Year Factbook 2022
&amp;R&amp;"-,Bold"&amp;K0000A0Key financial figures
</oddHeader>
    <oddFooter>&amp;R&amp;"-,Bold"&amp;K0000A0Nordea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1</_ip_UnifiedCompliancePolicyUIAction>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DED98CA6125F449BBA110B0CB47CD3" ma:contentTypeVersion="10" ma:contentTypeDescription="Create a new document." ma:contentTypeScope="" ma:versionID="56bfe10138fdf26d4817dfbf00008240">
  <xsd:schema xmlns:xsd="http://www.w3.org/2001/XMLSchema" xmlns:xs="http://www.w3.org/2001/XMLSchema" xmlns:p="http://schemas.microsoft.com/office/2006/metadata/properties" xmlns:ns1="http://schemas.microsoft.com/sharepoint/v3" xmlns:ns2="72121648-1302-4ceb-9ae6-1c301168c8a1" xmlns:ns3="4b3843b3-c602-46ee-9e1d-cd9c1fca7b91" targetNamespace="http://schemas.microsoft.com/office/2006/metadata/properties" ma:root="true" ma:fieldsID="8ad896e33d20be1394d4089acfde0fda" ns1:_="" ns2:_="" ns3:_="">
    <xsd:import namespace="http://schemas.microsoft.com/sharepoint/v3"/>
    <xsd:import namespace="72121648-1302-4ceb-9ae6-1c301168c8a1"/>
    <xsd:import namespace="4b3843b3-c602-46ee-9e1d-cd9c1fca7b9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2121648-1302-4ceb-9ae6-1c301168c8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b3843b3-c602-46ee-9e1d-cd9c1fca7b9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B3380-6B08-44A5-971E-25A8FA2DEA6F}">
  <ds:schemaRefs>
    <ds:schemaRef ds:uri="http://schemas.microsoft.com/office/infopath/2007/PartnerControls"/>
    <ds:schemaRef ds:uri="72121648-1302-4ceb-9ae6-1c301168c8a1"/>
    <ds:schemaRef ds:uri="http://schemas.microsoft.com/office/2006/documentManagement/types"/>
    <ds:schemaRef ds:uri="http://schemas.microsoft.com/office/2006/metadata/properties"/>
    <ds:schemaRef ds:uri="http://purl.org/dc/elements/1.1/"/>
    <ds:schemaRef ds:uri="http://schemas.microsoft.com/sharepoint/v3"/>
    <ds:schemaRef ds:uri="http://schemas.openxmlformats.org/package/2006/metadata/core-properties"/>
    <ds:schemaRef ds:uri="http://purl.org/dc/terms/"/>
    <ds:schemaRef ds:uri="4b3843b3-c602-46ee-9e1d-cd9c1fca7b91"/>
    <ds:schemaRef ds:uri="http://www.w3.org/XML/1998/namespace"/>
    <ds:schemaRef ds:uri="http://purl.org/dc/dcmitype/"/>
  </ds:schemaRefs>
</ds:datastoreItem>
</file>

<file path=customXml/itemProps2.xml><?xml version="1.0" encoding="utf-8"?>
<ds:datastoreItem xmlns:ds="http://schemas.openxmlformats.org/officeDocument/2006/customXml" ds:itemID="{D78D6EF6-91D6-4C25-8DFD-1CC84C0E884F}">
  <ds:schemaRefs>
    <ds:schemaRef ds:uri="http://schemas.microsoft.com/sharepoint/v3/contenttype/forms"/>
  </ds:schemaRefs>
</ds:datastoreItem>
</file>

<file path=customXml/itemProps3.xml><?xml version="1.0" encoding="utf-8"?>
<ds:datastoreItem xmlns:ds="http://schemas.openxmlformats.org/officeDocument/2006/customXml" ds:itemID="{A8D10599-BE3E-4709-9894-BC982FD102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2121648-1302-4ceb-9ae6-1c301168c8a1"/>
    <ds:schemaRef ds:uri="4b3843b3-c602-46ee-9e1d-cd9c1fca7b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47</vt:i4>
      </vt:variant>
    </vt:vector>
  </HeadingPairs>
  <TitlesOfParts>
    <vt:vector size="94" baseType="lpstr">
      <vt:lpstr>Factbook Q2 2022</vt:lpstr>
      <vt:lpstr>Contents </vt:lpstr>
      <vt:lpstr>Nordea overview</vt:lpstr>
      <vt:lpstr>Key financials cover</vt:lpstr>
      <vt:lpstr>Key financial figures</vt:lpstr>
      <vt:lpstr>Key financial figures 2</vt:lpstr>
      <vt:lpstr>Key financial figures 3</vt:lpstr>
      <vt:lpstr>Key financial figures 4</vt:lpstr>
      <vt:lpstr>NII chg</vt:lpstr>
      <vt:lpstr>NCI, Expenses</vt:lpstr>
      <vt:lpstr>Net loan losses</vt:lpstr>
      <vt:lpstr>PeB cover</vt:lpstr>
      <vt:lpstr>PeB Total &amp; Spec</vt:lpstr>
      <vt:lpstr>BB cover </vt:lpstr>
      <vt:lpstr>BB Total and Spec</vt:lpstr>
      <vt:lpstr>LCI cover</vt:lpstr>
      <vt:lpstr>LC&amp;I Total</vt:lpstr>
      <vt:lpstr>A&amp;WM cover </vt:lpstr>
      <vt:lpstr>AWM Total, AM &amp; PB</vt:lpstr>
      <vt:lpstr>Life &amp; Pension</vt:lpstr>
      <vt:lpstr>AuM</vt:lpstr>
      <vt:lpstr>GF cover</vt:lpstr>
      <vt:lpstr>Group functions</vt:lpstr>
      <vt:lpstr>Risk, liquidity, capital cover </vt:lpstr>
      <vt:lpstr>Lending by segment 6yrs</vt:lpstr>
      <vt:lpstr>Lending by country &amp; industry</vt:lpstr>
      <vt:lpstr>Loans and impairment Q2</vt:lpstr>
      <vt:lpstr>Loans and impairment Q1</vt:lpstr>
      <vt:lpstr>Credit portfolio by BA Q222 </vt:lpstr>
      <vt:lpstr>Credit portfolio by BA Q122</vt:lpstr>
      <vt:lpstr>Shipping offshore oil services</vt:lpstr>
      <vt:lpstr>Impaired loans </vt:lpstr>
      <vt:lpstr>Loan losses, impaired, past due</vt:lpstr>
      <vt:lpstr>Rating, Market risk</vt:lpstr>
      <vt:lpstr> LTV  </vt:lpstr>
      <vt:lpstr>Own funds &amp; Ratios</vt:lpstr>
      <vt:lpstr>REA &amp; Risk weights</vt:lpstr>
      <vt:lpstr>Requirement</vt:lpstr>
      <vt:lpstr>Market risk</vt:lpstr>
      <vt:lpstr>Own funds</vt:lpstr>
      <vt:lpstr>IRB</vt:lpstr>
      <vt:lpstr>REA - legal</vt:lpstr>
      <vt:lpstr>Short-term Funding </vt:lpstr>
      <vt:lpstr>Liquidity</vt:lpstr>
      <vt:lpstr>Macro start</vt:lpstr>
      <vt:lpstr>Info - Macroeconomic data   </vt:lpstr>
      <vt:lpstr>Contacts and financial calendar</vt:lpstr>
      <vt:lpstr>' LTV  '!Print_Area</vt:lpstr>
      <vt:lpstr>'A&amp;WM cover '!Print_Area</vt:lpstr>
      <vt:lpstr>AuM!Print_Area</vt:lpstr>
      <vt:lpstr>'AWM Total, AM &amp; PB'!Print_Area</vt:lpstr>
      <vt:lpstr>'BB cover '!Print_Area</vt:lpstr>
      <vt:lpstr>'BB Total and Spec'!Print_Area</vt:lpstr>
      <vt:lpstr>'Contacts and financial calendar'!Print_Area</vt:lpstr>
      <vt:lpstr>'Contents '!Print_Area</vt:lpstr>
      <vt:lpstr>'Credit portfolio by BA Q122'!Print_Area</vt:lpstr>
      <vt:lpstr>'Credit portfolio by BA Q222 '!Print_Area</vt:lpstr>
      <vt:lpstr>'Factbook Q2 2022'!Print_Area</vt:lpstr>
      <vt:lpstr>'GF cover'!Print_Area</vt:lpstr>
      <vt:lpstr>'Group functions'!Print_Area</vt:lpstr>
      <vt:lpstr>'Impaired loans '!Print_Area</vt:lpstr>
      <vt:lpstr>'Info - Macroeconomic data   '!Print_Area</vt:lpstr>
      <vt:lpstr>IRB!Print_Area</vt:lpstr>
      <vt:lpstr>'Key financial figures'!Print_Area</vt:lpstr>
      <vt:lpstr>'Key financial figures 2'!Print_Area</vt:lpstr>
      <vt:lpstr>'Key financial figures 3'!Print_Area</vt:lpstr>
      <vt:lpstr>'Key financial figures 4'!Print_Area</vt:lpstr>
      <vt:lpstr>'Key financials cover'!Print_Area</vt:lpstr>
      <vt:lpstr>'LC&amp;I Total'!Print_Area</vt:lpstr>
      <vt:lpstr>'LCI cover'!Print_Area</vt:lpstr>
      <vt:lpstr>'Lending by country &amp; industry'!Print_Area</vt:lpstr>
      <vt:lpstr>'Lending by segment 6yrs'!Print_Area</vt:lpstr>
      <vt:lpstr>'Life &amp; Pension'!Print_Area</vt:lpstr>
      <vt:lpstr>Liquidity!Print_Area</vt:lpstr>
      <vt:lpstr>'Loan losses, impaired, past due'!Print_Area</vt:lpstr>
      <vt:lpstr>'Loans and impairment Q1'!Print_Area</vt:lpstr>
      <vt:lpstr>'Loans and impairment Q2'!Print_Area</vt:lpstr>
      <vt:lpstr>'Macro start'!Print_Area</vt:lpstr>
      <vt:lpstr>'Market risk'!Print_Area</vt:lpstr>
      <vt:lpstr>'NCI, Expenses'!Print_Area</vt:lpstr>
      <vt:lpstr>'Net loan losses'!Print_Area</vt:lpstr>
      <vt:lpstr>'NII chg'!Print_Area</vt:lpstr>
      <vt:lpstr>'Nordea overview'!Print_Area</vt:lpstr>
      <vt:lpstr>'Own funds'!Print_Area</vt:lpstr>
      <vt:lpstr>'Own funds &amp; Ratios'!Print_Area</vt:lpstr>
      <vt:lpstr>'PeB cover'!Print_Area</vt:lpstr>
      <vt:lpstr>'PeB Total &amp; Spec'!Print_Area</vt:lpstr>
      <vt:lpstr>'Rating, Market risk'!Print_Area</vt:lpstr>
      <vt:lpstr>'REA - legal'!Print_Area</vt:lpstr>
      <vt:lpstr>'REA &amp; Risk weights'!Print_Area</vt:lpstr>
      <vt:lpstr>Requirement!Print_Area</vt:lpstr>
      <vt:lpstr>'Risk, liquidity, capital cover '!Print_Area</vt:lpstr>
      <vt:lpstr>'Shipping offshore oil services'!Print_Area</vt:lpstr>
      <vt:lpstr>'Short-term Funding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Atto, Randie</cp:lastModifiedBy>
  <cp:revision/>
  <cp:lastPrinted>2022-04-20T07:46:37Z</cp:lastPrinted>
  <dcterms:created xsi:type="dcterms:W3CDTF">2022-03-16T13:13:19Z</dcterms:created>
  <dcterms:modified xsi:type="dcterms:W3CDTF">2022-12-12T09:40:46Z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0x010100A1DED98CA6125F449BBA110B0CB47CD3</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400b7bbd-7ade-49ce-aa5e-23220b76cd08_Enabled">
    <vt:lpwstr>true</vt:lpwstr>
  </property>
  <property fmtid="{D5CDD505-2E9C-101B-9397-08002B2CF9AE}" pid="6" name="MSIP_Label_400b7bbd-7ade-49ce-aa5e-23220b76cd08_SetDate">
    <vt:lpwstr>2022-12-12T09:40:44Z</vt:lpwstr>
  </property>
  <property fmtid="{D5CDD505-2E9C-101B-9397-08002B2CF9AE}" pid="7" name="MSIP_Label_400b7bbd-7ade-49ce-aa5e-23220b76cd08_Method">
    <vt:lpwstr>Standard</vt:lpwstr>
  </property>
  <property fmtid="{D5CDD505-2E9C-101B-9397-08002B2CF9AE}" pid="8" name="MSIP_Label_400b7bbd-7ade-49ce-aa5e-23220b76cd08_Name">
    <vt:lpwstr>Confidential</vt:lpwstr>
  </property>
  <property fmtid="{D5CDD505-2E9C-101B-9397-08002B2CF9AE}" pid="9" name="MSIP_Label_400b7bbd-7ade-49ce-aa5e-23220b76cd08_SiteId">
    <vt:lpwstr>8beccd60-0be6-4025-8e24-ca9ae679e1f4</vt:lpwstr>
  </property>
  <property fmtid="{D5CDD505-2E9C-101B-9397-08002B2CF9AE}" pid="10" name="MSIP_Label_400b7bbd-7ade-49ce-aa5e-23220b76cd08_ActionId">
    <vt:lpwstr>f0fac2d5-29f0-426c-9a0b-ffe4a22ae65f</vt:lpwstr>
  </property>
  <property fmtid="{D5CDD505-2E9C-101B-9397-08002B2CF9AE}" pid="11" name="MSIP_Label_400b7bbd-7ade-49ce-aa5e-23220b76cd08_ContentBits">
    <vt:lpwstr>2</vt:lpwstr>
  </property>
</Properties>
</file>